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30" activeTab="0"/>
  </bookViews>
  <sheets>
    <sheet name="Dochody zał. 1" sheetId="1" r:id="rId1"/>
    <sheet name="Wydatki zał. 2" sheetId="2" r:id="rId2"/>
    <sheet name="zał. 3 przychody" sheetId="3" r:id="rId3"/>
    <sheet name="zał. 4 rozchody" sheetId="4" r:id="rId4"/>
    <sheet name="zał. 5 fundusze za I pół.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B" localSheetId="0" hidden="1">'[2]Inwestycje-zał.3'!#REF!</definedName>
    <definedName name="__123Graph_B" localSheetId="2" hidden="1">'[3]Inwestycje-zał.3'!#REF!</definedName>
    <definedName name="__123Graph_B" localSheetId="3" hidden="1">'[3]Inwestycje-zał.3'!#REF!</definedName>
    <definedName name="__123Graph_B" localSheetId="4" hidden="1">'[5]Inwestycje-zał.3'!#REF!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2" hidden="1">'[3]Inwestycje-zał.3'!#REF!</definedName>
    <definedName name="__123Graph_D" localSheetId="3" hidden="1">'[3]Inwestycje-zał.3'!#REF!</definedName>
    <definedName name="__123Graph_D" localSheetId="4" hidden="1">'[5]Inwestycje-zał.3'!#REF!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2" hidden="1">'[3]Inwestycje-zał.3'!#REF!</definedName>
    <definedName name="__123Graph_F" localSheetId="3" hidden="1">'[3]Inwestycje-zał.3'!#REF!</definedName>
    <definedName name="__123Graph_F" localSheetId="4" hidden="1">'[5]Inwestycje-zał.3'!#REF!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2" hidden="1">'[3]Inwestycje-zał.3'!#REF!</definedName>
    <definedName name="__123Graph_X" localSheetId="3" hidden="1">'[3]Inwestycje-zał.3'!#REF!</definedName>
    <definedName name="__123Graph_X" localSheetId="4" hidden="1">'[5]Inwestycje-zał.3'!#REF!</definedName>
    <definedName name="__123Graph_X" hidden="1">'[1]Inwestycje-zał.3'!#REF!</definedName>
    <definedName name="aa" hidden="1">'[6]Inwestycje-zał.3'!#REF!</definedName>
    <definedName name="aaa" hidden="1">'[3]Inwestycje-zał.3'!#REF!</definedName>
    <definedName name="abc" localSheetId="2" hidden="1">'[3]Inwestycje-zał.3'!#REF!</definedName>
    <definedName name="abc" localSheetId="3" hidden="1">'[3]Inwestycje-zał.3'!#REF!</definedName>
    <definedName name="abc" localSheetId="4" hidden="1">'[3]Inwestycje-zał.3'!#REF!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'[6]Inwestycje-zał.3'!#REF!</definedName>
    <definedName name="_xlnm.Print_Area" localSheetId="0">'Dochody zał. 1'!$A$1:$G$115</definedName>
    <definedName name="_xlnm.Print_Area" localSheetId="1">'Wydatki zał. 2'!$A$1:$M$609</definedName>
    <definedName name="_xlnm.Print_Area" localSheetId="2">'zał. 3 przychody'!$A:$IV</definedName>
    <definedName name="_xlnm.Print_Area" localSheetId="3">'zał. 4 rozchody'!$A:$IV</definedName>
    <definedName name="planowanie" hidden="1">'[1]Inwestycje-zał.3'!#REF!</definedName>
    <definedName name="Sierpień" hidden="1">'[1]Inwestycje-zał.3'!#REF!</definedName>
    <definedName name="_xlnm.Print_Titles" localSheetId="0">'Dochody zał. 1'!$1:$2</definedName>
    <definedName name="_xlnm.Print_Titles" localSheetId="1">'Wydatki zał. 2'!$1:$5</definedName>
    <definedName name="_xlnm.Print_Titles" localSheetId="2">'zał. 3 przychody'!$1:$2</definedName>
    <definedName name="_xlnm.Print_Titles" localSheetId="3">'zał. 4 rozchody'!$1:$2</definedName>
    <definedName name="_xlnm.Print_Titles" localSheetId="4">'zał. 5 fundusze za I pół.'!$1:$2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<sst xmlns="http://schemas.openxmlformats.org/spreadsheetml/2006/main" count="844" uniqueCount="639">
  <si>
    <t>Dokumentacja przyszłościowa</t>
  </si>
  <si>
    <t>Budowa kanalizacji deszczowej w ul.Podlesie - etap II</t>
  </si>
  <si>
    <t>Budowa urządzeń podczyszczających ścieki deszczowe odprowadzane ze zlewni ul.Katowickiej i "dzielnicy generalskiej"</t>
  </si>
  <si>
    <t>Budowa urządzeń podczyszczających ścieki deszczowe pochodzące z dzielnicy "ZWM" i Chabry</t>
  </si>
  <si>
    <t xml:space="preserve">Budowa kanalizacji sanitarnej i deszczowej ul.Kwiatkowskiego i ul.Broniewskiego </t>
  </si>
  <si>
    <t>Budowa sieci wodociągowej w ul.Jeżynowej i ul.Suchoborskiej</t>
  </si>
  <si>
    <t>Budowa II kwatery Miejskiego Składowiska Odpadów w Opolu - 1 etap</t>
  </si>
  <si>
    <t xml:space="preserve">Budowa separatorów na wylotach kanalizacji deszczowej </t>
  </si>
  <si>
    <t>Uzbrojenie terenów w rejonie ulicy Lwowskiej</t>
  </si>
  <si>
    <t>Zakup kontenera sanitarno - socjalnego na targowisko „Centruś”</t>
  </si>
  <si>
    <t>Budowa kanalizacji sanitarnej w ul. Czarnowąska i Mikołaja</t>
  </si>
  <si>
    <t>Remont kanału deszczowego w ul.Kusocińskiego</t>
  </si>
  <si>
    <r>
      <t>Opolski Teatr Lalki i Aktora</t>
    </r>
    <r>
      <rPr>
        <i/>
        <sz val="10"/>
        <rFont val="Arial CE"/>
        <family val="2"/>
      </rPr>
      <t xml:space="preserve"> - dotacja na organizację XXII OFTL</t>
    </r>
  </si>
  <si>
    <t>Budowa budynku zaplecza technicznego z salą prób Opolskiego Teatru Lalki i Aktora im. A.Smolki, wraz z rozbiórką istniejącego budynku zaplecza technicznego w Opolu</t>
  </si>
  <si>
    <t>Rozbudowa amfiteatru 1000-lecia</t>
  </si>
  <si>
    <t>Zagospodarowanie terenu i przebudowa elewacji oraz remont wnętrza budynku Galerii Sztuki Współczesnej w Opolu ze szczególnym uwzględnieniem termoizolacyjności</t>
  </si>
  <si>
    <t>Galeria Sztuki Współczesnej - zakup oprogramowania</t>
  </si>
  <si>
    <t>Konkurs architektoniczny na projekt rozbudowy Galerii Sztuki Współczesnej</t>
  </si>
  <si>
    <t>Ochrona i konserwacja zabytków</t>
  </si>
  <si>
    <t>Remonty interwencyjne obiektów zabytkowych</t>
  </si>
  <si>
    <t>Ogród Zoologiczny - zakup ciągnika z przyczepą</t>
  </si>
  <si>
    <t>Ogród Zoologiczny - aktualizacja projektu technologicznego basenu
  dla fok wraz z kosztorysem</t>
  </si>
  <si>
    <t>Ogród Zoologiczny - adaptacja budynku obora na azyl dla zwierząt</t>
  </si>
  <si>
    <t>Kryta pływalnia "AKWARIUM" (przebudowa przyłącza wod.-kan.)</t>
  </si>
  <si>
    <t>Rozbudowa stadionu lekkoatletycznego w Opolu</t>
  </si>
  <si>
    <t>Sztuczne lodowisko "TOROPOL" - remont 2 szt. sprężarek chłodniczych</t>
  </si>
  <si>
    <t xml:space="preserve">Modernizacja stadionu żużlowego przy ul.Wschodniej - wieża sędziowska </t>
  </si>
  <si>
    <t>Remont pomieszczeń szkółki żużlowej na stadionie miejskim przy ul.Wschodniej</t>
  </si>
  <si>
    <t>Modernizacja basenu letniego Plac Róż</t>
  </si>
  <si>
    <t>Zagospodarowanie terenu akwenu „Bolko I”</t>
  </si>
  <si>
    <t>Plan wg uchwały RM nr XL/413/04  z dnia 16.12.2004r. (roczny)</t>
  </si>
  <si>
    <t>DOCHODY OD OSÓB PRAWNYCH, OD OSÓB FIZYCZNYCH I OD INNYCH JEDNOSTEK NIE POSIADAJĄCYCH OSOBOWOŚCI PRAWNEJ ORAZ WYDATKI ZWIĄZANE Z ICH POBOREM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</si>
  <si>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</si>
  <si>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</si>
  <si>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</si>
  <si>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</si>
  <si>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</si>
  <si>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</si>
  <si>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</si>
  <si>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</si>
  <si>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</si>
  <si>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</si>
  <si>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</si>
  <si>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0460</t>
  </si>
  <si>
    <t>0500</t>
  </si>
  <si>
    <t>0920</t>
  </si>
  <si>
    <t>Środki na dofinansowanie własnych inwestycji gmin (związków gmin), powiatów (związków powiatów), samorządów województw, pozyskane z innych źródeł</t>
  </si>
  <si>
    <t>0480</t>
  </si>
  <si>
    <t xml:space="preserve">POMOC SPOŁECZNA </t>
  </si>
  <si>
    <t>0830</t>
  </si>
  <si>
    <t>POZOSTAŁE ZADANIA W ZAKRESIE POLITYKI SPOŁECZNEJ</t>
  </si>
  <si>
    <t>Dotacje celowe otrzymane z gminy na inwestycje i zakupy inwestycyjne realizowane na podstawie porozumień (umów) między jednostkami samorządu terytorialnego</t>
  </si>
  <si>
    <t>Remont mostu Piastowskiego</t>
  </si>
  <si>
    <t>Administrowanie strefą płatnego parkowania</t>
  </si>
  <si>
    <r>
      <t>Dom Dziecka</t>
    </r>
    <r>
      <rPr>
        <i/>
        <sz val="10"/>
        <rFont val="Arial CE"/>
        <family val="2"/>
      </rPr>
      <t xml:space="preserve"> - wydatki bieżące</t>
    </r>
  </si>
  <si>
    <t>TURYSTYKA</t>
  </si>
  <si>
    <t>Ośrodki informacji turystycznej</t>
  </si>
  <si>
    <t>Rozbiórka budynków mieszkalnych i gospodarczych</t>
  </si>
  <si>
    <t>Rejon I - koszty zarządzania - Spółka "Turhand-Ret"</t>
  </si>
  <si>
    <t>Rejon I - koszty eksploatacji - Spółka "Turhand-Ret"</t>
  </si>
  <si>
    <t>Rejon I - koszty remontów bieżących - Spółka "Turhand-Ret"</t>
  </si>
  <si>
    <t>Rejon II - koszty zarządzania - Spółka "Turhand-Ret"</t>
  </si>
  <si>
    <t>Rejon II - koszty eksploatacji - Spółka "Turhand-Ret"</t>
  </si>
  <si>
    <t>Rejon II - koszty remontów bieżących - Spółka "Turhand-Ret"</t>
  </si>
  <si>
    <t>Rejon III - koszty zarządzania - Spółka "Feroma"</t>
  </si>
  <si>
    <t>Rejon III - koszty eksploatacji - Spółka "Feroma"</t>
  </si>
  <si>
    <t>Rejon III - koszty remontów bieżących - Spółka "Feroma"</t>
  </si>
  <si>
    <t>Remonty mieszkań komunalnych</t>
  </si>
  <si>
    <t>Wykup gruntów na potrzeby realizacji projektu ISPA</t>
  </si>
  <si>
    <t>Zwrot kaucji mieszkaniowych</t>
  </si>
  <si>
    <t>Administrowanie cmentarzami komunalnymi</t>
  </si>
  <si>
    <t xml:space="preserve">Remont domu przedpogrzebowego na cmentarzu komunalnym przy ul.Zielonej </t>
  </si>
  <si>
    <t>PSP Nr 2 - remont sali gimnastycznej</t>
  </si>
  <si>
    <t>Fundusz świadczeń socjalnych dla nauczycieli emerytów i rencistów</t>
  </si>
  <si>
    <t>Programy polityki zdrowotnej</t>
  </si>
  <si>
    <t>POMOC SPOŁECZNA</t>
  </si>
  <si>
    <t>Świadczenia rodzinne oraz składki na ubezpieczenia emerytalne i rentowe z ubezpieczenia społecznego</t>
  </si>
  <si>
    <t>Ośrodek Readaptacji Społecznej "Szansa"</t>
  </si>
  <si>
    <t>Zespoły do spraw orzekania o niepełnosprawności</t>
  </si>
  <si>
    <t>Utrzymanie terenów zieleni na Wyspie Bolko i w parku ZWM</t>
  </si>
  <si>
    <t>Utrzymanie szaletów</t>
  </si>
  <si>
    <t>Administrowanie terenem po rekultywacji składowiska odpadów przy Al.Przyjaźni</t>
  </si>
  <si>
    <r>
      <t>Miejski Zarząd Obiektów Rekreacyjnych</t>
    </r>
    <r>
      <rPr>
        <i/>
        <sz val="10"/>
        <rFont val="Arial CE"/>
        <family val="2"/>
      </rPr>
      <t xml:space="preserve"> - dotacja</t>
    </r>
  </si>
  <si>
    <t>0400</t>
  </si>
  <si>
    <t>Wpływy z opłaty produktowej</t>
  </si>
  <si>
    <t>0580</t>
  </si>
  <si>
    <t>Grzywny i inne kary pieniężne od osób prawnych i innych jednostek organizacyjnych</t>
  </si>
  <si>
    <t>Remont kanalizacji deszczowej</t>
  </si>
  <si>
    <t>Pozostałe instytucje kultury</t>
  </si>
  <si>
    <t>Zobowiązania Estrady Opolskiej</t>
  </si>
  <si>
    <t>Remonty boisk sportowych</t>
  </si>
  <si>
    <t>Zagospodarowanie terenów akwenów Silesia i Malina</t>
  </si>
  <si>
    <r>
      <t>Miejska Informacja Turystyczna</t>
    </r>
    <r>
      <rPr>
        <i/>
        <sz val="10"/>
        <rFont val="Arial CE"/>
        <family val="2"/>
      </rPr>
      <t xml:space="preserve"> - wydatki bieżące</t>
    </r>
  </si>
  <si>
    <r>
      <t>Dom Pomocy Społecznej dla Kombatantów</t>
    </r>
    <r>
      <rPr>
        <i/>
        <sz val="10"/>
        <rFont val="Arial CE"/>
        <family val="2"/>
      </rPr>
      <t xml:space="preserve"> - wydatki bieżące</t>
    </r>
  </si>
  <si>
    <r>
      <t>Miejski Ośrodek Pomocy Rodzinie</t>
    </r>
    <r>
      <rPr>
        <i/>
        <sz val="10"/>
        <rFont val="Arial CE"/>
        <family val="2"/>
      </rPr>
      <t xml:space="preserve"> - wydatki bieżące</t>
    </r>
  </si>
  <si>
    <r>
      <t>Miejski Ośrodek Pomocy Osobom Bezdomnym i Uzależnionym</t>
    </r>
    <r>
      <rPr>
        <i/>
        <sz val="10"/>
        <rFont val="Arial CE"/>
        <family val="2"/>
      </rPr>
      <t xml:space="preserve"> - wydatki bieżące, w tym:</t>
    </r>
  </si>
  <si>
    <t>Podatek od czynności cywilnoprawnych</t>
  </si>
  <si>
    <t>Rozdział</t>
  </si>
  <si>
    <t>Wydatki bieżące</t>
  </si>
  <si>
    <t>Wydatki majątkowe</t>
  </si>
  <si>
    <t>01008</t>
  </si>
  <si>
    <t>01030</t>
  </si>
  <si>
    <t>01095</t>
  </si>
  <si>
    <t>Pozostała działalność</t>
  </si>
  <si>
    <t>02001</t>
  </si>
  <si>
    <t>Gospodarka leśna</t>
  </si>
  <si>
    <t xml:space="preserve">Lokalny transport zbiorowy </t>
  </si>
  <si>
    <t>Drogi publiczne w miastach na prawach powiatu</t>
  </si>
  <si>
    <t xml:space="preserve">Drogi publiczne gminne </t>
  </si>
  <si>
    <t xml:space="preserve">GOSPODARKA MIESZKANIOWA </t>
  </si>
  <si>
    <t>Zakłady gospodarki mieszkaniowej</t>
  </si>
  <si>
    <t>Różne jednostki obsługi gospodarki mieszkaniowej</t>
  </si>
  <si>
    <t>Gospodarka gruntami i nieruchomościami</t>
  </si>
  <si>
    <t>Plany zagospodarowania przestrzennego</t>
  </si>
  <si>
    <t>Prace geodezyjne i kartograficzne (nieinwestycyjne)</t>
  </si>
  <si>
    <t>Nadzór budowlany</t>
  </si>
  <si>
    <t>Cmentarze</t>
  </si>
  <si>
    <t xml:space="preserve">ADMINISTRACJA PUBLICZNA </t>
  </si>
  <si>
    <t>Urzędy wojewódzkie</t>
  </si>
  <si>
    <t xml:space="preserve">Starostwa powiatowe </t>
  </si>
  <si>
    <t xml:space="preserve">Rady gmin (miast i miast na prawach powiatu) </t>
  </si>
  <si>
    <t xml:space="preserve">Urzędy gmin (miast i miast na prawach powiatu) </t>
  </si>
  <si>
    <t>Komisje poborowe</t>
  </si>
  <si>
    <t>Pobór podatków, opłat i niepodatkowych należności budżetowych</t>
  </si>
  <si>
    <t>Komendy powiatowe Policji</t>
  </si>
  <si>
    <t>Komendy powiatowe Państwowej Straży Pożarnej</t>
  </si>
  <si>
    <t>Ochotnicze straże pożarne</t>
  </si>
  <si>
    <t>Obrona cywilna</t>
  </si>
  <si>
    <t xml:space="preserve">Straż Miejska </t>
  </si>
  <si>
    <t xml:space="preserve">OBSŁUGA DŁUGU PUBLICZNEGO </t>
  </si>
  <si>
    <t xml:space="preserve">Obsługa papierów wartościowych, kredytów i pożyczek jednostek samorządu terytorialnego </t>
  </si>
  <si>
    <t>Rezerwy ogólne i celowe</t>
  </si>
  <si>
    <t>Rezerwa ogólna</t>
  </si>
  <si>
    <t>Rezerwa celowa</t>
  </si>
  <si>
    <t xml:space="preserve">OŚWIATA I WYCHOWANIE </t>
  </si>
  <si>
    <t>Szkoły podstawowe</t>
  </si>
  <si>
    <t>Publiczna Szkoła Podstawowa Nr 1</t>
  </si>
  <si>
    <t>Publiczna Szkoła Podstawowa Nr 2</t>
  </si>
  <si>
    <t>Publiczna Szkoła Podstawowa Nr 5</t>
  </si>
  <si>
    <t>Publiczna Szkoła Podstawowa Nr 7</t>
  </si>
  <si>
    <t>Publiczna Szkoła Podstawowa Nr 8</t>
  </si>
  <si>
    <t>Publiczna Szkoła Podstawowa Nr 9</t>
  </si>
  <si>
    <t>Publiczna Szkoła Podstawowa Nr 10</t>
  </si>
  <si>
    <t>Publiczna Szkoła Podstawowa Nr 11</t>
  </si>
  <si>
    <t>Publiczna Szkoła Podstawowa Nr 14</t>
  </si>
  <si>
    <t>Publiczna Szkoła Podstawowa Nr 15</t>
  </si>
  <si>
    <t>Publiczna Szkoła Podstawowa Nr 16</t>
  </si>
  <si>
    <t>Publiczna Szkoła Podstawowa Nr 20</t>
  </si>
  <si>
    <t>Publiczna Szkoła Podstawowa Nr 21</t>
  </si>
  <si>
    <t>Publiczna Szkoła Podstawowa Nr 24</t>
  </si>
  <si>
    <t>Publiczna Szkoła Podstawowa Nr 25</t>
  </si>
  <si>
    <t>Publiczna Szkoła Podstawowa Nr 26</t>
  </si>
  <si>
    <r>
      <t>Środowiskowy Dom Samopomocy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 xml:space="preserve">wydatki bieżące </t>
    </r>
  </si>
  <si>
    <t>0922</t>
  </si>
  <si>
    <t>Publiczna Szkoła Podstawowa Nr 29</t>
  </si>
  <si>
    <t>Szkoły podstawowe specjalne</t>
  </si>
  <si>
    <t>Zespół Szkół Specjalnych - Publiczna Szkoła Podstawowa Nr 13</t>
  </si>
  <si>
    <t>Publiczna Szkoła Podstawowa w Pogotowiu Opiekuńczym</t>
  </si>
  <si>
    <t>Przedszkole Publiczne Nr 4</t>
  </si>
  <si>
    <t>Przedszkole Publiczne Nr 5</t>
  </si>
  <si>
    <t>Przedszkole Publiczne Nr 6</t>
  </si>
  <si>
    <t>Przedszkole Publiczne Nr 14</t>
  </si>
  <si>
    <t>Przedszkole Publiczne Nr 16</t>
  </si>
  <si>
    <t>Przedszkole Publiczne Nr 20</t>
  </si>
  <si>
    <t>Przedszkole Publiczne Nr 21</t>
  </si>
  <si>
    <t>Przedszkole Publiczne Nr 23</t>
  </si>
  <si>
    <t>Przedszkole Publiczne Nr 24</t>
  </si>
  <si>
    <t>Przedszkole Publiczne Nr 26</t>
  </si>
  <si>
    <t>Przedszkole Publiczne Nr 28</t>
  </si>
  <si>
    <t>Przedszkole Publiczne Nr 29</t>
  </si>
  <si>
    <t>Przedszkole Publiczne Nr 30</t>
  </si>
  <si>
    <t>Przedszkole Publiczne Nr 42</t>
  </si>
  <si>
    <t>Przedszkole Publiczne Nr 43</t>
  </si>
  <si>
    <t>Przedszkole Publiczne Nr 44</t>
  </si>
  <si>
    <t>Przedszkole Publiczne Nr 51</t>
  </si>
  <si>
    <t>Przedszkole Publiczne Nr 55</t>
  </si>
  <si>
    <t>Gimnazja</t>
  </si>
  <si>
    <t>Publiczne Gimnazjum Nr 1</t>
  </si>
  <si>
    <t>Publiczne Gimnazjum Nr 2</t>
  </si>
  <si>
    <t>Publiczne Gimnazjum Nr 3</t>
  </si>
  <si>
    <t>Publiczne Gimnazjum Nr 4</t>
  </si>
  <si>
    <t>Publiczne Gimnazjum Nr 5</t>
  </si>
  <si>
    <t>Publiczne Gimnazjum Nr 6</t>
  </si>
  <si>
    <t>Publiczne Gimnazjum Nr 7</t>
  </si>
  <si>
    <t>Publiczne Gimnazjum Nr 8</t>
  </si>
  <si>
    <t>Zespół Szkół im. Prymasa Tysiąclecia -Gimnazjum dla Dorosłych</t>
  </si>
  <si>
    <t>Niepubliczne Gimnazja - dotacje</t>
  </si>
  <si>
    <t>Gimnazja specjalne</t>
  </si>
  <si>
    <t>Zespół Szkół Specjalnych - Publiczne Gimnazjum Specjalne</t>
  </si>
  <si>
    <t>Dowożenie uczniów do szkół</t>
  </si>
  <si>
    <t xml:space="preserve">Licea ogólnokształcące </t>
  </si>
  <si>
    <t>Licea ogólnokształcące niepubliczne - dotacje</t>
  </si>
  <si>
    <t>Szkoły zawodowe</t>
  </si>
  <si>
    <t>Zespół Szkół Elektrycznych</t>
  </si>
  <si>
    <t>Zespół Szkół Mechanicznych</t>
  </si>
  <si>
    <t>Zespół Szkół Ekonomicznych</t>
  </si>
  <si>
    <t>Zespół Szkół Technicznych i Ogólnokształcących</t>
  </si>
  <si>
    <t>Zespół Szkół Zawodowych Nr 4</t>
  </si>
  <si>
    <t>Zespół Szkół im.Prymasa Tysiąclecia</t>
  </si>
  <si>
    <t>Zespół Szkół Budowlanych</t>
  </si>
  <si>
    <t>ZSZ WZDZ - publiczna - dotacja</t>
  </si>
  <si>
    <t>Szkoły artystyczne</t>
  </si>
  <si>
    <t xml:space="preserve">Szkoły zawodowe specjalne </t>
  </si>
  <si>
    <t>Komisje egzaminacyjne</t>
  </si>
  <si>
    <t>Lecznictwo ambulatoryjne</t>
  </si>
  <si>
    <t>Przeciwdziałanie alkoholizmowi</t>
  </si>
  <si>
    <t>Składki na ubezpieczenie zdrowotne oraz świadczenia dla osób nie objętych obowiązkiem ubezpieczenia zdrowotnego</t>
  </si>
  <si>
    <t xml:space="preserve">Placówki opiekuńczo-wychowawcze </t>
  </si>
  <si>
    <t xml:space="preserve">Domy pomocy społecznej </t>
  </si>
  <si>
    <t>Ośrodki wsparcia</t>
  </si>
  <si>
    <t>Rodziny zastępcze</t>
  </si>
  <si>
    <t>Żłobki</t>
  </si>
  <si>
    <t>Dodatki mieszkaniowe</t>
  </si>
  <si>
    <t>Powiatowe centra pomocy rodzinie</t>
  </si>
  <si>
    <t xml:space="preserve">Ośrodki pomocy społecznej </t>
  </si>
  <si>
    <t>Jednostki specjalistycznego poradnictwa, mieszkania chronione i ośrodki  interwencji kryzysowej</t>
  </si>
  <si>
    <t>Fundusz Pracy</t>
  </si>
  <si>
    <t>Ośrodki adopcyjno-opiekuńcze</t>
  </si>
  <si>
    <t>Powiatowe urzędy pracy</t>
  </si>
  <si>
    <t xml:space="preserve">Pozostała działalność </t>
  </si>
  <si>
    <t>Przeciwdziałanie narkomanii</t>
  </si>
  <si>
    <t>Świetlice szkolne</t>
  </si>
  <si>
    <t>Przedszkola</t>
  </si>
  <si>
    <t>Przedszkole Publiczne Nr 2</t>
  </si>
  <si>
    <t>Przedszkole Publiczne Nr 3</t>
  </si>
  <si>
    <t>Przedszkole Publiczne Nr 8</t>
  </si>
  <si>
    <t>Przedszkole Publiczne Nr 22</t>
  </si>
  <si>
    <t>Przedszkole Publiczne Nr 25</t>
  </si>
  <si>
    <t xml:space="preserve"> </t>
  </si>
  <si>
    <t>Przedszkole Publiczne Nr 33</t>
  </si>
  <si>
    <t>Przedszkole Publiczne Nr 38</t>
  </si>
  <si>
    <t>Przedszkole Publiczne Nr 46</t>
  </si>
  <si>
    <t>Przedszkole Publiczne Nr 54</t>
  </si>
  <si>
    <t>Przedszkole Publiczne Nr 56</t>
  </si>
  <si>
    <t>Przedszkola niepubliczne - dotacje</t>
  </si>
  <si>
    <t>Przedszkola specjalne</t>
  </si>
  <si>
    <t>Przedszkole Publiczne Nr 53</t>
  </si>
  <si>
    <t>Placówki wychowania pozaszkolnego</t>
  </si>
  <si>
    <t xml:space="preserve">Międzyszkolny Ośrodek Sportowy  </t>
  </si>
  <si>
    <t>Młodzieżowy Dom Kultury</t>
  </si>
  <si>
    <t>Szkolny Ośrodek Sportowo - Wypoczynkowy - Zieleniec</t>
  </si>
  <si>
    <t>Państwowe Ognisko Plastyczne - dotacja</t>
  </si>
  <si>
    <t>Internaty i bursy szkolne</t>
  </si>
  <si>
    <t>Internat Zespołu Szkół Mechanicznych</t>
  </si>
  <si>
    <t>Bursa Szkół Pomaturalnych</t>
  </si>
  <si>
    <t>Internat przy WZDZ Opole - dotacja</t>
  </si>
  <si>
    <t>Pomoc materialna dla uczniów</t>
  </si>
  <si>
    <t>Szkolne schroniska młodzieżowe</t>
  </si>
  <si>
    <t>Oczyszczanie miast i wsi</t>
  </si>
  <si>
    <t xml:space="preserve">Utrzymanie zieleni w miastach i gminach </t>
  </si>
  <si>
    <t xml:space="preserve">Schroniska dla zwierząt </t>
  </si>
  <si>
    <t>Oświetlenie ulic, placów i dróg</t>
  </si>
  <si>
    <t>Zakłady gospodarki komunalnej</t>
  </si>
  <si>
    <t xml:space="preserve">KULTURA I OCHRONA DZIEDZICTWA NARODOWEGO </t>
  </si>
  <si>
    <t>Teatry dramatyczne i lalkowe</t>
  </si>
  <si>
    <t xml:space="preserve">Domy i ośrodki kultury, świetlice i kluby </t>
  </si>
  <si>
    <t>Zespół Pieśni i Tańca "Opole"</t>
  </si>
  <si>
    <t xml:space="preserve">Galerie i biura wystaw artystycznych </t>
  </si>
  <si>
    <t>Biblioteki</t>
  </si>
  <si>
    <t>Ogrody botaniczne i zoologiczne</t>
  </si>
  <si>
    <t>Zadania ratownictwa górskiego i wodnego</t>
  </si>
  <si>
    <t>Instytucje kultury fizycznej</t>
  </si>
  <si>
    <t>OGÓŁEM WYDATKI</t>
  </si>
  <si>
    <t>ROZCHODY</t>
  </si>
  <si>
    <t>Spłaty otrzymanych krajowych pożyczek i kredytów</t>
  </si>
  <si>
    <r>
      <t xml:space="preserve">Straż Miejska </t>
    </r>
    <r>
      <rPr>
        <i/>
        <sz val="10"/>
        <rFont val="Arial CE"/>
        <family val="2"/>
      </rPr>
      <t>- wydatki bieżące</t>
    </r>
  </si>
  <si>
    <t>Składki na ubezpieczenie zdrowotne opłacane za osoby pobierające niektóre świadczenia z pomocy społecznej</t>
  </si>
  <si>
    <t>Przychody z tytułu innych rozliczeń krajowych</t>
  </si>
  <si>
    <t>Zespół Państwowych Placówek Kształcenia Plastycznego</t>
  </si>
  <si>
    <t>Odszkodowania z tytułu wypadków przy pracy</t>
  </si>
  <si>
    <t>Rezerwaty i pomniki przyrody</t>
  </si>
  <si>
    <t xml:space="preserve">Remonty, modernizacje i utrzymanie dróg </t>
  </si>
  <si>
    <t>Eksploatacja kanalizacji deszczowej</t>
  </si>
  <si>
    <t>Eksploatacja rowów komunalnych</t>
  </si>
  <si>
    <t>Koszty eksmisji</t>
  </si>
  <si>
    <t>Opracowania projektowe</t>
  </si>
  <si>
    <t>Utrzymanie cmentarzy</t>
  </si>
  <si>
    <t>Prowizje z tytułu opłaty targowej</t>
  </si>
  <si>
    <t>Obsługa Urzędu Miasta</t>
  </si>
  <si>
    <t xml:space="preserve">Promocja miasta </t>
  </si>
  <si>
    <t>Utrzymanie posterunku w rewirze dzielnicowych - ZWM III KP</t>
  </si>
  <si>
    <t xml:space="preserve">Odsetki od zaciągniętych kredytów i pożyczek </t>
  </si>
  <si>
    <t>Dodatki motywacyjne dla dyrektorów szkół</t>
  </si>
  <si>
    <t>Odszkodowania z tytułu chorób zawodowych nauczycieli</t>
  </si>
  <si>
    <t>Fundusz nagród do dyspozycji Prezydenta</t>
  </si>
  <si>
    <t>Kontakty zagraniczne placówek oświatowych</t>
  </si>
  <si>
    <t>Szkolne Schronisko Młodzieżowe</t>
  </si>
  <si>
    <t>Awanse zawodowe nauczycieli</t>
  </si>
  <si>
    <t>Izby rolnicze</t>
  </si>
  <si>
    <t xml:space="preserve">Usługi opiekuńcze i specjalistyczne usługi opiekuńcze </t>
  </si>
  <si>
    <t>Zasiłki i pomoc w naturze oraz składki na ubezpieczenia społeczne</t>
  </si>
  <si>
    <t>Dotacja</t>
  </si>
  <si>
    <r>
      <t>Miejski Zakład Komunikacyjny Sp. z o.o.</t>
    </r>
    <r>
      <rPr>
        <i/>
        <sz val="10"/>
        <rFont val="Arial CE"/>
        <family val="2"/>
      </rPr>
      <t xml:space="preserve"> - dopłaty do przejazdów pasażerskich</t>
    </r>
  </si>
  <si>
    <t>Dotacje celowe otrzymane z budżetu państwa na zadania bieżące realizowane przez powiat na podstawie porozumień z organami administracji rządowej</t>
  </si>
  <si>
    <r>
      <t xml:space="preserve"> Miejski Zarząd Dróg</t>
    </r>
    <r>
      <rPr>
        <i/>
        <sz val="10"/>
        <rFont val="Arial CE"/>
        <family val="2"/>
      </rPr>
      <t xml:space="preserve"> - wydatki bieżące</t>
    </r>
  </si>
  <si>
    <t>Doskonalenie zawodowe nauczycieli</t>
  </si>
  <si>
    <t>URZĘDY NACZELNYCH ORGANÓW WŁADZY PAŃSTWOWEJ, KONTROLI I OCHRONY PRAWA ORAZ SĄDOWNICTWA</t>
  </si>
  <si>
    <t>Ośrodki szkolenia, dokształcania i doskonalenia kadr</t>
  </si>
  <si>
    <t xml:space="preserve">GMINNY FUNDUSZ OCHRONY ŚRODOWISKA                 I GOSPODARKI WODNEJ </t>
  </si>
  <si>
    <t>Urzędy naczelnych organów władzy państwowej, kontroli i ochrony prawa</t>
  </si>
  <si>
    <t>Niepubliczne szkoły podstawowe - dotacje</t>
  </si>
  <si>
    <t>Przedszkole Publiczne Nr 37</t>
  </si>
  <si>
    <t>Wykonanie za                  I półrocze 2005 r.</t>
  </si>
  <si>
    <t>Wykonanie za                  I półrocze                2005 r.                 (10+12)</t>
  </si>
  <si>
    <r>
      <t>Plan na                I półrocz</t>
    </r>
    <r>
      <rPr>
        <b/>
        <sz val="9"/>
        <rFont val="Arial CE"/>
        <family val="2"/>
      </rPr>
      <t>e                             2005 r.            (po zmianach)                                       (6+8)</t>
    </r>
  </si>
  <si>
    <t xml:space="preserve">Plan na                I półrocze   2005 r.           (po zmianach) </t>
  </si>
  <si>
    <t xml:space="preserve">Plan na                    I półrocze     2005 r.                   (po zmianach) </t>
  </si>
  <si>
    <t>Wykonanie         za I półrocze 2005 r.</t>
  </si>
  <si>
    <t xml:space="preserve">Plan na                    I półrocze                2005 r.                   (po zmianach) </t>
  </si>
  <si>
    <t>Wpływy z innych lokalnych opłat pobieranych przez jednostki samorządu terytorialnego na podstawie odrębnych ustaw</t>
  </si>
  <si>
    <t>Publiczne Liceum Ogólnokształcące Nr I</t>
  </si>
  <si>
    <t>Zespół Szkół Ogólnokształcących - Publiczne Liceum Ogólnokształcące Nr III</t>
  </si>
  <si>
    <t>Zespół Szkół Ogólnokształcących - Publiczne Gimnazjum Nr 9</t>
  </si>
  <si>
    <t>Publiczne Liceum Ogólnokształcące Nr II</t>
  </si>
  <si>
    <t>Zespół Szkół Technicznych i Ogólnokształcących - Publiczne Liceum Ogólnokształcące Nr IV</t>
  </si>
  <si>
    <t>Zespół Szkół im. Prymasa Tysiąclecia - Publiczne Liceum Ogólnokształcące Nr V</t>
  </si>
  <si>
    <t>Publiczne Liceum Ogólnokształcące Nr VI</t>
  </si>
  <si>
    <t>Melioracje wodne</t>
  </si>
  <si>
    <t xml:space="preserve">Operaty wykonywane przez biegłych i rzeczoznawców w zakresie ochrony środowiska </t>
  </si>
  <si>
    <t xml:space="preserve">Badania dotyczące ochrony środowiska </t>
  </si>
  <si>
    <t>środki z Miejskiego Programu Profilaktyki i Rozwiązywania Problemów Alkoholowych</t>
  </si>
  <si>
    <t>Wydatki bieżące - środki z Miejskiego Programu Profilaktyki i Rozwiązywania Problemów Alkoholowych</t>
  </si>
  <si>
    <t xml:space="preserve">Drogi wewnętrzne </t>
  </si>
  <si>
    <t>Usuwanie skutków klęsk żywiołowych</t>
  </si>
  <si>
    <t>Dokształcanie i doskonalenie nauczycieli</t>
  </si>
  <si>
    <t xml:space="preserve">Realizacja programu profilaktyki szczepień ochronnych przeciwko wirusowemu zapaleniu wątroby typu "B" </t>
  </si>
  <si>
    <t>Realizacja zadań z zakresu promocji zdrowia</t>
  </si>
  <si>
    <r>
      <t>Pogotowie Opiekuńcze</t>
    </r>
    <r>
      <rPr>
        <i/>
        <sz val="10"/>
        <rFont val="Arial CE"/>
        <family val="2"/>
      </rPr>
      <t xml:space="preserve"> - wydatki bieżące</t>
    </r>
  </si>
  <si>
    <r>
      <t>Dom Dziennego Pobytu</t>
    </r>
    <r>
      <rPr>
        <i/>
        <sz val="10"/>
        <rFont val="Arial CE"/>
        <family val="2"/>
      </rPr>
      <t xml:space="preserve"> - wydatki bieżące</t>
    </r>
  </si>
  <si>
    <r>
      <t>Żłobek nr 2</t>
    </r>
    <r>
      <rPr>
        <i/>
        <sz val="10"/>
        <rFont val="Arial CE"/>
        <family val="2"/>
      </rPr>
      <t xml:space="preserve"> - wydatki bieżące</t>
    </r>
  </si>
  <si>
    <r>
      <t>Żłobek nr 4</t>
    </r>
    <r>
      <rPr>
        <i/>
        <sz val="10"/>
        <rFont val="Arial CE"/>
        <family val="2"/>
      </rPr>
      <t xml:space="preserve"> - wydatki bieżące</t>
    </r>
  </si>
  <si>
    <r>
      <t>Żłobek nr 9</t>
    </r>
    <r>
      <rPr>
        <i/>
        <sz val="10"/>
        <rFont val="Arial CE"/>
        <family val="2"/>
      </rPr>
      <t xml:space="preserve"> - wydatki bieżące</t>
    </r>
  </si>
  <si>
    <r>
      <t>Żłobek - Pomnik Matki Polki</t>
    </r>
    <r>
      <rPr>
        <i/>
        <sz val="10"/>
        <rFont val="Arial CE"/>
        <family val="2"/>
      </rPr>
      <t xml:space="preserve"> - wydatki bieżące</t>
    </r>
  </si>
  <si>
    <r>
      <t>Ośrodek Adopcyjno - Opiekuńczy</t>
    </r>
    <r>
      <rPr>
        <i/>
        <sz val="10"/>
        <rFont val="Arial CE"/>
        <family val="2"/>
      </rPr>
      <t xml:space="preserve"> - wydatki bieżące </t>
    </r>
  </si>
  <si>
    <t xml:space="preserve">Wydatki bieżące </t>
  </si>
  <si>
    <t>0490</t>
  </si>
  <si>
    <t>Państwowy Fundusz Rehabilitacji Osób Niepełnosprawnych</t>
  </si>
  <si>
    <t xml:space="preserve">Rehabilitacja zawodowa i społeczna </t>
  </si>
  <si>
    <t>Przedszkole Publiczne Nr 18</t>
  </si>
  <si>
    <t>Utrzymanie terenów zieleni</t>
  </si>
  <si>
    <r>
      <t>Miejskie Schronisko dla Bezdomnych Zwierząt</t>
    </r>
    <r>
      <rPr>
        <i/>
        <sz val="10"/>
        <rFont val="Arial CE"/>
        <family val="2"/>
      </rPr>
      <t xml:space="preserve"> – wydatki bieżące</t>
    </r>
  </si>
  <si>
    <t>Usuwanie wraków pojazdów z terenu gminy</t>
  </si>
  <si>
    <r>
      <t>Opolski Teatr Lalki i Aktora</t>
    </r>
    <r>
      <rPr>
        <i/>
        <sz val="10"/>
        <rFont val="Arial CE"/>
        <family val="2"/>
      </rPr>
      <t xml:space="preserve"> - dotacja</t>
    </r>
  </si>
  <si>
    <r>
      <t>Miejska Biblioteka Publiczna</t>
    </r>
    <r>
      <rPr>
        <i/>
        <sz val="10"/>
        <rFont val="Arial CE"/>
        <family val="2"/>
      </rPr>
      <t xml:space="preserve"> - dotacja</t>
    </r>
  </si>
  <si>
    <r>
      <t>Ogród Zoologiczny</t>
    </r>
    <r>
      <rPr>
        <i/>
        <sz val="10"/>
        <rFont val="Arial CE"/>
        <family val="2"/>
      </rPr>
      <t xml:space="preserve"> - wydatki bieżące</t>
    </r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</si>
  <si>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</si>
  <si>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Wpływy z tytułu przekształcenia prawa użytkowania wieczystego przysługującego osobom fizycznym w prawo własności </t>
  </si>
  <si>
    <t>Podatek od działalności gospodarczej osób fizycznych, opłacany w formie karty podatkowej</t>
  </si>
  <si>
    <t xml:space="preserve">Obiekty sportowe </t>
  </si>
  <si>
    <t>Odprawy i nagrody jubileuszowe pracowników oświaty</t>
  </si>
  <si>
    <t>Centra kształcenia ustawicznego i praktycznego oraz ośrodki dokształcania zawodowego</t>
  </si>
  <si>
    <t>Centrum Kształcenia Praktycznego</t>
  </si>
  <si>
    <t>Kolonie i obozy oraz inne formy wypoczynku dzieci i młodzieży szkolnej, a także szkolenia młodzieży</t>
  </si>
  <si>
    <t>Gospodarka ściekowa i ochrona wód</t>
  </si>
  <si>
    <t>w tym:</t>
  </si>
  <si>
    <t>z tego:</t>
  </si>
  <si>
    <t>Wynagrodzenia              i pochodne</t>
  </si>
  <si>
    <t>%            9:5</t>
  </si>
  <si>
    <t>%                    6:5</t>
  </si>
  <si>
    <t>Dotacje celowe otrzymane z budżetu państwa na inwestycje i zakupy inwestycyjne z zakresu administracji rządowej oraz inne zadania zlecone ustawami realizowane przez powiat</t>
  </si>
  <si>
    <t xml:space="preserve"> %                    5:4</t>
  </si>
  <si>
    <t>L.p.</t>
  </si>
  <si>
    <t xml:space="preserve">Wpływy do wyjaśnienia </t>
  </si>
  <si>
    <t>Wpływy do budżetu części zysku gospodarstwa pomocniczego</t>
  </si>
  <si>
    <t>0840</t>
  </si>
  <si>
    <t>Wpływy ze sprzedaży wyrobów i składników majątkowych</t>
  </si>
  <si>
    <t>Dotacje otrzymane z funduszy celowych na realizację zadań bieżących jednostek sektora finansów publicznych</t>
  </si>
  <si>
    <t>0740</t>
  </si>
  <si>
    <t>Dywidendy i kwoty uzyskane ze zbycia praw majątkowych</t>
  </si>
  <si>
    <t>%           5:4</t>
  </si>
  <si>
    <t>Stan funduszu obrotowego na początku roku</t>
  </si>
  <si>
    <t>Stan funduszu obrotowego na koniec roku</t>
  </si>
  <si>
    <t>Przychody</t>
  </si>
  <si>
    <t>Wydatki</t>
  </si>
  <si>
    <t xml:space="preserve">POWIATOWY FUNDUSZ OCHRONY ŚRODOWISKA I GOSPODARKI WODNEJ  </t>
  </si>
  <si>
    <t>Wypoczynek dzieci i młodzieży</t>
  </si>
  <si>
    <t>Stypendia socjalne, zasiłki losowe dla uczniów</t>
  </si>
  <si>
    <t>Wydatki na oczyszczanie miasta</t>
  </si>
  <si>
    <t>Wydatki na oświetlenie ulic</t>
  </si>
  <si>
    <t>Usługi weterynaryjne</t>
  </si>
  <si>
    <t>Odkomarzanie i odszczurzanie</t>
  </si>
  <si>
    <t>Usuwanie odpadów z terenów gminy</t>
  </si>
  <si>
    <t>Inwestycje z udziałem ludności</t>
  </si>
  <si>
    <t>Dział</t>
  </si>
  <si>
    <t>§</t>
  </si>
  <si>
    <t>Treść</t>
  </si>
  <si>
    <t>010</t>
  </si>
  <si>
    <t>ROLNICTWO I ŁOWIECTWO</t>
  </si>
  <si>
    <t>Wpływy z różnych opłat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</si>
  <si>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</si>
  <si>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</si>
  <si>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</si>
  <si>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Dotacje celowe otrzymane z budżetu państwa na realizację bieżących zadań własnych powiatu</t>
  </si>
  <si>
    <t>TRANSPORT I ŁĄCZNOŚĆ</t>
  </si>
  <si>
    <t>GOSPODARKA MIESZKANIOWA</t>
  </si>
  <si>
    <t xml:space="preserve">Wpływy z opłat za zarząd, użytkowanie i użytkowanie wieczyste nieruchomości </t>
  </si>
  <si>
    <t>Wpływy z różnych dochodów</t>
  </si>
  <si>
    <t>DZIAŁALNOŚĆ USŁUGOWA</t>
  </si>
  <si>
    <r>
      <t>Powiatowy Urząd Pracy</t>
    </r>
    <r>
      <rPr>
        <i/>
        <sz val="10"/>
        <rFont val="Arial CE"/>
        <family val="2"/>
      </rPr>
      <t xml:space="preserve"> - wydatki bieżące</t>
    </r>
  </si>
  <si>
    <r>
      <t>Miejski Ośrodek Kultury</t>
    </r>
    <r>
      <rPr>
        <i/>
        <sz val="10"/>
        <rFont val="Arial CE"/>
        <family val="2"/>
      </rPr>
      <t xml:space="preserve"> - dotacja </t>
    </r>
  </si>
  <si>
    <r>
      <t>Galeria Sztuki Współczesnej</t>
    </r>
    <r>
      <rPr>
        <i/>
        <sz val="10"/>
        <rFont val="Arial CE"/>
        <family val="2"/>
      </rPr>
      <t xml:space="preserve"> - dotacja</t>
    </r>
  </si>
  <si>
    <t>Dotacje celowe otrzymane z budżetu państwa na zadania bieżące realizowane przez gminę na podstawie porozumień z organami administracji rządowej</t>
  </si>
  <si>
    <t>ADMINISTRACJA PUBLICZNA</t>
  </si>
  <si>
    <t>Wpływy z opłaty komunikacyjnej</t>
  </si>
  <si>
    <t>Dotacje celowe otrzymane z budżetu państwa na realizację zadań bieżących z zakresu administracji rządowej oraz innych zadań zleconych gminie (związkom gmin) ustawami</t>
  </si>
  <si>
    <t xml:space="preserve">BEZPIECZEŃSTWO PUBLICZNE I OCHRONA PRZECIWPOŻAROWA </t>
  </si>
  <si>
    <t>Grzywny, mandaty i inne kary pieniężne od ludności</t>
  </si>
  <si>
    <t xml:space="preserve">Podatek od nieruchomości 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</si>
  <si>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</si>
  <si>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</si>
  <si>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</si>
  <si>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</si>
  <si>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</si>
  <si>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skarbowej</t>
  </si>
  <si>
    <t>Wpływy z opłaty targowej</t>
  </si>
  <si>
    <t>Wpływy z opłaty eksploatacyjnej</t>
  </si>
  <si>
    <t>Odsetki od nieterminowych wpłat z tytułu podatków i opłat</t>
  </si>
  <si>
    <t>RÓŻNE ROZLICZENIA</t>
  </si>
  <si>
    <t>Pozostałe odsetki</t>
  </si>
  <si>
    <t>Subwencje ogólne z budżetu państwa</t>
  </si>
  <si>
    <t>OCHRONA ZDROWIA</t>
  </si>
  <si>
    <t>Wpływy z opłat za zezwolenia na sprzedaż alkoholu</t>
  </si>
  <si>
    <t>Wpływy z usług</t>
  </si>
  <si>
    <t xml:space="preserve">GOSPODARKA KOMUNALNA I OCHRONA ŚRODOWISKA </t>
  </si>
  <si>
    <t xml:space="preserve">OGRODY BOTANICZNE I ZOOLOGICZNE ORAZ NATURALNE OBSZARY I OBIEKTY CHRONIONEJ PRZYRODY </t>
  </si>
  <si>
    <t>OGÓŁEM DOCHODY</t>
  </si>
  <si>
    <t>PRZYCHODY</t>
  </si>
  <si>
    <t>OŚWIATA I WYCHOWANIE</t>
  </si>
  <si>
    <t>Dotacje celowe otrzymane z budżetu państwa na realizację własnych zadań bieżących gmin (związków gmin)</t>
  </si>
  <si>
    <t>EDUKACYJNA OPIEKA WYCHOWAWCZA</t>
  </si>
  <si>
    <t>KULTURA FIZYCZNA I SPORT</t>
  </si>
  <si>
    <t>0690</t>
  </si>
  <si>
    <t>0470</t>
  </si>
  <si>
    <t>0750</t>
  </si>
  <si>
    <t>0760</t>
  </si>
  <si>
    <t>0770</t>
  </si>
  <si>
    <t>0910</t>
  </si>
  <si>
    <t>0970</t>
  </si>
  <si>
    <t>Dochody jednostek samorządu terytorialnego związane z realizacją zadań z zakresu administracji rządowej oraz innych zadań zleconych ustawami</t>
  </si>
  <si>
    <t>0420</t>
  </si>
  <si>
    <t>Dotacje celowe otrzymane z gminy na zadania bieżące realizowane na podstawie porozumień (umów) między jednostkami samorządu terytorialnego</t>
  </si>
  <si>
    <t>0570</t>
  </si>
  <si>
    <t xml:space="preserve">Wpłaty z tytułu odpłatnego nabycia prawa własności oraz prawa użytkowania wieczystego nieruchomości </t>
  </si>
  <si>
    <t xml:space="preserve">Pozostałe odsetki </t>
  </si>
  <si>
    <t>Podatek dochodowy od osób fizycznych</t>
  </si>
  <si>
    <t>Podatek dochodowy od osób prawnych</t>
  </si>
  <si>
    <t>0450</t>
  </si>
  <si>
    <t>Wpływy z opłaty administracyjnej za czynności urzędowe</t>
  </si>
  <si>
    <t>Jednostki pomocnicze szkolnictwa</t>
  </si>
  <si>
    <t>Zespół Placówek Specjalnych ZOZ</t>
  </si>
  <si>
    <t xml:space="preserve">Zakup sprzętu dla szkół na potrzeby przygotowania uczniów do nowego egzaminu potwierdzającego kwalifikacje zawodowe </t>
  </si>
  <si>
    <t>Zakup sprzętu dla szkół na potrzeby "Nowej matury"</t>
  </si>
  <si>
    <t>Dofinansowanie kosztów działalności Warsztatów Terapii Zajęciowej</t>
  </si>
  <si>
    <t>Gospodarka odpadami</t>
  </si>
  <si>
    <t>Zakupy ławek i koszy na śmieci</t>
  </si>
  <si>
    <t>Zbiornik retencyjny ścieków  ZR – 2 przy ul.Żwirki i Wigury w Opolu (usunięcie wady ukrytej zbiornika)</t>
  </si>
  <si>
    <r>
      <t>Środowiskowy Dom Samopomocy w Opolu przy ul.Stoińskiego 8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</si>
  <si>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r>
      <t>Środowiskowy Dom Samopomocy w Opolu przy ul.Mielęckiego 4a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</si>
  <si>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r>
      <t>Komenda Miejska Państwowej Straży Pożarnej</t>
    </r>
    <r>
      <rPr>
        <i/>
        <sz val="10"/>
        <rFont val="Arial CE"/>
        <family val="2"/>
      </rPr>
      <t xml:space="preserve"> - wydatki na zadania bieżące z zakresu administracji rządowej oraz inne zadania zlecone ustawami realizowane przez powiat</t>
    </r>
  </si>
  <si>
    <t>Przychody ze sprzedaży innych papierów wartościowych</t>
  </si>
  <si>
    <t xml:space="preserve">Przychody z zaciągniętych pożyczek i kredytów na rynku krajowym </t>
  </si>
  <si>
    <t xml:space="preserve">Przychody z zaciągniętych pożyczek i kredytów na rynku krajowym (pożyczki na prefinansowanie wydatków z funduszy UE) </t>
  </si>
  <si>
    <t>Dotacje celowe otrzymane z powiatu na zadania bieżące realizowane na podstawie porozumień (umów) między jednostkami samorządu terytorialnego</t>
  </si>
  <si>
    <t>Konserwacja i utrzymanie rowów melioracyjnych</t>
  </si>
  <si>
    <t xml:space="preserve">Utrzymanie dróg dojazdowych </t>
  </si>
  <si>
    <t>Wykonanie projektu i budowa ekranów akustycznych przy Obwodnicy Północnej - od ul.Gminnej</t>
  </si>
  <si>
    <t>Budowa wiaduktu w ciągu ul.Ozimskiej nad linią PKP (opracowanie dokumentacji)</t>
  </si>
  <si>
    <t>Budowa obwodnicy północnej dla miasta Opola, w tym: odcinek od ul.Częstochowskiej do ul.Strzeleckiej</t>
  </si>
  <si>
    <t xml:space="preserve">Budowa węzła komunikacyjnego ul.Niemodlińska </t>
  </si>
  <si>
    <t>Przebudowa wiaduktu i układu komunikacyjnego oraz remont wiaduktu żelbetowego w ciągu ul.Reymonta</t>
  </si>
  <si>
    <t>Przebudowa ul.Krapkowickiej - etap I</t>
  </si>
  <si>
    <t>Przebudowa skrzyżowania ulic Spychalskiego - Pl.Piłsudskiego - Wrocławskiej w Opolu wraz z budową sygnalizacji świetlnej</t>
  </si>
  <si>
    <t>Remont wspornika mostu przez rzekę Odrę w ciągu ul. Nysy Łużyckiej</t>
  </si>
  <si>
    <t>Przebudowa przepustu na ul. Partyzanckiej</t>
  </si>
  <si>
    <t>Zobowiązania z tytułu rozliczenia I odcinka Budowy Obwodnicy Północnej miasta Opola od odcinka ul.Oleskiej do ul.Częstochowskiej</t>
  </si>
  <si>
    <t xml:space="preserve">Modernizacja ul.Styki wraz z budową kanalizacji deszczowej </t>
  </si>
  <si>
    <t>Opracowanie koncepcji i projektu technicznego przebudowy wiaduktu na ul.Wschodniej</t>
  </si>
  <si>
    <t>Przebudowa jezdni ul.Partyzanckiej i Kurpiowskiej wraz z budową kanalizacji deszczowej związane z realizacją projektu ISPA</t>
  </si>
  <si>
    <t>Budowa pętli autobusowej MZK przy ul.Częstochowskiej</t>
  </si>
  <si>
    <t>Dokumentacja przyszłościowa, w tym dla projektów finansowanych z funduszy strukturalnych</t>
  </si>
  <si>
    <t>Budowa ścieżki rowerowej na ul.Luboszyckiej - odc. od ul.Chabrów do ronda</t>
  </si>
  <si>
    <t>Przebudowa ul.Rzeszowskiej (opracowanie dokumentacji technicznej)</t>
  </si>
  <si>
    <t>Przebudowa ulic Złotej, Srebrnej, Metalowej, Irydowej, Niklowej (opracowanie dokumentacji technicznej)</t>
  </si>
  <si>
    <t>Administrowanie parkingiem strzeżonym przy ul.Kołłątaja w Opolu</t>
  </si>
  <si>
    <t>Budowa parkingu na Wyspie Bolko wraz 
z przebudową dróg dojazdowych</t>
  </si>
  <si>
    <t>Program poprawy bezpieczeństwa ruchu drogowego - GAMBIT OPOLSKI</t>
  </si>
  <si>
    <t>Budowa kanalizacji teleinformatycznej na odcinku ul.Kołłątaja</t>
  </si>
  <si>
    <t xml:space="preserve">Przebudowa sali wielofunkcyjnej w budynku przy ul. Odrzańskiej 4 na lokale socjalne </t>
  </si>
  <si>
    <t>Budowa lokali socjalnych przy ul. Walecki (działka nr 12)</t>
  </si>
  <si>
    <t>Kontynuacja budowy budynku mieszkalnego wielorodzinnego z przeznaczeniem na lokale socjalne wraz z miejscami postojowymi i drogą wewnętrzną przy ul. Srebrnej w Opolu</t>
  </si>
  <si>
    <t>Wydatki na zadania bieżące z zakresu administracji rządowej oraz inne zadania zlecone ustawami realizowane przez powiat</t>
  </si>
  <si>
    <t>Towarzystwa budownictwa społecznego</t>
  </si>
  <si>
    <t>Opolskie Towarzystwo Budownictwa Społecznego Sp. z o.o.</t>
  </si>
  <si>
    <t>Opracowania projektowe (zmiany)</t>
  </si>
  <si>
    <t>Wydatki na inwestycje i zakupy inwestycyjne z zakresu administracji rządowej oraz inne zadania zlecone ustawami realizowane przez powiat - zakupy inwestycyjne sprzętu</t>
  </si>
  <si>
    <t>Wydatki na zadania bieżące realizowane przez gminę na podstawie porozumień z organami administracji rządowej</t>
  </si>
  <si>
    <t>Rozbudowa cmentarza komunalnego - Półwieś - etap I</t>
  </si>
  <si>
    <t>Przebudowa przepompowni wód drenażowych na cmentarzu komunalnym w Opolu-Półwsi</t>
  </si>
  <si>
    <t>Budowa alejki wraz z odwodnieniem oraz przebudowa ogrodzenia na cmentarzu komunalnym przy ul. Tysiąclecia - opracowanie dokumentacji</t>
  </si>
  <si>
    <t>Remont sanitariatów na cmentarzu komunalnym Opole - Półwieś</t>
  </si>
  <si>
    <t>Budowa alejki wraz z odwodnieniem oraz przebudowa ogrodzenia na cmentarzu komunalnym przy ul. Tysiąclecia</t>
  </si>
  <si>
    <t>Przebudowa wejścia do kaplicy przy ul.Cmentarnej i remont elewacji wraz z dokumentacją</t>
  </si>
  <si>
    <t>Wydatki na realizację zadań bieżących z zakresu administracji rządowej oraz innych zadań zleconych gminie (związkom gmin) ustawami</t>
  </si>
  <si>
    <t>Komputeryzacja Urzędu Miasta</t>
  </si>
  <si>
    <t>Zakupy inwestycyjne sprzętu</t>
  </si>
  <si>
    <t>Adaptacja budynku przy ul.Budowlanych na archiwum zakładowe - etap II</t>
  </si>
  <si>
    <t>Realizacja projektu „eurząd dla mieszkańca Opolszczyzny”</t>
  </si>
  <si>
    <t xml:space="preserve">Remonty budynków Urzędu Miasta </t>
  </si>
  <si>
    <t>Projekt zagospodarowania terenu przy WSO - Pl.Wolności</t>
  </si>
  <si>
    <t>Rozbiórka wiaty murowanej i blaszanej oraz portierni przy ul.Budowalnych 4</t>
  </si>
  <si>
    <t>Zakup samochodu osobowego</t>
  </si>
  <si>
    <t>Wydatki na zadania realizowane przez powiat na podstawie porozumień z organami administracji rządowej</t>
  </si>
  <si>
    <t>Udział w konkursie „Europrodukt”, kategoria Inicjatywa samorządowa</t>
  </si>
  <si>
    <t>Budowa Centrum Powiadamiania Ratunkowego</t>
  </si>
  <si>
    <t>Wydatki na inwestycje i zakupy inwestycyjne z zakresu administracji rządowej oraz inne  zadania zlecone ustawami realizowane przez powiat – modernizacja obiektu KMPSP</t>
  </si>
  <si>
    <t>Zakup urządzenia do wytwarzania mieszanek tlenowych dla płetwonurków</t>
  </si>
  <si>
    <t xml:space="preserve">Modernizacja nadwozia samochodu na potrzeby OSP Szczepanowice </t>
  </si>
  <si>
    <t>Zakup ciężkiego samochodu gaśniczego dla OSP Grudzice</t>
  </si>
  <si>
    <t>Zakup syren alarmowych</t>
  </si>
  <si>
    <t>Zakup samochodu specjalistycznego</t>
  </si>
  <si>
    <t>Komputeryzacja Straży Miejskiej</t>
  </si>
  <si>
    <t>Adaptacja pomieszczeń na posterunek Straży Miejskiej przy ul. Niemodlińskiej w Opolu</t>
  </si>
  <si>
    <t>Część równoważąca subwencji ogólnej dla powiatów</t>
  </si>
  <si>
    <t>Wpłata do budżetu państwa</t>
  </si>
  <si>
    <t>PSP Nr 2 - termomodernizacja obiektu</t>
  </si>
  <si>
    <t>PSP Nr 5 - termomodernizacja obiektu</t>
  </si>
  <si>
    <t>PSP Nr 5 - remont basenu wraz z zapleczem</t>
  </si>
  <si>
    <t>PSP Nr 7 - remont dachu</t>
  </si>
  <si>
    <t>PSP Nr 11 - remont sanitariatu przy sali gimnastycznej</t>
  </si>
  <si>
    <t>PSP Nr 20 - termomodernizacja obiektu</t>
  </si>
  <si>
    <t>PSP Nr 20 - remont dachu</t>
  </si>
  <si>
    <t xml:space="preserve">PSP Nr 21 - termomodernizacja obiektu </t>
  </si>
  <si>
    <t>PSP Nr 24 - wykonanie wjazdu do szkoły i boiska</t>
  </si>
  <si>
    <t>PSP Nr 25 - zakup sprzętu komputerowego</t>
  </si>
  <si>
    <t>Zespół Szkolno - Przedszkolny Nr 1 - Publiczna Szkoła Podstawowa Nr 28</t>
  </si>
  <si>
    <t>Zespół Szkolno - Przedszkolny Nr 1 - Publiczna Szkoła Podstawowa Nr 28 - remont dachu</t>
  </si>
  <si>
    <t>PSP Nr 29 - remont dachu segmentu sportowego</t>
  </si>
  <si>
    <t>PSP Nr 29 - adaptacja sali na pracownię komputerową dla PLO Nr VI na potrzeby „Nowej Matury”</t>
  </si>
  <si>
    <t>Wydatki na realizację własnych zadań bieżących gmin (związków gmin) - wyprawki szkolne</t>
  </si>
  <si>
    <t>Centrum Kształcenia Specjalnego - adaptacja obiektu żłobka przy ul.Bytnara Rudego</t>
  </si>
  <si>
    <t>Centrum Kształcenia Specjalnego - zakup wyposażenia</t>
  </si>
  <si>
    <t>Zespół Szkolno-Przedszkolny Nr 1 - Przedszkole Publiczne Nr 36</t>
  </si>
  <si>
    <t>PG Nr 1 - zakup komputera</t>
  </si>
  <si>
    <t>PG Nr 2 - termomodernizacja obiektu</t>
  </si>
  <si>
    <t>PG Nr 4 - remont sanitariatów</t>
  </si>
  <si>
    <t>PG Nr 8 - zakup sprzętu komputerowego</t>
  </si>
  <si>
    <t>Dowóz dzieci niepełnosprawnych do ośrodków szkolno – wychowawczych</t>
  </si>
  <si>
    <t>PLO Nr II - termomodernizacja obiektu</t>
  </si>
  <si>
    <t>Zespół Szkół Ogólnokształcących - hala namiotowa</t>
  </si>
  <si>
    <t>Zespół Szkół Ogólnokształcących - termomodernizacja obiektu</t>
  </si>
  <si>
    <t>Zespół Szkół Ogólnokształcących - wykonanie nowego sufitu w sali gimnastycznej</t>
  </si>
  <si>
    <t>Zespół Szkół im. Prymasa Tysiąclecia - remont dachu</t>
  </si>
  <si>
    <t>Zespół Szkół Mechanicznych - remont dachu budynku głównego</t>
  </si>
  <si>
    <t xml:space="preserve">Zespół Szkół Zawodowych im.Staszica </t>
  </si>
  <si>
    <t>Zespół Szkół Zawodowych im.Staszica - remont sali gimnastycznej</t>
  </si>
  <si>
    <t>ZSZ im. Stanisława Staszica - zakup sprzętu na potrzeby Nowej Matury</t>
  </si>
  <si>
    <t>Niepubliczne szkoły zawodowe - dotacje</t>
  </si>
  <si>
    <t>Centrum Kształcenia Praktycznego - remont segmentu B</t>
  </si>
  <si>
    <t xml:space="preserve">Centrum Kształcenia Praktycznego - zakup wyposażenia </t>
  </si>
  <si>
    <t>Centrum Kształcenia Praktycznego - zakup wyposażenia pracowni mechatroniki i nauki technik CNC - II etap</t>
  </si>
  <si>
    <t>Centrum Kształcenia Praktycznego - adaptacja pomieszczeń budynku B dla potrzeb pracowni mechatroniki i nauki technik CNC</t>
  </si>
  <si>
    <t>Miejski Ośrodek Doskonalenia Nauczycieli, w tym:</t>
  </si>
  <si>
    <t>środki przekazane przez pozostałe jednostki samorządu terytorialnego na realizację zadań bieżących</t>
  </si>
  <si>
    <t>Opracowanie programu rozwoju oświaty w Opolu wg procedury POST</t>
  </si>
  <si>
    <t>Zakup oprogramowania dla systemu zbiorczego arkusza organizacji dla szkół i naboru</t>
  </si>
  <si>
    <t>Wdrożenie oprogramowania dla systemu zbiorczego arkusza organizacji dla szkół i naboru</t>
  </si>
  <si>
    <t>Fundusz Stypendialny Prezydenta dla uczniów za osiągnięcia w nauce</t>
  </si>
  <si>
    <t>Remonty szkolnych boisk sportowych</t>
  </si>
  <si>
    <t>Wydatki na realizację własnych zadań bieżących gmin (związków gmin) - komisje kwalifikacyjne i egzaminacyjne powoływane do przeprowadzenia postępowania kwalifikacyjnego związanego z awansem zawodowym nauczycieli</t>
  </si>
  <si>
    <t>SP ZOZ "Śródmieście" - zakup urządzeń medycznych</t>
  </si>
  <si>
    <t>Remont SP ZOZ Śródmieście</t>
  </si>
  <si>
    <t xml:space="preserve">Remont SP ZOZ Śródmieście - etap II </t>
  </si>
  <si>
    <t>SP ZOZ „Śródmieście” - zakup sprzętu medycznego</t>
  </si>
  <si>
    <t>Realizacja programu promocji i profilaktyki zdrowia - badania mammograficzne - dotacja dla SP ZOZ Centrum</t>
  </si>
  <si>
    <t>Realizacja programu profilaktyki chorób układu krążenia</t>
  </si>
  <si>
    <t>Realizacja programu profilaktyki chorób układu krążenia - dotacja dla SP ZOZ Centrum</t>
  </si>
  <si>
    <t>Realizacja programu profilaktyki chorób układu krążenia - dotacja dla SP ZOZ Zaodrze</t>
  </si>
  <si>
    <t>Realizacja programu profilaktyki chorób układu krążenia - dotacja dla SP ZOZ Śródmieście</t>
  </si>
  <si>
    <t>Badania do celów sanitarno - epidemiologicznych</t>
  </si>
  <si>
    <t>Zwalczanie narkomanii</t>
  </si>
  <si>
    <t>Wydatki na zadania bieżące z zakresu administracji rządowej oraz inne zadania zlecone ustawami realizowane przez powiat (dzieci)</t>
  </si>
  <si>
    <t>Wydatki na zadania bieżące z zakresu administracji rządowej oraz inne zadania zlecone ustawami realizowane przez powiat (bezrobotni)</t>
  </si>
  <si>
    <t>Dofinansowanie zadań z zakresu opieki paliatywno - hospicyjnej</t>
  </si>
  <si>
    <t>Prowadzenie oddziału dziennego pobytu dla dzieci z porażeniem mózgowym i innymi schorzeniami układu nerwowego</t>
  </si>
  <si>
    <t>Środki na usamodzielnienie i kontynuację nauki wychowanków placówek opiekuńczo - wychowawczych</t>
  </si>
  <si>
    <t>Pokrycie kosztów pobytu dzieci w placówkach opiekuńczo - wychowawczych poza powiatem Opole</t>
  </si>
  <si>
    <t>Wymiana stolarki okiennej w Domu Dziennego Pobytu „Złota Jesień”</t>
  </si>
  <si>
    <t>Zakup kotła warzelnego gazowego dla  Domu Dziennego Pobytu „Złota Jesień”</t>
  </si>
  <si>
    <r>
      <t>Dom Pomocy Społecznej dla Kombatantów</t>
    </r>
    <r>
      <rPr>
        <i/>
        <sz val="10"/>
        <rFont val="Arial CE"/>
        <family val="2"/>
      </rPr>
      <t xml:space="preserve"> - wydatki na realizację bieżących zadań własnych powiatu</t>
    </r>
  </si>
  <si>
    <t>Modernizacja infrastruktury technicznej - kuchni Domu Pomocy Społecznej dla Kombatantów w Opolu</t>
  </si>
  <si>
    <r>
      <t>Dom Pomocy Społecznej w Opolu, ul.Szpitalna 17</t>
    </r>
    <r>
      <rPr>
        <i/>
        <sz val="10"/>
        <rFont val="Arial CE"/>
        <family val="2"/>
      </rPr>
      <t xml:space="preserve"> - wydatki na realizację bieżących zadań własnych powiatu</t>
    </r>
  </si>
  <si>
    <t>Wydatki na realizację zadań bieżących z zakresu administracji rządowej oraz innych zadań zleconych gminom (związkom gmin) ustawami - realizacja świadczeń rodzinnych</t>
  </si>
  <si>
    <t>Wydatki na realizację zadań bieżących z zakresu administracji rządowej oraz innych zadań zleconych gminom (związkom gmin) ustawami</t>
  </si>
  <si>
    <t>Wydatki na realizację własnych zadań bieżących gmin (związków gmin)</t>
  </si>
  <si>
    <t xml:space="preserve">Adaptacja lokalu przy ul. Armii Krajowej w Opolu na nową siedzibę Miejskiego Ośrodka Pomocy Rodzinie (opracowanie dokumentacji) </t>
  </si>
  <si>
    <t>Ośrodek Readaptacji Społecznej "Szansa" - wymiana instalacji elektrycznej</t>
  </si>
  <si>
    <t>Wydatki na realizację własnych zadań bieżących gmin (związków gmin) – Posiłek dla potrzebujących</t>
  </si>
  <si>
    <t>Żłobek Nr 9 - remont zewnętrznych schodów wejściowych wraz z podjazdem dla wózków</t>
  </si>
  <si>
    <t xml:space="preserve">Żłobek - Pomnik Matki Polki - remont dachu </t>
  </si>
  <si>
    <t>Żłobek - Pomnik Matki Polki - naprawa elewacji budynku</t>
  </si>
  <si>
    <t>Powiatowy Urząd Pracy - audyt projektu SKOK</t>
  </si>
  <si>
    <t>Powiatowy Urząd Pracy - audyt projektu SOS</t>
  </si>
  <si>
    <t>Powiatowy Urząd Pracy - adaptacja pomieszczeń na archiwum zakładowe</t>
  </si>
  <si>
    <t xml:space="preserve">Pomoc dla repatriantów </t>
  </si>
  <si>
    <t>Realizacja zadania w zakresie promocji i organizacji wolontariatu</t>
  </si>
  <si>
    <t xml:space="preserve">Realizacja zadania w zakresie promocji zatrudnienia i aktywizacji osób pozostających bez pracy i zagrożonych zwolnieniem z pracy </t>
  </si>
  <si>
    <t>Realizacja zadania w zakresie działania na rzecz osób niepełnosprawnych</t>
  </si>
  <si>
    <t>Realizacja zadania w zakresie reintegracji społecznej i zawodowej osób wykluczonych społecznie</t>
  </si>
  <si>
    <t>Realizacja zadania w zakresie działalności wspomagającej rozwój wspólnot i społeczności lokalnych</t>
  </si>
  <si>
    <t>Budowa zespołu boisk do siatkówki plażowej na terenie akwenu Silesia</t>
  </si>
  <si>
    <t>Budowa zespołu boisk do siatkówki plażowej na terenie akwenu Silesia (zakupy inwestycyjne)</t>
  </si>
  <si>
    <t>Zespół Szkolno-Przedszkolny Nr 1 - Publiczna Szkoła Podstawowa Nr 28</t>
  </si>
  <si>
    <t xml:space="preserve">Poradnie psychologiczno-pedagogiczne, w tym poradnie specjalistyczne </t>
  </si>
  <si>
    <t>Miejska Poradnia Psychologiczno - Pedagogiczna</t>
  </si>
  <si>
    <t xml:space="preserve">Realizacja projektu „Wspieranie rozwoju edukacyjnego młodzieży wiejskiej poprzez programy stypendialne” </t>
  </si>
  <si>
    <t>Kontrakt nr 1: Budowa sieci kanalizacyjnej w miejscowościach: Folwark, Chrzowice, Chmielowice, Żerkowice, Komprachcice-Osiny, Polska Nowa Wieś</t>
  </si>
  <si>
    <t>Kontrakt nr 2: Budowa sieci kanalizacyjnej w miejscowościach: Chrząstowice, Dębska Kuźnia, Przywory, Kąty Opolskie oraz w dzielnicy Opola: Grotowice; Kolektora ściekowego "K" w Opolu; ujęć wodnych i zbiorników retencyjnych na Stacji Uzdatniania Wody Groto</t>
  </si>
  <si>
    <t>Kontrakt nr 3: Budowa sieci kanalizacyjnej w miejscowościach: Wrzoski-Chróścina, Karczów, Chróścina-Mechnice, Dąbrowa-Ciepielowice, Sławice oraz w dzielnicach Opola: Półwieś, Bierkowice</t>
  </si>
  <si>
    <t>Kontrakt nr 4: Budowa sieci kanalizacyjnej w miejscowościach: Suchy Bór, Kępa, Luboszyce, Biadacz oraz w dzielnicach Opola: Groszowice, Malina, Gosławice, Nowa Wieś Królewska, Zakrzów-Wróblin; magistrali wodociągowej "Południe" w Opolu</t>
  </si>
  <si>
    <t>Kontrakty usługowe nr 5, 6a, 6b: Pomoc techniczna - przygotowanie dokumentacji przetargowej</t>
  </si>
  <si>
    <t>Kontrakt nr 7: Nadzór nad realizacją Projektu - Inżynier Kontraktu</t>
  </si>
  <si>
    <t>Wydatki bieżące niekwalifikowane związane z realizacją Programu Fundusz Spójności/ISPA - „Poprawa jakości wody w Opolu”</t>
  </si>
  <si>
    <t>Wydatki majątkowe niekwalifikowane związane z realizacją Programu Fundusz Spójności/ISPA - „Poprawa jakości wody w Opolu”</t>
  </si>
  <si>
    <t>Zakupy koszy na śmieci</t>
  </si>
  <si>
    <t>Zakupy ławek na tereny zieleni</t>
  </si>
  <si>
    <t>Konserwacja placów zabaw na terenie gminy</t>
  </si>
  <si>
    <t>Interwencyjne porządkowanie terenów zieleni</t>
  </si>
  <si>
    <t xml:space="preserve">Kontynuacja przebudowy dolnego tarasu Placu Wolności </t>
  </si>
  <si>
    <t>Doświetlenie ulic</t>
  </si>
  <si>
    <t>Miejski Zarząd Dróg - zakup samochodu</t>
  </si>
  <si>
    <t>Miejski Zarząd Dróg - zakup sprzętu komputerowego</t>
  </si>
  <si>
    <t>Miejski Zarząd Dróg - zakupy inwestycyjne</t>
  </si>
  <si>
    <t>Wpływy i wydatki związane z gromadzeniem środków z opłat produktowych</t>
  </si>
  <si>
    <t>Selektywna zbiórka i utylizacja odpadów</t>
  </si>
  <si>
    <t>Remont szaletu przy pl.Daszyńskiego</t>
  </si>
  <si>
    <t>Fundusz Spójności/ISPA - utrzymanie biura PIU - wydatki bieżące</t>
  </si>
  <si>
    <t>Zakup sprzętu komputerowego na potrzeby Biura PIU</t>
  </si>
  <si>
    <t>Zakup samochodu osobowego na potrzeby Biura PIU</t>
  </si>
  <si>
    <t>Dopłaty związane z odprowadzaniem ścieków z gospodarstw domowych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</si>
</sst>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</numFmts>
  <fonts count="1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0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6" fillId="3" borderId="1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Alignment="1">
      <alignment/>
    </xf>
    <xf numFmtId="1" fontId="6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1" fontId="0" fillId="0" borderId="4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63" applyAlignment="1">
      <alignment wrapText="1"/>
      <protection/>
    </xf>
    <xf numFmtId="0" fontId="8" fillId="0" borderId="0" xfId="63" applyFont="1" applyAlignment="1">
      <alignment horizontal="center" vertical="center"/>
      <protection/>
    </xf>
    <xf numFmtId="0" fontId="0" fillId="0" borderId="0" xfId="63">
      <alignment/>
      <protection/>
    </xf>
    <xf numFmtId="3" fontId="0" fillId="0" borderId="0" xfId="63" applyNumberFormat="1">
      <alignment/>
      <protection/>
    </xf>
    <xf numFmtId="1" fontId="6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6" fillId="3" borderId="8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 quotePrefix="1">
      <alignment horizontal="center"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2" xfId="0" applyNumberFormat="1" applyFont="1" applyFill="1" applyBorder="1" applyAlignment="1" quotePrefix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6" fillId="3" borderId="1" xfId="0" applyNumberFormat="1" applyFont="1" applyFill="1" applyBorder="1" applyAlignment="1" quotePrefix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7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 quotePrefix="1">
      <alignment horizontal="center" vertical="center" wrapText="1"/>
    </xf>
    <xf numFmtId="3" fontId="0" fillId="0" borderId="3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 quotePrefix="1">
      <alignment horizontal="center" vertical="center" wrapText="1"/>
    </xf>
    <xf numFmtId="3" fontId="0" fillId="0" borderId="12" xfId="0" applyNumberFormat="1" applyFont="1" applyBorder="1" applyAlignment="1">
      <alignment horizontal="left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left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quotePrefix="1">
      <alignment horizontal="center" vertical="center" wrapText="1"/>
    </xf>
    <xf numFmtId="3" fontId="0" fillId="0" borderId="3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6" fillId="3" borderId="6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1" fontId="0" fillId="3" borderId="7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4" fillId="3" borderId="6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3" borderId="15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0" borderId="4" xfId="63" applyNumberFormat="1" applyFont="1" applyBorder="1" applyAlignment="1" quotePrefix="1">
      <alignment horizontal="center" vertical="center" wrapText="1"/>
      <protection/>
    </xf>
    <xf numFmtId="3" fontId="0" fillId="0" borderId="4" xfId="63" applyNumberFormat="1" applyFont="1" applyFill="1" applyBorder="1" applyAlignment="1">
      <alignment horizontal="left" vertical="center" wrapText="1"/>
      <protection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0" fontId="6" fillId="2" borderId="1" xfId="63" applyFont="1" applyFill="1" applyBorder="1" applyAlignment="1">
      <alignment horizontal="center" vertical="center" wrapText="1"/>
      <protection/>
    </xf>
    <xf numFmtId="0" fontId="8" fillId="0" borderId="1" xfId="63" applyFont="1" applyBorder="1" applyAlignment="1">
      <alignment horizontal="center" vertical="center"/>
      <protection/>
    </xf>
    <xf numFmtId="0" fontId="8" fillId="0" borderId="6" xfId="63" applyFont="1" applyBorder="1" applyAlignment="1">
      <alignment horizontal="center" vertical="center"/>
      <protection/>
    </xf>
    <xf numFmtId="0" fontId="8" fillId="0" borderId="9" xfId="63" applyFont="1" applyBorder="1" applyAlignment="1">
      <alignment horizontal="center" vertical="center"/>
      <protection/>
    </xf>
    <xf numFmtId="0" fontId="8" fillId="0" borderId="8" xfId="63" applyFont="1" applyBorder="1" applyAlignment="1">
      <alignment horizontal="center" vertical="center"/>
      <protection/>
    </xf>
    <xf numFmtId="0" fontId="6" fillId="3" borderId="1" xfId="63" applyFont="1" applyFill="1" applyBorder="1" applyAlignment="1" quotePrefix="1">
      <alignment horizontal="center" vertical="center" wrapText="1"/>
      <protection/>
    </xf>
    <xf numFmtId="3" fontId="0" fillId="3" borderId="1" xfId="63" applyNumberFormat="1" applyFont="1" applyFill="1" applyBorder="1">
      <alignment/>
      <protection/>
    </xf>
    <xf numFmtId="3" fontId="0" fillId="3" borderId="9" xfId="63" applyNumberFormat="1" applyFont="1" applyFill="1" applyBorder="1">
      <alignment/>
      <protection/>
    </xf>
    <xf numFmtId="10" fontId="0" fillId="3" borderId="8" xfId="63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 quotePrefix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left" vertical="center" wrapText="1"/>
    </xf>
    <xf numFmtId="1" fontId="0" fillId="0" borderId="0" xfId="0" applyNumberFormat="1" applyFont="1" applyBorder="1" applyAlignment="1" quotePrefix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7" xfId="0" applyNumberFormat="1" applyFont="1" applyFill="1" applyBorder="1" applyAlignment="1" quotePrefix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6" fillId="3" borderId="19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 quotePrefix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1" fontId="6" fillId="3" borderId="1" xfId="62" applyNumberFormat="1" applyFont="1" applyFill="1" applyBorder="1" applyAlignment="1">
      <alignment horizontal="center" vertical="center" wrapText="1"/>
      <protection/>
    </xf>
    <xf numFmtId="1" fontId="6" fillId="3" borderId="6" xfId="62" applyNumberFormat="1" applyFont="1" applyFill="1" applyBorder="1" applyAlignment="1">
      <alignment horizontal="center" vertical="center" wrapText="1"/>
      <protection/>
    </xf>
    <xf numFmtId="3" fontId="6" fillId="3" borderId="6" xfId="62" applyNumberFormat="1" applyFont="1" applyFill="1" applyBorder="1" applyAlignment="1">
      <alignment horizontal="center" vertical="center" wrapText="1"/>
      <protection/>
    </xf>
    <xf numFmtId="3" fontId="6" fillId="3" borderId="1" xfId="62" applyNumberFormat="1" applyFont="1" applyFill="1" applyBorder="1" applyAlignment="1">
      <alignment horizontal="center" vertical="center" wrapText="1"/>
      <protection/>
    </xf>
    <xf numFmtId="3" fontId="6" fillId="3" borderId="9" xfId="62" applyNumberFormat="1" applyFont="1" applyFill="1" applyBorder="1" applyAlignment="1">
      <alignment horizontal="center" vertical="center" wrapText="1"/>
      <protection/>
    </xf>
    <xf numFmtId="3" fontId="6" fillId="3" borderId="8" xfId="62" applyNumberFormat="1" applyFont="1" applyFill="1" applyBorder="1" applyAlignment="1">
      <alignment horizontal="center" vertical="center" wrapText="1"/>
      <protection/>
    </xf>
    <xf numFmtId="164" fontId="6" fillId="3" borderId="1" xfId="62" applyNumberFormat="1" applyFont="1" applyFill="1" applyBorder="1" applyAlignment="1">
      <alignment horizontal="center" vertical="center" wrapText="1"/>
      <protection/>
    </xf>
    <xf numFmtId="0" fontId="6" fillId="0" borderId="0" xfId="62" applyFont="1" applyFill="1">
      <alignment/>
      <protection/>
    </xf>
    <xf numFmtId="1" fontId="6" fillId="0" borderId="2" xfId="62" applyNumberFormat="1" applyFont="1" applyFill="1" applyBorder="1" applyAlignment="1">
      <alignment horizontal="center" vertical="center" wrapText="1"/>
      <protection/>
    </xf>
    <xf numFmtId="1" fontId="6" fillId="0" borderId="3" xfId="62" applyNumberFormat="1" applyFont="1" applyFill="1" applyBorder="1" applyAlignment="1">
      <alignment horizontal="center" vertical="center" wrapText="1"/>
      <protection/>
    </xf>
    <xf numFmtId="3" fontId="6" fillId="0" borderId="3" xfId="62" applyNumberFormat="1" applyFont="1" applyFill="1" applyBorder="1" applyAlignment="1">
      <alignment horizontal="left" vertical="center" wrapText="1"/>
      <protection/>
    </xf>
    <xf numFmtId="3" fontId="6" fillId="0" borderId="2" xfId="62" applyNumberFormat="1" applyFont="1" applyFill="1" applyBorder="1" applyAlignment="1">
      <alignment horizontal="center" vertical="center" wrapText="1"/>
      <protection/>
    </xf>
    <xf numFmtId="3" fontId="6" fillId="0" borderId="0" xfId="62" applyNumberFormat="1" applyFont="1" applyFill="1" applyBorder="1" applyAlignment="1">
      <alignment horizontal="center" vertical="center" wrapText="1"/>
      <protection/>
    </xf>
    <xf numFmtId="3" fontId="6" fillId="0" borderId="3" xfId="62" applyNumberFormat="1" applyFont="1" applyFill="1" applyBorder="1" applyAlignment="1">
      <alignment horizontal="center" vertical="center" wrapText="1"/>
      <protection/>
    </xf>
    <xf numFmtId="3" fontId="6" fillId="0" borderId="10" xfId="62" applyNumberFormat="1" applyFont="1" applyFill="1" applyBorder="1" applyAlignment="1">
      <alignment horizontal="center" vertical="center" wrapText="1"/>
      <protection/>
    </xf>
    <xf numFmtId="164" fontId="6" fillId="0" borderId="2" xfId="62" applyNumberFormat="1" applyFont="1" applyFill="1" applyBorder="1" applyAlignment="1">
      <alignment horizontal="center" vertical="center" wrapText="1"/>
      <protection/>
    </xf>
    <xf numFmtId="1" fontId="0" fillId="0" borderId="2" xfId="62" applyNumberFormat="1" applyFont="1" applyFill="1" applyBorder="1" applyAlignment="1">
      <alignment horizontal="center" vertical="center" wrapText="1"/>
      <protection/>
    </xf>
    <xf numFmtId="1" fontId="0" fillId="0" borderId="3" xfId="62" applyNumberFormat="1" applyFont="1" applyFill="1" applyBorder="1" applyAlignment="1">
      <alignment horizontal="center" vertical="center" wrapText="1"/>
      <protection/>
    </xf>
    <xf numFmtId="3" fontId="12" fillId="0" borderId="3" xfId="62" applyNumberFormat="1" applyFont="1" applyFill="1" applyBorder="1" applyAlignment="1">
      <alignment horizontal="right" vertical="center" wrapText="1"/>
      <protection/>
    </xf>
    <xf numFmtId="3" fontId="0" fillId="0" borderId="2" xfId="62" applyNumberFormat="1" applyFont="1" applyFill="1" applyBorder="1" applyAlignment="1">
      <alignment horizontal="center" vertical="center" wrapText="1"/>
      <protection/>
    </xf>
    <xf numFmtId="3" fontId="0" fillId="0" borderId="0" xfId="62" applyNumberFormat="1" applyFont="1" applyFill="1" applyBorder="1" applyAlignment="1">
      <alignment horizontal="center" vertical="center" wrapText="1"/>
      <protection/>
    </xf>
    <xf numFmtId="3" fontId="0" fillId="0" borderId="3" xfId="62" applyNumberFormat="1" applyFont="1" applyFill="1" applyBorder="1" applyAlignment="1">
      <alignment horizontal="center" vertical="center" wrapText="1"/>
      <protection/>
    </xf>
    <xf numFmtId="3" fontId="0" fillId="0" borderId="10" xfId="62" applyNumberFormat="1" applyFont="1" applyFill="1" applyBorder="1" applyAlignment="1">
      <alignment horizontal="center" vertical="center" wrapText="1"/>
      <protection/>
    </xf>
    <xf numFmtId="164" fontId="0" fillId="0" borderId="2" xfId="62" applyNumberFormat="1" applyFont="1" applyFill="1" applyBorder="1" applyAlignment="1">
      <alignment horizontal="center" vertical="center" wrapText="1"/>
      <protection/>
    </xf>
    <xf numFmtId="49" fontId="12" fillId="0" borderId="3" xfId="62" applyNumberFormat="1" applyFont="1" applyFill="1" applyBorder="1" applyAlignment="1">
      <alignment horizontal="right" vertical="center" wrapText="1"/>
      <protection/>
    </xf>
    <xf numFmtId="49" fontId="6" fillId="0" borderId="3" xfId="62" applyNumberFormat="1" applyFont="1" applyFill="1" applyBorder="1" applyAlignment="1">
      <alignment horizontal="left" vertical="center" wrapText="1"/>
      <protection/>
    </xf>
    <xf numFmtId="0" fontId="0" fillId="0" borderId="0" xfId="62" applyFont="1" applyFill="1">
      <alignment/>
      <protection/>
    </xf>
    <xf numFmtId="3" fontId="0" fillId="0" borderId="3" xfId="62" applyNumberFormat="1" applyFont="1" applyBorder="1" applyAlignment="1">
      <alignment horizontal="center" vertical="center" wrapText="1"/>
      <protection/>
    </xf>
    <xf numFmtId="3" fontId="6" fillId="0" borderId="2" xfId="62" applyNumberFormat="1" applyFont="1" applyBorder="1" applyAlignment="1">
      <alignment horizontal="center" vertical="center" wrapText="1"/>
      <protection/>
    </xf>
    <xf numFmtId="3" fontId="6" fillId="0" borderId="3" xfId="62" applyNumberFormat="1" applyFont="1" applyBorder="1" applyAlignment="1">
      <alignment horizontal="center" vertical="center" wrapText="1"/>
      <protection/>
    </xf>
    <xf numFmtId="3" fontId="6" fillId="0" borderId="10" xfId="62" applyNumberFormat="1" applyFont="1" applyBorder="1" applyAlignment="1">
      <alignment horizontal="center" vertical="center" wrapText="1"/>
      <protection/>
    </xf>
    <xf numFmtId="3" fontId="0" fillId="0" borderId="2" xfId="62" applyNumberFormat="1" applyFont="1" applyBorder="1" applyAlignment="1">
      <alignment horizontal="center" vertical="center" wrapText="1"/>
      <protection/>
    </xf>
    <xf numFmtId="3" fontId="0" fillId="0" borderId="10" xfId="62" applyNumberFormat="1" applyFont="1" applyBorder="1" applyAlignment="1">
      <alignment horizontal="center" vertical="center" wrapText="1"/>
      <protection/>
    </xf>
    <xf numFmtId="1" fontId="0" fillId="3" borderId="6" xfId="62" applyNumberFormat="1" applyFont="1" applyFill="1" applyBorder="1" applyAlignment="1">
      <alignment horizontal="center" vertical="center" wrapText="1"/>
      <protection/>
    </xf>
    <xf numFmtId="3" fontId="12" fillId="0" borderId="4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9" fillId="3" borderId="1" xfId="63" applyNumberFormat="1" applyFont="1" applyFill="1" applyBorder="1" applyAlignment="1">
      <alignment horizontal="center" vertical="center" wrapText="1"/>
      <protection/>
    </xf>
    <xf numFmtId="0" fontId="0" fillId="0" borderId="1" xfId="63" applyFont="1" applyBorder="1">
      <alignment/>
      <protection/>
    </xf>
    <xf numFmtId="0" fontId="12" fillId="0" borderId="1" xfId="63" applyFont="1" applyFill="1" applyBorder="1" applyAlignment="1">
      <alignment horizontal="right" vertical="center" wrapText="1"/>
      <protection/>
    </xf>
    <xf numFmtId="3" fontId="0" fillId="0" borderId="1" xfId="63" applyNumberFormat="1" applyFont="1" applyBorder="1" applyAlignment="1">
      <alignment horizontal="center"/>
      <protection/>
    </xf>
    <xf numFmtId="0" fontId="0" fillId="0" borderId="1" xfId="63" applyFont="1" applyBorder="1">
      <alignment/>
      <protection/>
    </xf>
    <xf numFmtId="0" fontId="0" fillId="0" borderId="1" xfId="63" applyFont="1" applyFill="1" applyBorder="1">
      <alignment/>
      <protection/>
    </xf>
    <xf numFmtId="3" fontId="12" fillId="0" borderId="1" xfId="63" applyNumberFormat="1" applyFont="1" applyFill="1" applyBorder="1" applyAlignment="1">
      <alignment horizontal="right" vertical="center" wrapText="1"/>
      <protection/>
    </xf>
    <xf numFmtId="3" fontId="12" fillId="0" borderId="1" xfId="0" applyNumberFormat="1" applyFont="1" applyBorder="1" applyAlignment="1">
      <alignment horizontal="right" vertical="center" wrapText="1"/>
    </xf>
    <xf numFmtId="3" fontId="0" fillId="3" borderId="6" xfId="63" applyNumberFormat="1" applyFont="1" applyFill="1" applyBorder="1">
      <alignment/>
      <protection/>
    </xf>
    <xf numFmtId="3" fontId="0" fillId="0" borderId="6" xfId="63" applyNumberFormat="1" applyFont="1" applyBorder="1" applyAlignment="1">
      <alignment horizontal="center"/>
      <protection/>
    </xf>
    <xf numFmtId="10" fontId="0" fillId="0" borderId="8" xfId="63" applyNumberFormat="1" applyFont="1" applyFill="1" applyBorder="1" applyAlignment="1">
      <alignment horizontal="center" vertical="center" wrapText="1"/>
      <protection/>
    </xf>
    <xf numFmtId="3" fontId="0" fillId="0" borderId="9" xfId="63" applyNumberFormat="1" applyFont="1" applyBorder="1" applyAlignment="1">
      <alignment horizontal="center"/>
      <protection/>
    </xf>
    <xf numFmtId="3" fontId="0" fillId="0" borderId="15" xfId="63" applyNumberFormat="1" applyFont="1" applyBorder="1" applyAlignment="1">
      <alignment horizontal="center"/>
      <protection/>
    </xf>
    <xf numFmtId="164" fontId="7" fillId="3" borderId="8" xfId="0" applyNumberFormat="1" applyFont="1" applyFill="1" applyBorder="1" applyAlignment="1">
      <alignment horizontal="center" vertical="center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7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 quotePrefix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</cellXfs>
  <cellStyles count="53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Normalny_Zalacznik nr 1-5" xfId="62"/>
    <cellStyle name="Normalny_zał. 1 wyd" xfId="63"/>
    <cellStyle name="Followed Hyperlink" xfId="64"/>
    <cellStyle name="Percent" xfId="65"/>
    <cellStyle name="Currency" xfId="66"/>
    <cellStyle name="Currency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HOME\Planowan\xls\2000%20ROK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G575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6.125" style="102" customWidth="1"/>
    <col min="3" max="3" width="41.625" style="102" customWidth="1"/>
    <col min="4" max="6" width="14.00390625" style="102" customWidth="1"/>
    <col min="7" max="7" width="7.75390625" style="102" customWidth="1"/>
    <col min="8" max="16384" width="9.125" style="102" customWidth="1"/>
  </cols>
  <sheetData>
    <row r="1" spans="1:7" s="2" customFormat="1" ht="74.25" customHeight="1">
      <c r="A1" s="1" t="s">
        <v>383</v>
      </c>
      <c r="B1" s="1" t="s">
        <v>384</v>
      </c>
      <c r="C1" s="1" t="s">
        <v>385</v>
      </c>
      <c r="D1" s="91" t="s">
        <v>30</v>
      </c>
      <c r="E1" s="92" t="s">
        <v>305</v>
      </c>
      <c r="F1" s="93" t="s">
        <v>302</v>
      </c>
      <c r="G1" s="94" t="s">
        <v>358</v>
      </c>
    </row>
    <row r="2" spans="1:7" s="99" customFormat="1" ht="11.25">
      <c r="A2" s="95">
        <v>1</v>
      </c>
      <c r="B2" s="95">
        <v>2</v>
      </c>
      <c r="C2" s="95">
        <v>3</v>
      </c>
      <c r="D2" s="95">
        <v>4</v>
      </c>
      <c r="E2" s="96">
        <v>5</v>
      </c>
      <c r="F2" s="97">
        <v>6</v>
      </c>
      <c r="G2" s="98">
        <v>7</v>
      </c>
    </row>
    <row r="3" spans="1:7" s="2" customFormat="1" ht="21.75" customHeight="1">
      <c r="A3" s="100">
        <v>600</v>
      </c>
      <c r="B3" s="101"/>
      <c r="C3" s="74" t="s">
        <v>393</v>
      </c>
      <c r="D3" s="74">
        <f>SUM(D4:D5)</f>
        <v>310000</v>
      </c>
      <c r="E3" s="75">
        <f>SUM(E4:E5)</f>
        <v>310000</v>
      </c>
      <c r="F3" s="77">
        <f>SUM(F4:F5)</f>
        <v>114496</v>
      </c>
      <c r="G3" s="76">
        <f>F3/E3</f>
        <v>0.36934193548387095</v>
      </c>
    </row>
    <row r="4" spans="1:7" ht="12.75">
      <c r="A4" s="182"/>
      <c r="B4" s="183" t="s">
        <v>431</v>
      </c>
      <c r="C4" s="176" t="s">
        <v>388</v>
      </c>
      <c r="D4" s="184">
        <v>310000</v>
      </c>
      <c r="E4" s="188">
        <v>310000</v>
      </c>
      <c r="F4" s="191">
        <v>114251</v>
      </c>
      <c r="G4" s="180">
        <f aca="true" t="shared" si="0" ref="G4:G83">F4/E4</f>
        <v>0.3685516129032258</v>
      </c>
    </row>
    <row r="5" spans="1:7" s="2" customFormat="1" ht="12.75">
      <c r="A5" s="175"/>
      <c r="B5" s="130" t="s">
        <v>45</v>
      </c>
      <c r="C5" s="178" t="s">
        <v>443</v>
      </c>
      <c r="D5" s="185"/>
      <c r="E5" s="189"/>
      <c r="F5" s="192">
        <v>245</v>
      </c>
      <c r="G5" s="181"/>
    </row>
    <row r="6" spans="1:7" ht="21.75" customHeight="1">
      <c r="A6" s="101">
        <v>700</v>
      </c>
      <c r="B6" s="186"/>
      <c r="C6" s="74" t="s">
        <v>394</v>
      </c>
      <c r="D6" s="74">
        <f>SUM(D7:D17)</f>
        <v>41452400</v>
      </c>
      <c r="E6" s="75">
        <f>SUM(E7:E17)</f>
        <v>41452400</v>
      </c>
      <c r="F6" s="77">
        <f>SUM(F7:F17)</f>
        <v>18341537</v>
      </c>
      <c r="G6" s="76">
        <f t="shared" si="0"/>
        <v>0.4424722573361253</v>
      </c>
    </row>
    <row r="7" spans="1:7" ht="25.5">
      <c r="A7" s="103"/>
      <c r="B7" s="187" t="s">
        <v>432</v>
      </c>
      <c r="C7" s="176" t="s">
        <v>395</v>
      </c>
      <c r="D7" s="106">
        <v>21200000</v>
      </c>
      <c r="E7" s="190">
        <v>21200000</v>
      </c>
      <c r="F7" s="107">
        <v>10186280</v>
      </c>
      <c r="G7" s="180">
        <f t="shared" si="0"/>
        <v>0.4804849056603774</v>
      </c>
    </row>
    <row r="8" spans="1:7" ht="12.75">
      <c r="A8" s="109"/>
      <c r="B8" s="173" t="s">
        <v>431</v>
      </c>
      <c r="C8" s="177" t="s">
        <v>388</v>
      </c>
      <c r="D8" s="106"/>
      <c r="E8" s="190"/>
      <c r="F8" s="107">
        <v>62</v>
      </c>
      <c r="G8" s="108"/>
    </row>
    <row r="9" spans="1:7" ht="63.75">
      <c r="A9" s="109"/>
      <c r="B9" s="179" t="s">
        <v>433</v>
      </c>
      <c r="C9" s="177" t="s">
        <v>345</v>
      </c>
      <c r="D9" s="106">
        <v>1200000</v>
      </c>
      <c r="E9" s="190">
        <v>1200000</v>
      </c>
      <c r="F9" s="107">
        <v>608709</v>
      </c>
      <c r="G9" s="108">
        <f t="shared" si="0"/>
        <v>0.5072575</v>
      </c>
    </row>
    <row r="10" spans="1:7" s="2" customFormat="1" ht="38.25">
      <c r="A10" s="109"/>
      <c r="B10" s="179" t="s">
        <v>434</v>
      </c>
      <c r="C10" s="177" t="s">
        <v>346</v>
      </c>
      <c r="D10" s="106">
        <v>50000</v>
      </c>
      <c r="E10" s="190">
        <v>50000</v>
      </c>
      <c r="F10" s="107">
        <v>55819</v>
      </c>
      <c r="G10" s="108">
        <f t="shared" si="0"/>
        <v>1.11638</v>
      </c>
    </row>
    <row r="11" spans="1:7" ht="38.25">
      <c r="A11" s="110"/>
      <c r="B11" s="179" t="s">
        <v>435</v>
      </c>
      <c r="C11" s="177" t="s">
        <v>442</v>
      </c>
      <c r="D11" s="106">
        <v>17200000</v>
      </c>
      <c r="E11" s="190">
        <v>17200000</v>
      </c>
      <c r="F11" s="107">
        <v>5432435</v>
      </c>
      <c r="G11" s="108">
        <f t="shared" si="0"/>
        <v>0.31583924418604653</v>
      </c>
    </row>
    <row r="12" spans="1:7" s="2" customFormat="1" ht="25.5">
      <c r="A12" s="110"/>
      <c r="B12" s="179" t="s">
        <v>436</v>
      </c>
      <c r="C12" s="177" t="s">
        <v>416</v>
      </c>
      <c r="D12" s="106"/>
      <c r="E12" s="190"/>
      <c r="F12" s="107">
        <v>43217</v>
      </c>
      <c r="G12" s="108"/>
    </row>
    <row r="13" spans="1:7" s="2" customFormat="1" ht="12.75">
      <c r="A13" s="110"/>
      <c r="B13" s="179" t="s">
        <v>45</v>
      </c>
      <c r="C13" s="177" t="s">
        <v>443</v>
      </c>
      <c r="D13" s="106">
        <v>200000</v>
      </c>
      <c r="E13" s="190">
        <v>200000</v>
      </c>
      <c r="F13" s="107">
        <v>304990</v>
      </c>
      <c r="G13" s="108">
        <f t="shared" si="0"/>
        <v>1.52495</v>
      </c>
    </row>
    <row r="14" spans="1:7" ht="12.75">
      <c r="A14" s="110"/>
      <c r="B14" s="179" t="s">
        <v>437</v>
      </c>
      <c r="C14" s="177" t="s">
        <v>396</v>
      </c>
      <c r="D14" s="106">
        <v>800000</v>
      </c>
      <c r="E14" s="190">
        <v>800000</v>
      </c>
      <c r="F14" s="107">
        <v>905643</v>
      </c>
      <c r="G14" s="108">
        <f t="shared" si="0"/>
        <v>1.13205375</v>
      </c>
    </row>
    <row r="15" spans="1:7" ht="51">
      <c r="A15" s="110"/>
      <c r="B15" s="172">
        <v>2110</v>
      </c>
      <c r="C15" s="177" t="s">
        <v>389</v>
      </c>
      <c r="D15" s="106">
        <v>80000</v>
      </c>
      <c r="E15" s="190">
        <v>80000</v>
      </c>
      <c r="F15" s="107">
        <v>60000</v>
      </c>
      <c r="G15" s="108">
        <f t="shared" si="0"/>
        <v>0.75</v>
      </c>
    </row>
    <row r="16" spans="1:7" ht="51">
      <c r="A16" s="110"/>
      <c r="B16" s="172">
        <v>2360</v>
      </c>
      <c r="C16" s="177" t="s">
        <v>438</v>
      </c>
      <c r="D16" s="106">
        <v>722400</v>
      </c>
      <c r="E16" s="190">
        <v>722400</v>
      </c>
      <c r="F16" s="107">
        <v>730748</v>
      </c>
      <c r="G16" s="108">
        <f t="shared" si="0"/>
        <v>1.0115559246954595</v>
      </c>
    </row>
    <row r="17" spans="1:7" ht="12.75">
      <c r="A17" s="175"/>
      <c r="B17" s="172">
        <v>2980</v>
      </c>
      <c r="C17" s="178" t="s">
        <v>362</v>
      </c>
      <c r="D17" s="185"/>
      <c r="E17" s="189"/>
      <c r="F17" s="192">
        <v>13634</v>
      </c>
      <c r="G17" s="181"/>
    </row>
    <row r="18" spans="1:7" ht="21.75" customHeight="1">
      <c r="A18" s="101">
        <v>710</v>
      </c>
      <c r="B18" s="111"/>
      <c r="C18" s="112" t="s">
        <v>397</v>
      </c>
      <c r="D18" s="74">
        <f>SUM(D19:D23)</f>
        <v>928500</v>
      </c>
      <c r="E18" s="75">
        <f>SUM(E19:E23)</f>
        <v>928500</v>
      </c>
      <c r="F18" s="77">
        <f>SUM(F19:F23)</f>
        <v>424823</v>
      </c>
      <c r="G18" s="76">
        <f t="shared" si="0"/>
        <v>0.457536887452881</v>
      </c>
    </row>
    <row r="19" spans="1:7" s="2" customFormat="1" ht="12.75">
      <c r="A19" s="113"/>
      <c r="B19" s="114" t="s">
        <v>49</v>
      </c>
      <c r="C19" s="115" t="s">
        <v>422</v>
      </c>
      <c r="D19" s="106">
        <v>600000</v>
      </c>
      <c r="E19" s="190">
        <v>600000</v>
      </c>
      <c r="F19" s="107">
        <v>239584</v>
      </c>
      <c r="G19" s="108">
        <f t="shared" si="0"/>
        <v>0.39930666666666664</v>
      </c>
    </row>
    <row r="20" spans="1:7" s="2" customFormat="1" ht="51">
      <c r="A20" s="116"/>
      <c r="B20" s="109">
        <v>2020</v>
      </c>
      <c r="C20" s="105" t="s">
        <v>401</v>
      </c>
      <c r="D20" s="106">
        <v>3500</v>
      </c>
      <c r="E20" s="190">
        <v>3500</v>
      </c>
      <c r="F20" s="107">
        <v>3500</v>
      </c>
      <c r="G20" s="108">
        <f t="shared" si="0"/>
        <v>1</v>
      </c>
    </row>
    <row r="21" spans="1:7" s="117" customFormat="1" ht="51">
      <c r="A21" s="116"/>
      <c r="B21" s="109">
        <v>2110</v>
      </c>
      <c r="C21" s="105" t="s">
        <v>389</v>
      </c>
      <c r="D21" s="106">
        <v>275000</v>
      </c>
      <c r="E21" s="190">
        <v>275000</v>
      </c>
      <c r="F21" s="107">
        <v>129337</v>
      </c>
      <c r="G21" s="108">
        <f t="shared" si="0"/>
        <v>0.47031636363636364</v>
      </c>
    </row>
    <row r="22" spans="1:7" s="117" customFormat="1" ht="25.5">
      <c r="A22" s="116"/>
      <c r="B22" s="109">
        <v>2380</v>
      </c>
      <c r="C22" s="105" t="s">
        <v>363</v>
      </c>
      <c r="D22" s="106"/>
      <c r="E22" s="190"/>
      <c r="F22" s="107">
        <v>2509</v>
      </c>
      <c r="G22" s="108"/>
    </row>
    <row r="23" spans="1:7" s="117" customFormat="1" ht="51">
      <c r="A23" s="116"/>
      <c r="B23" s="118">
        <v>6410</v>
      </c>
      <c r="C23" s="119" t="s">
        <v>359</v>
      </c>
      <c r="D23" s="106">
        <v>50000</v>
      </c>
      <c r="E23" s="190">
        <v>50000</v>
      </c>
      <c r="F23" s="107">
        <v>49893</v>
      </c>
      <c r="G23" s="108">
        <f t="shared" si="0"/>
        <v>0.99786</v>
      </c>
    </row>
    <row r="24" spans="1:7" s="117" customFormat="1" ht="21.75" customHeight="1">
      <c r="A24" s="101">
        <v>750</v>
      </c>
      <c r="B24" s="101"/>
      <c r="C24" s="75" t="s">
        <v>402</v>
      </c>
      <c r="D24" s="74">
        <f>SUM(D25:D35)</f>
        <v>4077435</v>
      </c>
      <c r="E24" s="75">
        <f>SUM(E25:E35)</f>
        <v>4147435</v>
      </c>
      <c r="F24" s="77">
        <f>SUM(F25:F35)</f>
        <v>4072531</v>
      </c>
      <c r="G24" s="76">
        <f t="shared" si="0"/>
        <v>0.9819396807906574</v>
      </c>
    </row>
    <row r="25" spans="1:7" s="117" customFormat="1" ht="12.75">
      <c r="A25" s="120"/>
      <c r="B25" s="121" t="s">
        <v>439</v>
      </c>
      <c r="C25" s="122" t="s">
        <v>403</v>
      </c>
      <c r="D25" s="106">
        <v>2400000</v>
      </c>
      <c r="E25" s="190">
        <v>2400000</v>
      </c>
      <c r="F25" s="107">
        <v>1915965</v>
      </c>
      <c r="G25" s="108">
        <f t="shared" si="0"/>
        <v>0.79831875</v>
      </c>
    </row>
    <row r="26" spans="1:7" s="117" customFormat="1" ht="12.75">
      <c r="A26" s="120"/>
      <c r="B26" s="121" t="s">
        <v>431</v>
      </c>
      <c r="C26" s="105" t="s">
        <v>388</v>
      </c>
      <c r="D26" s="106">
        <v>300000</v>
      </c>
      <c r="E26" s="190">
        <v>300000</v>
      </c>
      <c r="F26" s="107">
        <v>555821</v>
      </c>
      <c r="G26" s="108">
        <f t="shared" si="0"/>
        <v>1.8527366666666667</v>
      </c>
    </row>
    <row r="27" spans="1:7" ht="25.5">
      <c r="A27" s="120"/>
      <c r="B27" s="121" t="s">
        <v>364</v>
      </c>
      <c r="C27" s="105" t="s">
        <v>365</v>
      </c>
      <c r="D27" s="106"/>
      <c r="E27" s="190"/>
      <c r="F27" s="107">
        <v>857</v>
      </c>
      <c r="G27" s="108"/>
    </row>
    <row r="28" spans="1:7" s="2" customFormat="1" ht="12.75">
      <c r="A28" s="110"/>
      <c r="B28" s="104" t="s">
        <v>45</v>
      </c>
      <c r="C28" s="105" t="s">
        <v>418</v>
      </c>
      <c r="D28" s="231"/>
      <c r="E28" s="232"/>
      <c r="F28" s="233">
        <v>15350</v>
      </c>
      <c r="G28" s="108"/>
    </row>
    <row r="29" spans="1:7" ht="12.75">
      <c r="A29" s="120"/>
      <c r="B29" s="121" t="s">
        <v>437</v>
      </c>
      <c r="C29" s="105" t="s">
        <v>396</v>
      </c>
      <c r="D29" s="106">
        <v>400000</v>
      </c>
      <c r="E29" s="190">
        <v>400000</v>
      </c>
      <c r="F29" s="107">
        <v>772000</v>
      </c>
      <c r="G29" s="108">
        <f t="shared" si="0"/>
        <v>1.93</v>
      </c>
    </row>
    <row r="30" spans="1:7" ht="51">
      <c r="A30" s="110"/>
      <c r="B30" s="109">
        <v>2010</v>
      </c>
      <c r="C30" s="105" t="s">
        <v>404</v>
      </c>
      <c r="D30" s="106">
        <v>626153</v>
      </c>
      <c r="E30" s="190">
        <v>626153</v>
      </c>
      <c r="F30" s="107">
        <v>313076</v>
      </c>
      <c r="G30" s="108">
        <f t="shared" si="0"/>
        <v>0.4999992014731224</v>
      </c>
    </row>
    <row r="31" spans="1:7" s="2" customFormat="1" ht="51">
      <c r="A31" s="110"/>
      <c r="B31" s="109">
        <v>2027</v>
      </c>
      <c r="C31" s="105" t="s">
        <v>401</v>
      </c>
      <c r="D31" s="106"/>
      <c r="E31" s="190">
        <v>70000</v>
      </c>
      <c r="F31" s="107">
        <v>63998</v>
      </c>
      <c r="G31" s="108">
        <f t="shared" si="0"/>
        <v>0.9142571428571429</v>
      </c>
    </row>
    <row r="32" spans="1:7" s="2" customFormat="1" ht="51">
      <c r="A32" s="110"/>
      <c r="B32" s="109">
        <v>2110</v>
      </c>
      <c r="C32" s="105" t="s">
        <v>389</v>
      </c>
      <c r="D32" s="106">
        <v>308895</v>
      </c>
      <c r="E32" s="190">
        <v>308895</v>
      </c>
      <c r="F32" s="107">
        <v>171891</v>
      </c>
      <c r="G32" s="108">
        <f t="shared" si="0"/>
        <v>0.5564706453649299</v>
      </c>
    </row>
    <row r="33" spans="1:7" s="2" customFormat="1" ht="51">
      <c r="A33" s="110"/>
      <c r="B33" s="109">
        <v>2120</v>
      </c>
      <c r="C33" s="105" t="s">
        <v>293</v>
      </c>
      <c r="D33" s="106">
        <v>23000</v>
      </c>
      <c r="E33" s="190">
        <v>23000</v>
      </c>
      <c r="F33" s="107">
        <v>17957</v>
      </c>
      <c r="G33" s="108">
        <f t="shared" si="0"/>
        <v>0.7807391304347826</v>
      </c>
    </row>
    <row r="34" spans="1:7" ht="51">
      <c r="A34" s="109"/>
      <c r="B34" s="109">
        <v>2360</v>
      </c>
      <c r="C34" s="105" t="s">
        <v>438</v>
      </c>
      <c r="D34" s="106">
        <v>19387</v>
      </c>
      <c r="E34" s="190">
        <v>19387</v>
      </c>
      <c r="F34" s="107">
        <v>9241</v>
      </c>
      <c r="G34" s="108">
        <f t="shared" si="0"/>
        <v>0.47665961726930417</v>
      </c>
    </row>
    <row r="35" spans="1:7" ht="12.75">
      <c r="A35" s="110"/>
      <c r="B35" s="109">
        <v>2980</v>
      </c>
      <c r="C35" s="105" t="s">
        <v>362</v>
      </c>
      <c r="D35" s="106"/>
      <c r="E35" s="190"/>
      <c r="F35" s="107">
        <v>236375</v>
      </c>
      <c r="G35" s="108"/>
    </row>
    <row r="36" spans="1:7" s="2" customFormat="1" ht="38.25">
      <c r="A36" s="101">
        <v>751</v>
      </c>
      <c r="B36" s="101"/>
      <c r="C36" s="75" t="s">
        <v>296</v>
      </c>
      <c r="D36" s="74">
        <f>D37</f>
        <v>20113</v>
      </c>
      <c r="E36" s="75">
        <f>E37</f>
        <v>20113</v>
      </c>
      <c r="F36" s="77">
        <f>F37</f>
        <v>10057</v>
      </c>
      <c r="G36" s="76">
        <f t="shared" si="0"/>
        <v>0.5000248595435788</v>
      </c>
    </row>
    <row r="37" spans="1:7" s="2" customFormat="1" ht="51">
      <c r="A37" s="110"/>
      <c r="B37" s="109">
        <v>2010</v>
      </c>
      <c r="C37" s="105" t="s">
        <v>404</v>
      </c>
      <c r="D37" s="106">
        <v>20113</v>
      </c>
      <c r="E37" s="190">
        <v>20113</v>
      </c>
      <c r="F37" s="107">
        <v>10057</v>
      </c>
      <c r="G37" s="108">
        <f t="shared" si="0"/>
        <v>0.5000248595435788</v>
      </c>
    </row>
    <row r="38" spans="1:7" s="2" customFormat="1" ht="25.5">
      <c r="A38" s="101">
        <v>754</v>
      </c>
      <c r="B38" s="123"/>
      <c r="C38" s="75" t="s">
        <v>405</v>
      </c>
      <c r="D38" s="74">
        <f>SUM(D39:D44)</f>
        <v>8077000</v>
      </c>
      <c r="E38" s="75">
        <f>SUM(E39:E44)</f>
        <v>8127000</v>
      </c>
      <c r="F38" s="77">
        <f>SUM(F39:F44)</f>
        <v>4853150</v>
      </c>
      <c r="G38" s="76">
        <f t="shared" si="0"/>
        <v>0.5971637750707518</v>
      </c>
    </row>
    <row r="39" spans="1:7" ht="25.5">
      <c r="A39" s="110"/>
      <c r="B39" s="104" t="s">
        <v>441</v>
      </c>
      <c r="C39" s="105" t="s">
        <v>406</v>
      </c>
      <c r="D39" s="106">
        <v>60000</v>
      </c>
      <c r="E39" s="190">
        <v>60000</v>
      </c>
      <c r="F39" s="107">
        <v>53784</v>
      </c>
      <c r="G39" s="108">
        <f t="shared" si="0"/>
        <v>0.8964</v>
      </c>
    </row>
    <row r="40" spans="1:7" ht="12.75">
      <c r="A40" s="110"/>
      <c r="B40" s="121" t="s">
        <v>431</v>
      </c>
      <c r="C40" s="105" t="s">
        <v>388</v>
      </c>
      <c r="D40" s="106">
        <v>3000</v>
      </c>
      <c r="E40" s="190">
        <v>3000</v>
      </c>
      <c r="F40" s="107">
        <v>1345</v>
      </c>
      <c r="G40" s="108">
        <f t="shared" si="0"/>
        <v>0.4483333333333333</v>
      </c>
    </row>
    <row r="41" spans="1:7" s="2" customFormat="1" ht="12.75">
      <c r="A41" s="110"/>
      <c r="B41" s="104" t="s">
        <v>45</v>
      </c>
      <c r="C41" s="105" t="s">
        <v>418</v>
      </c>
      <c r="D41" s="231"/>
      <c r="E41" s="232"/>
      <c r="F41" s="233">
        <v>351</v>
      </c>
      <c r="G41" s="108"/>
    </row>
    <row r="42" spans="1:7" ht="51">
      <c r="A42" s="110"/>
      <c r="B42" s="109">
        <v>2010</v>
      </c>
      <c r="C42" s="105" t="s">
        <v>404</v>
      </c>
      <c r="D42" s="106">
        <v>7000</v>
      </c>
      <c r="E42" s="190">
        <v>7000</v>
      </c>
      <c r="F42" s="107">
        <v>3500</v>
      </c>
      <c r="G42" s="108">
        <f t="shared" si="0"/>
        <v>0.5</v>
      </c>
    </row>
    <row r="43" spans="1:7" s="2" customFormat="1" ht="51">
      <c r="A43" s="110"/>
      <c r="B43" s="109">
        <v>2110</v>
      </c>
      <c r="C43" s="105" t="s">
        <v>389</v>
      </c>
      <c r="D43" s="106">
        <v>8007000</v>
      </c>
      <c r="E43" s="190">
        <v>8007000</v>
      </c>
      <c r="F43" s="107">
        <v>4782000</v>
      </c>
      <c r="G43" s="108">
        <f t="shared" si="0"/>
        <v>0.597227426002248</v>
      </c>
    </row>
    <row r="44" spans="1:7" s="2" customFormat="1" ht="51">
      <c r="A44" s="110"/>
      <c r="B44" s="109">
        <v>6410</v>
      </c>
      <c r="C44" s="105" t="s">
        <v>359</v>
      </c>
      <c r="D44" s="106"/>
      <c r="E44" s="190">
        <v>50000</v>
      </c>
      <c r="F44" s="107">
        <v>12170</v>
      </c>
      <c r="G44" s="108">
        <f t="shared" si="0"/>
        <v>0.2434</v>
      </c>
    </row>
    <row r="45" spans="1:7" s="124" customFormat="1" ht="51">
      <c r="A45" s="101">
        <v>756</v>
      </c>
      <c r="B45" s="123"/>
      <c r="C45" s="75" t="s">
        <v>31</v>
      </c>
      <c r="D45" s="74">
        <f>SUM(D46:D62)</f>
        <v>162047708</v>
      </c>
      <c r="E45" s="75">
        <f>SUM(E46:E62)</f>
        <v>162642216</v>
      </c>
      <c r="F45" s="77">
        <f>SUM(F46:F62)</f>
        <v>80854580</v>
      </c>
      <c r="G45" s="76">
        <f t="shared" si="0"/>
        <v>0.49713156884188053</v>
      </c>
    </row>
    <row r="46" spans="1:7" s="124" customFormat="1" ht="12.75">
      <c r="A46" s="120"/>
      <c r="B46" s="121" t="s">
        <v>32</v>
      </c>
      <c r="C46" s="122" t="s">
        <v>444</v>
      </c>
      <c r="D46" s="106">
        <v>88774208</v>
      </c>
      <c r="E46" s="190">
        <v>89368716</v>
      </c>
      <c r="F46" s="107">
        <v>38240994</v>
      </c>
      <c r="G46" s="108">
        <f t="shared" si="0"/>
        <v>0.42790134749166586</v>
      </c>
    </row>
    <row r="47" spans="1:7" s="124" customFormat="1" ht="12.75">
      <c r="A47" s="120"/>
      <c r="B47" s="121" t="s">
        <v>33</v>
      </c>
      <c r="C47" s="122" t="s">
        <v>445</v>
      </c>
      <c r="D47" s="106">
        <v>7000000</v>
      </c>
      <c r="E47" s="190">
        <v>7000000</v>
      </c>
      <c r="F47" s="107">
        <v>5686933</v>
      </c>
      <c r="G47" s="108">
        <f t="shared" si="0"/>
        <v>0.812419</v>
      </c>
    </row>
    <row r="48" spans="1:7" s="124" customFormat="1" ht="12.75">
      <c r="A48" s="120"/>
      <c r="B48" s="104" t="s">
        <v>34</v>
      </c>
      <c r="C48" s="105" t="s">
        <v>407</v>
      </c>
      <c r="D48" s="106">
        <v>54000000</v>
      </c>
      <c r="E48" s="190">
        <v>54000000</v>
      </c>
      <c r="F48" s="107">
        <v>27146395</v>
      </c>
      <c r="G48" s="108">
        <f t="shared" si="0"/>
        <v>0.5027110185185185</v>
      </c>
    </row>
    <row r="49" spans="1:7" s="2" customFormat="1" ht="12.75">
      <c r="A49" s="120"/>
      <c r="B49" s="104" t="s">
        <v>35</v>
      </c>
      <c r="C49" s="105" t="s">
        <v>408</v>
      </c>
      <c r="D49" s="106">
        <v>250000</v>
      </c>
      <c r="E49" s="190">
        <v>250000</v>
      </c>
      <c r="F49" s="107">
        <v>159714</v>
      </c>
      <c r="G49" s="108">
        <f t="shared" si="0"/>
        <v>0.638856</v>
      </c>
    </row>
    <row r="50" spans="1:7" s="2" customFormat="1" ht="12.75">
      <c r="A50" s="110"/>
      <c r="B50" s="104" t="s">
        <v>36</v>
      </c>
      <c r="C50" s="105" t="s">
        <v>409</v>
      </c>
      <c r="D50" s="106">
        <v>6500</v>
      </c>
      <c r="E50" s="190">
        <v>6500</v>
      </c>
      <c r="F50" s="107">
        <v>3724</v>
      </c>
      <c r="G50" s="108">
        <f t="shared" si="0"/>
        <v>0.5729230769230769</v>
      </c>
    </row>
    <row r="51" spans="1:7" s="2" customFormat="1" ht="12.75">
      <c r="A51" s="110"/>
      <c r="B51" s="104" t="s">
        <v>37</v>
      </c>
      <c r="C51" s="105" t="s">
        <v>410</v>
      </c>
      <c r="D51" s="106">
        <v>2500000</v>
      </c>
      <c r="E51" s="190">
        <v>2500000</v>
      </c>
      <c r="F51" s="107">
        <v>1216568</v>
      </c>
      <c r="G51" s="108">
        <f t="shared" si="0"/>
        <v>0.4866272</v>
      </c>
    </row>
    <row r="52" spans="1:7" s="2" customFormat="1" ht="25.5">
      <c r="A52" s="110"/>
      <c r="B52" s="104" t="s">
        <v>38</v>
      </c>
      <c r="C52" s="105" t="s">
        <v>347</v>
      </c>
      <c r="D52" s="106">
        <v>350000</v>
      </c>
      <c r="E52" s="190">
        <v>350000</v>
      </c>
      <c r="F52" s="107">
        <v>155155</v>
      </c>
      <c r="G52" s="108">
        <f t="shared" si="0"/>
        <v>0.4433</v>
      </c>
    </row>
    <row r="53" spans="1:7" s="2" customFormat="1" ht="12.75">
      <c r="A53" s="110"/>
      <c r="B53" s="104" t="s">
        <v>39</v>
      </c>
      <c r="C53" s="105" t="s">
        <v>411</v>
      </c>
      <c r="D53" s="106">
        <v>700000</v>
      </c>
      <c r="E53" s="190">
        <v>700000</v>
      </c>
      <c r="F53" s="107">
        <v>617681</v>
      </c>
      <c r="G53" s="108">
        <f t="shared" si="0"/>
        <v>0.8824014285714286</v>
      </c>
    </row>
    <row r="54" spans="1:7" s="2" customFormat="1" ht="12.75">
      <c r="A54" s="110"/>
      <c r="B54" s="104" t="s">
        <v>40</v>
      </c>
      <c r="C54" s="105" t="s">
        <v>412</v>
      </c>
      <c r="D54" s="106">
        <v>17000</v>
      </c>
      <c r="E54" s="190">
        <v>17000</v>
      </c>
      <c r="F54" s="107">
        <v>16275</v>
      </c>
      <c r="G54" s="108">
        <f t="shared" si="0"/>
        <v>0.9573529411764706</v>
      </c>
    </row>
    <row r="55" spans="1:7" s="2" customFormat="1" ht="12.75">
      <c r="A55" s="110"/>
      <c r="B55" s="104" t="s">
        <v>41</v>
      </c>
      <c r="C55" s="105" t="s">
        <v>413</v>
      </c>
      <c r="D55" s="106">
        <v>4000000</v>
      </c>
      <c r="E55" s="190">
        <v>4000000</v>
      </c>
      <c r="F55" s="107">
        <v>2216148</v>
      </c>
      <c r="G55" s="108">
        <f t="shared" si="0"/>
        <v>0.554037</v>
      </c>
    </row>
    <row r="56" spans="1:7" s="2" customFormat="1" ht="12.75">
      <c r="A56" s="110"/>
      <c r="B56" s="104" t="s">
        <v>42</v>
      </c>
      <c r="C56" s="105" t="s">
        <v>414</v>
      </c>
      <c r="D56" s="106">
        <v>1100000</v>
      </c>
      <c r="E56" s="190">
        <v>1100000</v>
      </c>
      <c r="F56" s="107">
        <v>681549</v>
      </c>
      <c r="G56" s="108">
        <f t="shared" si="0"/>
        <v>0.61959</v>
      </c>
    </row>
    <row r="57" spans="1:7" s="2" customFormat="1" ht="25.5">
      <c r="A57" s="110"/>
      <c r="B57" s="104" t="s">
        <v>446</v>
      </c>
      <c r="C57" s="105" t="s">
        <v>447</v>
      </c>
      <c r="D57" s="106">
        <v>150000</v>
      </c>
      <c r="E57" s="190">
        <v>150000</v>
      </c>
      <c r="F57" s="107">
        <v>1443</v>
      </c>
      <c r="G57" s="108">
        <f t="shared" si="0"/>
        <v>0.00962</v>
      </c>
    </row>
    <row r="58" spans="1:7" s="2" customFormat="1" ht="12.75">
      <c r="A58" s="110"/>
      <c r="B58" s="104" t="s">
        <v>43</v>
      </c>
      <c r="C58" s="105" t="s">
        <v>415</v>
      </c>
      <c r="D58" s="106">
        <v>150000</v>
      </c>
      <c r="E58" s="190">
        <v>150000</v>
      </c>
      <c r="F58" s="107">
        <v>84691</v>
      </c>
      <c r="G58" s="108">
        <f t="shared" si="0"/>
        <v>0.5646066666666667</v>
      </c>
    </row>
    <row r="59" spans="1:7" s="2" customFormat="1" ht="12.75">
      <c r="A59" s="110"/>
      <c r="B59" s="104" t="s">
        <v>44</v>
      </c>
      <c r="C59" s="105" t="s">
        <v>96</v>
      </c>
      <c r="D59" s="106">
        <v>2600000</v>
      </c>
      <c r="E59" s="190">
        <v>2600000</v>
      </c>
      <c r="F59" s="107">
        <v>2579821</v>
      </c>
      <c r="G59" s="108">
        <f t="shared" si="0"/>
        <v>0.9922388461538462</v>
      </c>
    </row>
    <row r="60" spans="1:7" s="2" customFormat="1" ht="25.5">
      <c r="A60" s="110"/>
      <c r="B60" s="104" t="s">
        <v>367</v>
      </c>
      <c r="C60" s="105" t="s">
        <v>368</v>
      </c>
      <c r="D60" s="231"/>
      <c r="E60" s="232"/>
      <c r="F60" s="233">
        <v>1308368</v>
      </c>
      <c r="G60" s="108"/>
    </row>
    <row r="61" spans="1:7" s="2" customFormat="1" ht="25.5">
      <c r="A61" s="110"/>
      <c r="B61" s="104" t="s">
        <v>436</v>
      </c>
      <c r="C61" s="105" t="s">
        <v>416</v>
      </c>
      <c r="D61" s="106">
        <v>450000</v>
      </c>
      <c r="E61" s="190">
        <v>450000</v>
      </c>
      <c r="F61" s="107">
        <v>188426</v>
      </c>
      <c r="G61" s="108">
        <f t="shared" si="0"/>
        <v>0.41872444444444445</v>
      </c>
    </row>
    <row r="62" spans="1:7" s="2" customFormat="1" ht="38.25">
      <c r="A62" s="110"/>
      <c r="B62" s="104">
        <v>2440</v>
      </c>
      <c r="C62" s="105" t="s">
        <v>366</v>
      </c>
      <c r="D62" s="106"/>
      <c r="E62" s="190"/>
      <c r="F62" s="107">
        <v>550695</v>
      </c>
      <c r="G62" s="108"/>
    </row>
    <row r="63" spans="1:7" s="2" customFormat="1" ht="21.75" customHeight="1">
      <c r="A63" s="101">
        <v>758</v>
      </c>
      <c r="B63" s="123"/>
      <c r="C63" s="75" t="s">
        <v>417</v>
      </c>
      <c r="D63" s="74">
        <f>SUM(D64:D65)</f>
        <v>89566989</v>
      </c>
      <c r="E63" s="75">
        <f>SUM(E64:E65)</f>
        <v>90660874</v>
      </c>
      <c r="F63" s="77">
        <f>SUM(F64:F65)</f>
        <v>56084836</v>
      </c>
      <c r="G63" s="76">
        <f t="shared" si="0"/>
        <v>0.6186222735951122</v>
      </c>
    </row>
    <row r="64" spans="1:7" s="2" customFormat="1" ht="12.75">
      <c r="A64" s="110"/>
      <c r="B64" s="104" t="s">
        <v>45</v>
      </c>
      <c r="C64" s="105" t="s">
        <v>418</v>
      </c>
      <c r="D64" s="106">
        <v>250000</v>
      </c>
      <c r="E64" s="190">
        <v>250000</v>
      </c>
      <c r="F64" s="107">
        <v>1129327</v>
      </c>
      <c r="G64" s="108">
        <f t="shared" si="0"/>
        <v>4.517308</v>
      </c>
    </row>
    <row r="65" spans="1:7" s="2" customFormat="1" ht="12.75">
      <c r="A65" s="110"/>
      <c r="B65" s="109">
        <v>2920</v>
      </c>
      <c r="C65" s="105" t="s">
        <v>419</v>
      </c>
      <c r="D65" s="106">
        <v>89316989</v>
      </c>
      <c r="E65" s="190">
        <v>90410874</v>
      </c>
      <c r="F65" s="107">
        <v>54955509</v>
      </c>
      <c r="G65" s="108">
        <f t="shared" si="0"/>
        <v>0.6078418067278057</v>
      </c>
    </row>
    <row r="66" spans="1:7" s="2" customFormat="1" ht="21.75" customHeight="1">
      <c r="A66" s="101">
        <v>801</v>
      </c>
      <c r="B66" s="123"/>
      <c r="C66" s="75" t="s">
        <v>427</v>
      </c>
      <c r="D66" s="74">
        <f>SUM(D67:D72)</f>
        <v>172400</v>
      </c>
      <c r="E66" s="75">
        <f>SUM(E67:E72)</f>
        <v>210988</v>
      </c>
      <c r="F66" s="77">
        <f>SUM(F67:F72)</f>
        <v>144883</v>
      </c>
      <c r="G66" s="76">
        <f t="shared" si="0"/>
        <v>0.6866883424649743</v>
      </c>
    </row>
    <row r="67" spans="1:7" s="124" customFormat="1" ht="12.75">
      <c r="A67" s="113"/>
      <c r="B67" s="114" t="s">
        <v>49</v>
      </c>
      <c r="C67" s="115" t="s">
        <v>422</v>
      </c>
      <c r="D67" s="106"/>
      <c r="E67" s="190"/>
      <c r="F67" s="107">
        <v>25791</v>
      </c>
      <c r="G67" s="108"/>
    </row>
    <row r="68" spans="1:7" s="2" customFormat="1" ht="12.75">
      <c r="A68" s="110"/>
      <c r="B68" s="104" t="s">
        <v>45</v>
      </c>
      <c r="C68" s="105" t="s">
        <v>418</v>
      </c>
      <c r="D68" s="231"/>
      <c r="E68" s="232"/>
      <c r="F68" s="233">
        <v>2792</v>
      </c>
      <c r="G68" s="108"/>
    </row>
    <row r="69" spans="1:7" ht="12.75">
      <c r="A69" s="120"/>
      <c r="B69" s="121" t="s">
        <v>437</v>
      </c>
      <c r="C69" s="105" t="s">
        <v>396</v>
      </c>
      <c r="D69" s="106"/>
      <c r="E69" s="190"/>
      <c r="F69" s="107">
        <v>7558</v>
      </c>
      <c r="G69" s="108"/>
    </row>
    <row r="70" spans="1:7" s="2" customFormat="1" ht="38.25">
      <c r="A70" s="116"/>
      <c r="B70" s="109">
        <v>2030</v>
      </c>
      <c r="C70" s="105" t="s">
        <v>428</v>
      </c>
      <c r="D70" s="106"/>
      <c r="E70" s="190">
        <v>11162</v>
      </c>
      <c r="F70" s="107">
        <v>11162</v>
      </c>
      <c r="G70" s="108">
        <f t="shared" si="0"/>
        <v>1</v>
      </c>
    </row>
    <row r="71" spans="1:7" s="2" customFormat="1" ht="51">
      <c r="A71" s="110"/>
      <c r="B71" s="109">
        <v>2310</v>
      </c>
      <c r="C71" s="105" t="s">
        <v>440</v>
      </c>
      <c r="D71" s="106">
        <v>172400</v>
      </c>
      <c r="E71" s="190">
        <v>172400</v>
      </c>
      <c r="F71" s="107">
        <v>70154</v>
      </c>
      <c r="G71" s="108">
        <f t="shared" si="0"/>
        <v>0.40692575406032483</v>
      </c>
    </row>
    <row r="72" spans="1:7" s="2" customFormat="1" ht="51">
      <c r="A72" s="110"/>
      <c r="B72" s="109">
        <v>6290</v>
      </c>
      <c r="C72" s="105" t="s">
        <v>46</v>
      </c>
      <c r="D72" s="106"/>
      <c r="E72" s="190">
        <v>27426</v>
      </c>
      <c r="F72" s="107">
        <v>27426</v>
      </c>
      <c r="G72" s="108">
        <f t="shared" si="0"/>
        <v>1</v>
      </c>
    </row>
    <row r="73" spans="1:7" s="124" customFormat="1" ht="21.75" customHeight="1">
      <c r="A73" s="101">
        <v>851</v>
      </c>
      <c r="B73" s="123"/>
      <c r="C73" s="75" t="s">
        <v>420</v>
      </c>
      <c r="D73" s="74">
        <f>SUM(D74:D76)</f>
        <v>5125000</v>
      </c>
      <c r="E73" s="75">
        <f>SUM(E74:E76)</f>
        <v>5125000</v>
      </c>
      <c r="F73" s="77">
        <f>SUM(F74:F76)</f>
        <v>2727396</v>
      </c>
      <c r="G73" s="76">
        <f t="shared" si="0"/>
        <v>0.5321748292682927</v>
      </c>
    </row>
    <row r="74" spans="1:7" s="124" customFormat="1" ht="25.5">
      <c r="A74" s="110"/>
      <c r="B74" s="104" t="s">
        <v>47</v>
      </c>
      <c r="C74" s="105" t="s">
        <v>421</v>
      </c>
      <c r="D74" s="106">
        <v>2500000</v>
      </c>
      <c r="E74" s="190">
        <v>2500000</v>
      </c>
      <c r="F74" s="107">
        <v>1800211</v>
      </c>
      <c r="G74" s="108">
        <f t="shared" si="0"/>
        <v>0.7200844</v>
      </c>
    </row>
    <row r="75" spans="1:7" ht="63.75">
      <c r="A75" s="109"/>
      <c r="B75" s="104" t="s">
        <v>433</v>
      </c>
      <c r="C75" s="105" t="s">
        <v>345</v>
      </c>
      <c r="D75" s="106"/>
      <c r="E75" s="190"/>
      <c r="F75" s="107">
        <v>3183</v>
      </c>
      <c r="G75" s="108"/>
    </row>
    <row r="76" spans="1:7" s="124" customFormat="1" ht="51">
      <c r="A76" s="110"/>
      <c r="B76" s="109">
        <v>2110</v>
      </c>
      <c r="C76" s="105" t="s">
        <v>389</v>
      </c>
      <c r="D76" s="106">
        <v>2625000</v>
      </c>
      <c r="E76" s="190">
        <v>2625000</v>
      </c>
      <c r="F76" s="107">
        <v>924002</v>
      </c>
      <c r="G76" s="108">
        <f t="shared" si="0"/>
        <v>0.3520007619047619</v>
      </c>
    </row>
    <row r="77" spans="1:7" s="124" customFormat="1" ht="21.75" customHeight="1">
      <c r="A77" s="125">
        <v>852</v>
      </c>
      <c r="B77" s="123"/>
      <c r="C77" s="74" t="s">
        <v>48</v>
      </c>
      <c r="D77" s="74">
        <f>SUM(D78:D86)</f>
        <v>29279000</v>
      </c>
      <c r="E77" s="75">
        <f>SUM(E78:E86)</f>
        <v>29419839</v>
      </c>
      <c r="F77" s="77">
        <f>SUM(F78:F86)</f>
        <v>11864450</v>
      </c>
      <c r="G77" s="76">
        <f t="shared" si="0"/>
        <v>0.4032805889930261</v>
      </c>
    </row>
    <row r="78" spans="1:7" ht="12.75">
      <c r="A78" s="113"/>
      <c r="B78" s="183" t="s">
        <v>431</v>
      </c>
      <c r="C78" s="176" t="s">
        <v>388</v>
      </c>
      <c r="D78" s="174"/>
      <c r="E78" s="190"/>
      <c r="F78" s="107">
        <v>3264</v>
      </c>
      <c r="G78" s="108"/>
    </row>
    <row r="79" spans="1:7" s="124" customFormat="1" ht="12.75">
      <c r="A79" s="113"/>
      <c r="B79" s="104" t="s">
        <v>49</v>
      </c>
      <c r="C79" s="177" t="s">
        <v>422</v>
      </c>
      <c r="D79" s="174">
        <v>1390400</v>
      </c>
      <c r="E79" s="190">
        <v>1390400</v>
      </c>
      <c r="F79" s="107">
        <v>832569</v>
      </c>
      <c r="G79" s="108">
        <f t="shared" si="0"/>
        <v>0.5987981875719217</v>
      </c>
    </row>
    <row r="80" spans="1:7" s="2" customFormat="1" ht="12.75">
      <c r="A80" s="116"/>
      <c r="B80" s="104" t="s">
        <v>45</v>
      </c>
      <c r="C80" s="177" t="s">
        <v>418</v>
      </c>
      <c r="D80" s="174">
        <v>18400</v>
      </c>
      <c r="E80" s="190">
        <v>18400</v>
      </c>
      <c r="F80" s="107">
        <v>12736</v>
      </c>
      <c r="G80" s="108">
        <f t="shared" si="0"/>
        <v>0.6921739130434783</v>
      </c>
    </row>
    <row r="81" spans="1:7" s="2" customFormat="1" ht="12.75">
      <c r="A81" s="116"/>
      <c r="B81" s="121" t="s">
        <v>437</v>
      </c>
      <c r="C81" s="177" t="s">
        <v>396</v>
      </c>
      <c r="D81" s="174">
        <v>163200</v>
      </c>
      <c r="E81" s="190">
        <v>163200</v>
      </c>
      <c r="F81" s="107">
        <v>122059</v>
      </c>
      <c r="G81" s="108">
        <f t="shared" si="0"/>
        <v>0.7479105392156863</v>
      </c>
    </row>
    <row r="82" spans="1:7" s="2" customFormat="1" ht="51">
      <c r="A82" s="116"/>
      <c r="B82" s="109">
        <v>2010</v>
      </c>
      <c r="C82" s="177" t="s">
        <v>404</v>
      </c>
      <c r="D82" s="174">
        <v>22715000</v>
      </c>
      <c r="E82" s="190">
        <v>22532310</v>
      </c>
      <c r="F82" s="107">
        <v>7991370</v>
      </c>
      <c r="G82" s="108">
        <f t="shared" si="0"/>
        <v>0.354662704356544</v>
      </c>
    </row>
    <row r="83" spans="1:7" s="2" customFormat="1" ht="38.25">
      <c r="A83" s="116"/>
      <c r="B83" s="109">
        <v>2030</v>
      </c>
      <c r="C83" s="177" t="s">
        <v>428</v>
      </c>
      <c r="D83" s="174">
        <v>2065000</v>
      </c>
      <c r="E83" s="190">
        <v>2351579</v>
      </c>
      <c r="F83" s="107">
        <v>1268883</v>
      </c>
      <c r="G83" s="108">
        <f t="shared" si="0"/>
        <v>0.5395876557836246</v>
      </c>
    </row>
    <row r="84" spans="1:7" s="2" customFormat="1" ht="51">
      <c r="A84" s="116"/>
      <c r="B84" s="109">
        <v>2110</v>
      </c>
      <c r="C84" s="177" t="s">
        <v>389</v>
      </c>
      <c r="D84" s="174">
        <v>12000</v>
      </c>
      <c r="E84" s="190">
        <v>15600</v>
      </c>
      <c r="F84" s="107">
        <v>11820</v>
      </c>
      <c r="G84" s="108">
        <f aca="true" t="shared" si="1" ref="G84:G115">F84/E84</f>
        <v>0.7576923076923077</v>
      </c>
    </row>
    <row r="85" spans="1:7" s="2" customFormat="1" ht="38.25">
      <c r="A85" s="116"/>
      <c r="B85" s="109">
        <v>2130</v>
      </c>
      <c r="C85" s="177" t="s">
        <v>392</v>
      </c>
      <c r="D85" s="174">
        <v>2420000</v>
      </c>
      <c r="E85" s="190">
        <v>2453350</v>
      </c>
      <c r="F85" s="107">
        <v>1282238</v>
      </c>
      <c r="G85" s="108">
        <f t="shared" si="1"/>
        <v>0.5226478080991298</v>
      </c>
    </row>
    <row r="86" spans="1:7" s="2" customFormat="1" ht="51">
      <c r="A86" s="113"/>
      <c r="B86" s="118">
        <v>2320</v>
      </c>
      <c r="C86" s="178" t="s">
        <v>462</v>
      </c>
      <c r="D86" s="174">
        <v>495000</v>
      </c>
      <c r="E86" s="190">
        <v>495000</v>
      </c>
      <c r="F86" s="107">
        <v>339511</v>
      </c>
      <c r="G86" s="108">
        <f t="shared" si="1"/>
        <v>0.6858808080808081</v>
      </c>
    </row>
    <row r="87" spans="1:7" s="2" customFormat="1" ht="25.5">
      <c r="A87" s="101">
        <v>853</v>
      </c>
      <c r="B87" s="123"/>
      <c r="C87" s="75" t="s">
        <v>50</v>
      </c>
      <c r="D87" s="74">
        <f>SUM(D88:D91)</f>
        <v>654900</v>
      </c>
      <c r="E87" s="75">
        <f>SUM(E88:E91)</f>
        <v>677693</v>
      </c>
      <c r="F87" s="77">
        <f>SUM(F88:F91)</f>
        <v>365176</v>
      </c>
      <c r="G87" s="76">
        <f t="shared" si="1"/>
        <v>0.5388516629211162</v>
      </c>
    </row>
    <row r="88" spans="1:7" s="2" customFormat="1" ht="12.75">
      <c r="A88" s="113"/>
      <c r="B88" s="114" t="s">
        <v>49</v>
      </c>
      <c r="C88" s="126" t="s">
        <v>422</v>
      </c>
      <c r="D88" s="106">
        <v>484500</v>
      </c>
      <c r="E88" s="190">
        <v>484500</v>
      </c>
      <c r="F88" s="107">
        <v>273666</v>
      </c>
      <c r="G88" s="108">
        <f t="shared" si="1"/>
        <v>0.5648421052631579</v>
      </c>
    </row>
    <row r="89" spans="1:7" s="2" customFormat="1" ht="12.75">
      <c r="A89" s="116"/>
      <c r="B89" s="104" t="s">
        <v>45</v>
      </c>
      <c r="C89" s="105" t="s">
        <v>418</v>
      </c>
      <c r="D89" s="106"/>
      <c r="E89" s="190"/>
      <c r="F89" s="107">
        <v>364</v>
      </c>
      <c r="G89" s="108"/>
    </row>
    <row r="90" spans="1:7" s="2" customFormat="1" ht="12.75">
      <c r="A90" s="113"/>
      <c r="B90" s="121" t="s">
        <v>437</v>
      </c>
      <c r="C90" s="127" t="s">
        <v>396</v>
      </c>
      <c r="D90" s="106">
        <v>400</v>
      </c>
      <c r="E90" s="190">
        <v>18344</v>
      </c>
      <c r="F90" s="107"/>
      <c r="G90" s="108">
        <f t="shared" si="1"/>
        <v>0</v>
      </c>
    </row>
    <row r="91" spans="1:7" s="2" customFormat="1" ht="51">
      <c r="A91" s="128"/>
      <c r="B91" s="109">
        <v>2110</v>
      </c>
      <c r="C91" s="105" t="s">
        <v>389</v>
      </c>
      <c r="D91" s="106">
        <v>170000</v>
      </c>
      <c r="E91" s="190">
        <v>174849</v>
      </c>
      <c r="F91" s="107">
        <v>91146</v>
      </c>
      <c r="G91" s="108">
        <f t="shared" si="1"/>
        <v>0.5212840794056586</v>
      </c>
    </row>
    <row r="92" spans="1:7" s="2" customFormat="1" ht="21.75" customHeight="1">
      <c r="A92" s="125">
        <v>854</v>
      </c>
      <c r="B92" s="123"/>
      <c r="C92" s="75" t="s">
        <v>429</v>
      </c>
      <c r="D92" s="74">
        <f>SUM(D93:D96)</f>
        <v>0</v>
      </c>
      <c r="E92" s="75">
        <f>SUM(E93:E96)</f>
        <v>583920</v>
      </c>
      <c r="F92" s="77">
        <f>SUM(F93:F96)</f>
        <v>166873</v>
      </c>
      <c r="G92" s="76">
        <f t="shared" si="1"/>
        <v>0.2857805863816961</v>
      </c>
    </row>
    <row r="93" spans="1:7" s="2" customFormat="1" ht="12.75">
      <c r="A93" s="116"/>
      <c r="B93" s="104" t="s">
        <v>45</v>
      </c>
      <c r="C93" s="105" t="s">
        <v>418</v>
      </c>
      <c r="D93" s="106"/>
      <c r="E93" s="190"/>
      <c r="F93" s="107">
        <v>4</v>
      </c>
      <c r="G93" s="108"/>
    </row>
    <row r="94" spans="1:7" s="2" customFormat="1" ht="38.25">
      <c r="A94" s="113"/>
      <c r="B94" s="104">
        <v>2030</v>
      </c>
      <c r="C94" s="105" t="s">
        <v>428</v>
      </c>
      <c r="D94" s="106"/>
      <c r="E94" s="190">
        <v>278118</v>
      </c>
      <c r="F94" s="107">
        <v>166869</v>
      </c>
      <c r="G94" s="108">
        <f t="shared" si="1"/>
        <v>0.599993527926995</v>
      </c>
    </row>
    <row r="95" spans="1:7" s="2" customFormat="1" ht="51">
      <c r="A95" s="113"/>
      <c r="B95" s="104">
        <v>2318</v>
      </c>
      <c r="C95" s="105" t="s">
        <v>440</v>
      </c>
      <c r="D95" s="106"/>
      <c r="E95" s="190">
        <v>214061</v>
      </c>
      <c r="F95" s="107"/>
      <c r="G95" s="108">
        <f t="shared" si="1"/>
        <v>0</v>
      </c>
    </row>
    <row r="96" spans="1:7" s="2" customFormat="1" ht="51">
      <c r="A96" s="129"/>
      <c r="B96" s="130">
        <v>2319</v>
      </c>
      <c r="C96" s="105" t="s">
        <v>440</v>
      </c>
      <c r="D96" s="106"/>
      <c r="E96" s="190">
        <v>91741</v>
      </c>
      <c r="F96" s="107"/>
      <c r="G96" s="108">
        <f t="shared" si="1"/>
        <v>0</v>
      </c>
    </row>
    <row r="97" spans="1:7" s="2" customFormat="1" ht="25.5">
      <c r="A97" s="101">
        <v>900</v>
      </c>
      <c r="B97" s="123"/>
      <c r="C97" s="75" t="s">
        <v>423</v>
      </c>
      <c r="D97" s="74">
        <f>SUM(D98:D110)</f>
        <v>97428700</v>
      </c>
      <c r="E97" s="75">
        <f>SUM(E98:E110)</f>
        <v>44720189</v>
      </c>
      <c r="F97" s="77">
        <f>SUM(F98:F110)</f>
        <v>8310219</v>
      </c>
      <c r="G97" s="76">
        <f t="shared" si="1"/>
        <v>0.1858270098098199</v>
      </c>
    </row>
    <row r="98" spans="1:7" s="2" customFormat="1" ht="12.75">
      <c r="A98" s="110"/>
      <c r="B98" s="104" t="s">
        <v>83</v>
      </c>
      <c r="C98" s="115" t="s">
        <v>84</v>
      </c>
      <c r="D98" s="106">
        <v>15000</v>
      </c>
      <c r="E98" s="190">
        <v>15000</v>
      </c>
      <c r="F98" s="107">
        <v>34678</v>
      </c>
      <c r="G98" s="108">
        <f t="shared" si="1"/>
        <v>2.3118666666666665</v>
      </c>
    </row>
    <row r="99" spans="2:7" s="2" customFormat="1" ht="38.25">
      <c r="B99" s="104" t="s">
        <v>335</v>
      </c>
      <c r="C99" s="105" t="s">
        <v>309</v>
      </c>
      <c r="D99" s="106"/>
      <c r="E99" s="190"/>
      <c r="F99" s="107">
        <v>1574</v>
      </c>
      <c r="G99" s="108"/>
    </row>
    <row r="100" spans="1:7" s="2" customFormat="1" ht="25.5">
      <c r="A100" s="110"/>
      <c r="B100" s="104" t="s">
        <v>441</v>
      </c>
      <c r="C100" s="105" t="s">
        <v>406</v>
      </c>
      <c r="D100" s="106"/>
      <c r="E100" s="190">
        <v>188000</v>
      </c>
      <c r="F100" s="107">
        <v>7928</v>
      </c>
      <c r="G100" s="108">
        <f t="shared" si="1"/>
        <v>0.04217021276595745</v>
      </c>
    </row>
    <row r="101" spans="1:7" s="2" customFormat="1" ht="25.5">
      <c r="A101" s="110"/>
      <c r="B101" s="104" t="s">
        <v>85</v>
      </c>
      <c r="C101" s="105" t="s">
        <v>86</v>
      </c>
      <c r="D101" s="106"/>
      <c r="E101" s="190">
        <v>5000</v>
      </c>
      <c r="F101" s="107">
        <v>16022</v>
      </c>
      <c r="G101" s="108">
        <f t="shared" si="1"/>
        <v>3.2044</v>
      </c>
    </row>
    <row r="102" spans="1:7" s="2" customFormat="1" ht="12.75">
      <c r="A102" s="110"/>
      <c r="B102" s="104" t="s">
        <v>49</v>
      </c>
      <c r="C102" s="105" t="s">
        <v>422</v>
      </c>
      <c r="D102" s="106">
        <v>50000</v>
      </c>
      <c r="E102" s="190">
        <v>1705800</v>
      </c>
      <c r="F102" s="107">
        <v>318458</v>
      </c>
      <c r="G102" s="108">
        <f t="shared" si="1"/>
        <v>0.18669128854496425</v>
      </c>
    </row>
    <row r="103" spans="1:7" s="2" customFormat="1" ht="12.75">
      <c r="A103" s="133"/>
      <c r="B103" s="104" t="s">
        <v>45</v>
      </c>
      <c r="C103" s="127" t="s">
        <v>418</v>
      </c>
      <c r="D103" s="106"/>
      <c r="E103" s="190"/>
      <c r="F103" s="107">
        <v>6653</v>
      </c>
      <c r="G103" s="108"/>
    </row>
    <row r="104" spans="1:7" s="2" customFormat="1" ht="12.75">
      <c r="A104" s="133"/>
      <c r="B104" s="104" t="s">
        <v>153</v>
      </c>
      <c r="C104" s="127" t="s">
        <v>418</v>
      </c>
      <c r="D104" s="106"/>
      <c r="E104" s="190"/>
      <c r="F104" s="107">
        <v>146096</v>
      </c>
      <c r="G104" s="108"/>
    </row>
    <row r="105" spans="1:7" s="2" customFormat="1" ht="12.75">
      <c r="A105" s="110"/>
      <c r="B105" s="104" t="s">
        <v>437</v>
      </c>
      <c r="C105" s="105" t="s">
        <v>396</v>
      </c>
      <c r="D105" s="106"/>
      <c r="E105" s="190">
        <v>1651200</v>
      </c>
      <c r="F105" s="107">
        <v>2189460</v>
      </c>
      <c r="G105" s="108">
        <f t="shared" si="1"/>
        <v>1.3259811046511627</v>
      </c>
    </row>
    <row r="106" spans="1:7" s="2" customFormat="1" ht="51">
      <c r="A106" s="110"/>
      <c r="B106" s="109">
        <v>2310</v>
      </c>
      <c r="C106" s="105" t="s">
        <v>440</v>
      </c>
      <c r="D106" s="106">
        <v>468200</v>
      </c>
      <c r="E106" s="190">
        <v>468200</v>
      </c>
      <c r="F106" s="107">
        <v>48500</v>
      </c>
      <c r="G106" s="108">
        <f t="shared" si="1"/>
        <v>0.10358821016659547</v>
      </c>
    </row>
    <row r="107" spans="1:7" s="2" customFormat="1" ht="51">
      <c r="A107" s="110"/>
      <c r="B107" s="121">
        <v>6290</v>
      </c>
      <c r="C107" s="105" t="s">
        <v>46</v>
      </c>
      <c r="D107" s="106">
        <v>200000</v>
      </c>
      <c r="E107" s="190">
        <v>372524</v>
      </c>
      <c r="F107" s="107">
        <v>8908</v>
      </c>
      <c r="G107" s="108">
        <f t="shared" si="1"/>
        <v>0.023912553285157467</v>
      </c>
    </row>
    <row r="108" spans="1:7" s="2" customFormat="1" ht="51">
      <c r="A108" s="110"/>
      <c r="B108" s="121">
        <v>6292</v>
      </c>
      <c r="C108" s="105" t="s">
        <v>46</v>
      </c>
      <c r="D108" s="106">
        <v>76227600</v>
      </c>
      <c r="E108" s="190">
        <v>29950687</v>
      </c>
      <c r="F108" s="107">
        <v>3800102</v>
      </c>
      <c r="G108" s="108">
        <f t="shared" si="1"/>
        <v>0.12687862552201223</v>
      </c>
    </row>
    <row r="109" spans="1:7" s="2" customFormat="1" ht="51">
      <c r="A109" s="110"/>
      <c r="B109" s="121">
        <v>6610</v>
      </c>
      <c r="C109" s="105" t="s">
        <v>51</v>
      </c>
      <c r="D109" s="106"/>
      <c r="E109" s="190">
        <v>230000</v>
      </c>
      <c r="F109" s="107"/>
      <c r="G109" s="108">
        <f t="shared" si="1"/>
        <v>0</v>
      </c>
    </row>
    <row r="110" spans="1:7" s="2" customFormat="1" ht="51">
      <c r="A110" s="110"/>
      <c r="B110" s="121">
        <v>6612</v>
      </c>
      <c r="C110" s="105" t="s">
        <v>51</v>
      </c>
      <c r="D110" s="106">
        <v>20467900</v>
      </c>
      <c r="E110" s="190">
        <v>10133778</v>
      </c>
      <c r="F110" s="107">
        <v>1731840</v>
      </c>
      <c r="G110" s="108">
        <f t="shared" si="1"/>
        <v>0.1708977638941765</v>
      </c>
    </row>
    <row r="111" spans="1:7" s="2" customFormat="1" ht="38.25">
      <c r="A111" s="111">
        <v>925</v>
      </c>
      <c r="B111" s="131"/>
      <c r="C111" s="75" t="s">
        <v>424</v>
      </c>
      <c r="D111" s="74">
        <f>SUM(D112:D114)</f>
        <v>648000</v>
      </c>
      <c r="E111" s="75">
        <f>SUM(E112:E114)</f>
        <v>648000</v>
      </c>
      <c r="F111" s="77">
        <f>SUM(F112:F114)</f>
        <v>375543</v>
      </c>
      <c r="G111" s="76">
        <f t="shared" si="1"/>
        <v>0.5795416666666666</v>
      </c>
    </row>
    <row r="112" spans="1:7" s="2" customFormat="1" ht="12.75">
      <c r="A112" s="132"/>
      <c r="B112" s="114" t="s">
        <v>49</v>
      </c>
      <c r="C112" s="127" t="s">
        <v>422</v>
      </c>
      <c r="D112" s="106">
        <v>640000</v>
      </c>
      <c r="E112" s="190">
        <v>640000</v>
      </c>
      <c r="F112" s="107">
        <v>366169</v>
      </c>
      <c r="G112" s="108">
        <f t="shared" si="1"/>
        <v>0.5721390625</v>
      </c>
    </row>
    <row r="113" spans="1:7" s="2" customFormat="1" ht="12.75">
      <c r="A113" s="133"/>
      <c r="B113" s="104" t="s">
        <v>45</v>
      </c>
      <c r="C113" s="127" t="s">
        <v>418</v>
      </c>
      <c r="D113" s="106">
        <v>4000</v>
      </c>
      <c r="E113" s="190">
        <v>4000</v>
      </c>
      <c r="F113" s="107">
        <v>9179</v>
      </c>
      <c r="G113" s="108">
        <f t="shared" si="1"/>
        <v>2.29475</v>
      </c>
    </row>
    <row r="114" spans="1:7" s="2" customFormat="1" ht="12.75">
      <c r="A114" s="134"/>
      <c r="B114" s="135" t="s">
        <v>437</v>
      </c>
      <c r="C114" s="105" t="s">
        <v>396</v>
      </c>
      <c r="D114" s="106">
        <v>4000</v>
      </c>
      <c r="E114" s="190">
        <v>4000</v>
      </c>
      <c r="F114" s="107">
        <v>195</v>
      </c>
      <c r="G114" s="108">
        <f t="shared" si="1"/>
        <v>0.04875</v>
      </c>
    </row>
    <row r="115" spans="1:7" s="2" customFormat="1" ht="21.75" customHeight="1" thickBot="1">
      <c r="A115" s="255"/>
      <c r="B115" s="256"/>
      <c r="C115" s="136" t="s">
        <v>425</v>
      </c>
      <c r="D115" s="144">
        <f>D3+D6+D18+D24++D36+D38+D45+D63+D66+D73+D77++D87+D92++D97+D111</f>
        <v>439788145</v>
      </c>
      <c r="E115" s="145">
        <f>E3+E6+E18+E24++E36+E38+E45+E63+E66+E73+E77++E87+E92++E97+E111</f>
        <v>389674167</v>
      </c>
      <c r="F115" s="193">
        <f>F3+F6+F18+F24++F36+F38+F45+F63+F66+F73+F77++F87+F92++F97+F111</f>
        <v>188710550</v>
      </c>
      <c r="G115" s="147">
        <f t="shared" si="1"/>
        <v>0.4842778043328697</v>
      </c>
    </row>
    <row r="116" spans="1:7" ht="12.75">
      <c r="A116" s="137"/>
      <c r="B116" s="17"/>
      <c r="C116" s="138"/>
      <c r="D116" s="138"/>
      <c r="E116" s="138"/>
      <c r="F116" s="138"/>
      <c r="G116" s="138"/>
    </row>
    <row r="117" spans="1:7" ht="12.75">
      <c r="A117" s="137"/>
      <c r="B117" s="17"/>
      <c r="C117" s="138"/>
      <c r="D117" s="138"/>
      <c r="E117" s="138"/>
      <c r="F117" s="138"/>
      <c r="G117" s="138"/>
    </row>
    <row r="118" spans="1:7" ht="12.75">
      <c r="A118" s="137"/>
      <c r="B118" s="17"/>
      <c r="C118" s="138"/>
      <c r="D118" s="138"/>
      <c r="E118" s="138"/>
      <c r="F118" s="138"/>
      <c r="G118" s="138"/>
    </row>
    <row r="119" spans="1:7" ht="12.75">
      <c r="A119" s="137"/>
      <c r="B119" s="17"/>
      <c r="C119" s="138"/>
      <c r="D119" s="138"/>
      <c r="E119" s="138"/>
      <c r="F119" s="138"/>
      <c r="G119" s="138"/>
    </row>
    <row r="120" spans="1:7" ht="12.75">
      <c r="A120" s="137"/>
      <c r="B120" s="17"/>
      <c r="C120" s="138"/>
      <c r="D120" s="138"/>
      <c r="E120" s="138"/>
      <c r="F120" s="138"/>
      <c r="G120" s="138"/>
    </row>
    <row r="121" spans="1:7" ht="12.75">
      <c r="A121" s="137"/>
      <c r="B121" s="17"/>
      <c r="C121" s="138"/>
      <c r="D121" s="138"/>
      <c r="E121" s="138"/>
      <c r="F121" s="138"/>
      <c r="G121" s="138"/>
    </row>
    <row r="122" spans="1:7" ht="12.75">
      <c r="A122" s="137"/>
      <c r="B122" s="17"/>
      <c r="C122" s="138"/>
      <c r="D122" s="138"/>
      <c r="E122" s="138"/>
      <c r="F122" s="138"/>
      <c r="G122" s="138"/>
    </row>
    <row r="123" spans="1:7" ht="12.75">
      <c r="A123" s="137"/>
      <c r="B123" s="17"/>
      <c r="C123" s="138"/>
      <c r="D123" s="138"/>
      <c r="E123" s="138"/>
      <c r="F123" s="138"/>
      <c r="G123" s="138"/>
    </row>
    <row r="124" spans="1:7" ht="12.75">
      <c r="A124" s="137"/>
      <c r="B124" s="17"/>
      <c r="C124" s="138"/>
      <c r="D124" s="138"/>
      <c r="E124" s="138"/>
      <c r="F124" s="138"/>
      <c r="G124" s="138"/>
    </row>
    <row r="125" spans="1:7" ht="12.75">
      <c r="A125" s="137"/>
      <c r="B125" s="17"/>
      <c r="C125" s="138"/>
      <c r="D125" s="138"/>
      <c r="E125" s="138"/>
      <c r="F125" s="138"/>
      <c r="G125" s="138"/>
    </row>
    <row r="126" spans="1:7" ht="12.75">
      <c r="A126" s="137"/>
      <c r="B126" s="17"/>
      <c r="C126" s="138"/>
      <c r="D126" s="138"/>
      <c r="E126" s="138"/>
      <c r="F126" s="138"/>
      <c r="G126" s="138"/>
    </row>
    <row r="127" spans="1:7" ht="12.75">
      <c r="A127" s="137"/>
      <c r="B127" s="17"/>
      <c r="C127" s="138"/>
      <c r="D127" s="138"/>
      <c r="E127" s="138"/>
      <c r="F127" s="138"/>
      <c r="G127" s="138"/>
    </row>
    <row r="128" spans="1:7" ht="12.75">
      <c r="A128" s="137"/>
      <c r="B128" s="17"/>
      <c r="C128" s="138"/>
      <c r="D128" s="138"/>
      <c r="E128" s="138"/>
      <c r="F128" s="138"/>
      <c r="G128" s="138"/>
    </row>
    <row r="129" spans="1:7" ht="12.75">
      <c r="A129" s="137"/>
      <c r="B129" s="17"/>
      <c r="C129" s="138"/>
      <c r="D129" s="138"/>
      <c r="E129" s="138"/>
      <c r="F129" s="138"/>
      <c r="G129" s="138"/>
    </row>
    <row r="130" spans="1:7" ht="12.75">
      <c r="A130" s="137"/>
      <c r="B130" s="17"/>
      <c r="C130" s="138"/>
      <c r="D130" s="138"/>
      <c r="E130" s="138"/>
      <c r="F130" s="138"/>
      <c r="G130" s="138"/>
    </row>
    <row r="131" spans="1:7" ht="12.75">
      <c r="A131" s="137"/>
      <c r="B131" s="17"/>
      <c r="C131" s="138"/>
      <c r="D131" s="138"/>
      <c r="E131" s="138"/>
      <c r="F131" s="138"/>
      <c r="G131" s="138"/>
    </row>
    <row r="132" spans="1:7" ht="12.75">
      <c r="A132" s="137"/>
      <c r="B132" s="17"/>
      <c r="C132" s="138"/>
      <c r="D132" s="138"/>
      <c r="E132" s="138"/>
      <c r="F132" s="138"/>
      <c r="G132" s="138"/>
    </row>
    <row r="133" spans="1:7" ht="12.75">
      <c r="A133" s="137"/>
      <c r="B133" s="17"/>
      <c r="C133" s="138"/>
      <c r="D133" s="138"/>
      <c r="E133" s="138"/>
      <c r="F133" s="138"/>
      <c r="G133" s="138"/>
    </row>
    <row r="134" spans="1:7" ht="12.75">
      <c r="A134" s="137"/>
      <c r="B134" s="17"/>
      <c r="C134" s="138"/>
      <c r="D134" s="138"/>
      <c r="E134" s="138"/>
      <c r="F134" s="138"/>
      <c r="G134" s="138"/>
    </row>
    <row r="135" spans="1:7" ht="12.75">
      <c r="A135" s="137"/>
      <c r="B135" s="17"/>
      <c r="C135" s="138"/>
      <c r="D135" s="138"/>
      <c r="E135" s="138"/>
      <c r="F135" s="138"/>
      <c r="G135" s="138"/>
    </row>
    <row r="136" spans="1:7" ht="12.75">
      <c r="A136" s="137"/>
      <c r="B136" s="17"/>
      <c r="C136" s="138"/>
      <c r="D136" s="138"/>
      <c r="E136" s="138"/>
      <c r="F136" s="138"/>
      <c r="G136" s="138"/>
    </row>
    <row r="137" spans="1:7" ht="12.75">
      <c r="A137" s="137"/>
      <c r="B137" s="17"/>
      <c r="C137" s="138"/>
      <c r="D137" s="138"/>
      <c r="E137" s="138"/>
      <c r="F137" s="138"/>
      <c r="G137" s="138"/>
    </row>
    <row r="138" spans="1:7" ht="12.75">
      <c r="A138" s="137"/>
      <c r="B138" s="17"/>
      <c r="C138" s="138"/>
      <c r="D138" s="138"/>
      <c r="E138" s="138"/>
      <c r="F138" s="138"/>
      <c r="G138" s="138"/>
    </row>
    <row r="139" spans="1:7" ht="12.75">
      <c r="A139" s="137"/>
      <c r="B139" s="17"/>
      <c r="C139" s="138"/>
      <c r="D139" s="138"/>
      <c r="E139" s="138"/>
      <c r="F139" s="138"/>
      <c r="G139" s="138"/>
    </row>
    <row r="140" spans="1:7" ht="12.75">
      <c r="A140" s="137"/>
      <c r="B140" s="17"/>
      <c r="C140" s="138"/>
      <c r="D140" s="138"/>
      <c r="E140" s="138"/>
      <c r="F140" s="138"/>
      <c r="G140" s="138"/>
    </row>
    <row r="141" spans="1:7" ht="12.75">
      <c r="A141" s="137"/>
      <c r="B141" s="17"/>
      <c r="C141" s="138"/>
      <c r="D141" s="138"/>
      <c r="E141" s="138"/>
      <c r="F141" s="138"/>
      <c r="G141" s="138"/>
    </row>
    <row r="142" spans="1:7" ht="12.75">
      <c r="A142" s="137"/>
      <c r="B142" s="17"/>
      <c r="C142" s="138"/>
      <c r="D142" s="138"/>
      <c r="E142" s="138"/>
      <c r="F142" s="138"/>
      <c r="G142" s="138"/>
    </row>
    <row r="143" spans="1:7" ht="12.75">
      <c r="A143" s="137"/>
      <c r="B143" s="17"/>
      <c r="C143" s="138"/>
      <c r="D143" s="138"/>
      <c r="E143" s="138"/>
      <c r="F143" s="138"/>
      <c r="G143" s="138"/>
    </row>
    <row r="144" spans="1:7" ht="12.75">
      <c r="A144" s="137"/>
      <c r="B144" s="17"/>
      <c r="C144" s="138"/>
      <c r="D144" s="138"/>
      <c r="E144" s="138"/>
      <c r="F144" s="138"/>
      <c r="G144" s="138"/>
    </row>
    <row r="145" spans="1:7" ht="12.75">
      <c r="A145" s="137"/>
      <c r="B145" s="17"/>
      <c r="C145" s="138"/>
      <c r="D145" s="138"/>
      <c r="E145" s="138"/>
      <c r="F145" s="138"/>
      <c r="G145" s="138"/>
    </row>
    <row r="146" spans="1:7" ht="12.75">
      <c r="A146" s="137"/>
      <c r="B146" s="17"/>
      <c r="C146" s="138"/>
      <c r="D146" s="138"/>
      <c r="E146" s="138"/>
      <c r="F146" s="138"/>
      <c r="G146" s="138"/>
    </row>
    <row r="147" spans="1:7" ht="12.75">
      <c r="A147" s="137"/>
      <c r="B147" s="17"/>
      <c r="C147" s="138"/>
      <c r="D147" s="138"/>
      <c r="E147" s="138"/>
      <c r="F147" s="138"/>
      <c r="G147" s="138"/>
    </row>
    <row r="148" spans="1:7" ht="12.75">
      <c r="A148" s="137"/>
      <c r="B148" s="17"/>
      <c r="C148" s="138"/>
      <c r="D148" s="138"/>
      <c r="E148" s="138"/>
      <c r="F148" s="138"/>
      <c r="G148" s="138"/>
    </row>
    <row r="149" spans="1:7" ht="12.75">
      <c r="A149" s="137"/>
      <c r="B149" s="17"/>
      <c r="C149" s="138"/>
      <c r="D149" s="138"/>
      <c r="E149" s="138"/>
      <c r="F149" s="138"/>
      <c r="G149" s="138"/>
    </row>
    <row r="150" spans="1:7" ht="12.75">
      <c r="A150" s="137"/>
      <c r="B150" s="17"/>
      <c r="C150" s="138"/>
      <c r="D150" s="138"/>
      <c r="E150" s="138"/>
      <c r="F150" s="138"/>
      <c r="G150" s="138"/>
    </row>
    <row r="151" spans="1:7" ht="12.75">
      <c r="A151" s="137"/>
      <c r="B151" s="17"/>
      <c r="C151" s="138"/>
      <c r="D151" s="138"/>
      <c r="E151" s="138"/>
      <c r="F151" s="138"/>
      <c r="G151" s="138"/>
    </row>
    <row r="152" spans="1:7" ht="12.75">
      <c r="A152" s="137"/>
      <c r="B152" s="17"/>
      <c r="C152" s="138"/>
      <c r="D152" s="138"/>
      <c r="E152" s="138"/>
      <c r="F152" s="138"/>
      <c r="G152" s="138"/>
    </row>
    <row r="153" spans="1:7" ht="12.75">
      <c r="A153" s="137"/>
      <c r="B153" s="17"/>
      <c r="C153" s="138"/>
      <c r="D153" s="138"/>
      <c r="E153" s="138"/>
      <c r="F153" s="138"/>
      <c r="G153" s="138"/>
    </row>
    <row r="154" spans="1:7" ht="12.75">
      <c r="A154" s="137"/>
      <c r="B154" s="17"/>
      <c r="C154" s="138"/>
      <c r="D154" s="138"/>
      <c r="E154" s="138"/>
      <c r="F154" s="138"/>
      <c r="G154" s="138"/>
    </row>
    <row r="155" spans="1:7" ht="12.75">
      <c r="A155" s="137"/>
      <c r="B155" s="17"/>
      <c r="C155" s="138"/>
      <c r="D155" s="138"/>
      <c r="E155" s="138"/>
      <c r="F155" s="138"/>
      <c r="G155" s="138"/>
    </row>
    <row r="156" spans="1:7" ht="12.75">
      <c r="A156" s="137"/>
      <c r="B156" s="17"/>
      <c r="C156" s="138"/>
      <c r="D156" s="138"/>
      <c r="E156" s="138"/>
      <c r="F156" s="138"/>
      <c r="G156" s="138"/>
    </row>
    <row r="157" spans="1:7" ht="12.75">
      <c r="A157" s="137"/>
      <c r="B157" s="17"/>
      <c r="C157" s="138"/>
      <c r="D157" s="138"/>
      <c r="E157" s="138"/>
      <c r="F157" s="138"/>
      <c r="G157" s="138"/>
    </row>
    <row r="158" spans="1:7" ht="12.75">
      <c r="A158" s="137"/>
      <c r="B158" s="17"/>
      <c r="C158" s="138"/>
      <c r="D158" s="138"/>
      <c r="E158" s="138"/>
      <c r="F158" s="138"/>
      <c r="G158" s="138"/>
    </row>
    <row r="159" spans="1:7" ht="12.75">
      <c r="A159" s="137"/>
      <c r="B159" s="17"/>
      <c r="C159" s="138"/>
      <c r="D159" s="138"/>
      <c r="E159" s="138"/>
      <c r="F159" s="138"/>
      <c r="G159" s="138"/>
    </row>
    <row r="160" spans="1:7" ht="12.75">
      <c r="A160" s="137"/>
      <c r="B160" s="17"/>
      <c r="C160" s="138"/>
      <c r="D160" s="138"/>
      <c r="E160" s="138"/>
      <c r="F160" s="138"/>
      <c r="G160" s="138"/>
    </row>
    <row r="161" spans="1:7" ht="12.75">
      <c r="A161" s="137"/>
      <c r="B161" s="17"/>
      <c r="C161" s="138"/>
      <c r="D161" s="138"/>
      <c r="E161" s="138"/>
      <c r="F161" s="138"/>
      <c r="G161" s="138"/>
    </row>
    <row r="162" spans="1:7" ht="12.75">
      <c r="A162" s="137"/>
      <c r="B162" s="17"/>
      <c r="C162" s="138"/>
      <c r="D162" s="138"/>
      <c r="E162" s="138"/>
      <c r="F162" s="138"/>
      <c r="G162" s="138"/>
    </row>
    <row r="163" spans="1:7" ht="12.75">
      <c r="A163" s="137"/>
      <c r="B163" s="17"/>
      <c r="C163" s="138"/>
      <c r="D163" s="138"/>
      <c r="E163" s="138"/>
      <c r="F163" s="138"/>
      <c r="G163" s="138"/>
    </row>
    <row r="164" spans="1:7" ht="12.75">
      <c r="A164" s="137"/>
      <c r="B164" s="17"/>
      <c r="C164" s="138"/>
      <c r="D164" s="138"/>
      <c r="E164" s="138"/>
      <c r="F164" s="138"/>
      <c r="G164" s="138"/>
    </row>
    <row r="165" spans="1:7" ht="12.75">
      <c r="A165" s="137"/>
      <c r="B165" s="17"/>
      <c r="C165" s="138"/>
      <c r="D165" s="138"/>
      <c r="E165" s="138"/>
      <c r="F165" s="138"/>
      <c r="G165" s="138"/>
    </row>
    <row r="166" spans="1:7" ht="12.75">
      <c r="A166" s="137"/>
      <c r="B166" s="17"/>
      <c r="C166" s="138"/>
      <c r="D166" s="138"/>
      <c r="E166" s="138"/>
      <c r="F166" s="138"/>
      <c r="G166" s="138"/>
    </row>
    <row r="167" spans="1:7" ht="12.75">
      <c r="A167" s="137"/>
      <c r="B167" s="17"/>
      <c r="C167" s="138"/>
      <c r="D167" s="138"/>
      <c r="E167" s="138"/>
      <c r="F167" s="138"/>
      <c r="G167" s="138"/>
    </row>
    <row r="168" spans="1:7" ht="12.75">
      <c r="A168" s="137"/>
      <c r="B168" s="17"/>
      <c r="C168" s="138"/>
      <c r="D168" s="138"/>
      <c r="E168" s="138"/>
      <c r="F168" s="138"/>
      <c r="G168" s="138"/>
    </row>
    <row r="169" spans="1:7" ht="12.75">
      <c r="A169" s="137"/>
      <c r="B169" s="17"/>
      <c r="C169" s="138"/>
      <c r="D169" s="138"/>
      <c r="E169" s="138"/>
      <c r="F169" s="138"/>
      <c r="G169" s="138"/>
    </row>
    <row r="170" spans="1:7" ht="12.75">
      <c r="A170" s="137"/>
      <c r="B170" s="17"/>
      <c r="C170" s="138"/>
      <c r="D170" s="138"/>
      <c r="E170" s="138"/>
      <c r="F170" s="138"/>
      <c r="G170" s="138"/>
    </row>
    <row r="171" spans="1:7" ht="12.75">
      <c r="A171" s="137"/>
      <c r="B171" s="17"/>
      <c r="C171" s="138"/>
      <c r="D171" s="138"/>
      <c r="E171" s="138"/>
      <c r="F171" s="138"/>
      <c r="G171" s="138"/>
    </row>
    <row r="172" spans="1:7" ht="12.75">
      <c r="A172" s="137"/>
      <c r="B172" s="17"/>
      <c r="C172" s="138"/>
      <c r="D172" s="138"/>
      <c r="E172" s="138"/>
      <c r="F172" s="138"/>
      <c r="G172" s="138"/>
    </row>
    <row r="173" spans="1:7" ht="12.75">
      <c r="A173" s="137"/>
      <c r="B173" s="17"/>
      <c r="C173" s="138"/>
      <c r="D173" s="138"/>
      <c r="E173" s="138"/>
      <c r="F173" s="138"/>
      <c r="G173" s="138"/>
    </row>
    <row r="174" spans="1:7" ht="12.75">
      <c r="A174" s="137"/>
      <c r="B174" s="17"/>
      <c r="C174" s="138"/>
      <c r="D174" s="138"/>
      <c r="E174" s="138"/>
      <c r="F174" s="138"/>
      <c r="G174" s="138"/>
    </row>
    <row r="175" spans="1:7" ht="12.75">
      <c r="A175" s="137"/>
      <c r="B175" s="17"/>
      <c r="C175" s="138"/>
      <c r="D175" s="138"/>
      <c r="E175" s="138"/>
      <c r="F175" s="138"/>
      <c r="G175" s="138"/>
    </row>
    <row r="176" spans="1:7" ht="12.75">
      <c r="A176" s="137"/>
      <c r="B176" s="17"/>
      <c r="C176" s="138"/>
      <c r="D176" s="138"/>
      <c r="E176" s="138"/>
      <c r="F176" s="138"/>
      <c r="G176" s="138"/>
    </row>
    <row r="177" spans="1:7" ht="12.75">
      <c r="A177" s="137"/>
      <c r="B177" s="17"/>
      <c r="C177" s="138"/>
      <c r="D177" s="138"/>
      <c r="E177" s="138"/>
      <c r="F177" s="138"/>
      <c r="G177" s="138"/>
    </row>
    <row r="178" spans="1:7" ht="12.75">
      <c r="A178" s="137"/>
      <c r="B178" s="17"/>
      <c r="C178" s="138"/>
      <c r="D178" s="138"/>
      <c r="E178" s="138"/>
      <c r="F178" s="138"/>
      <c r="G178" s="138"/>
    </row>
    <row r="179" spans="1:7" ht="12.75">
      <c r="A179" s="137"/>
      <c r="B179" s="17"/>
      <c r="C179" s="138"/>
      <c r="D179" s="138"/>
      <c r="E179" s="138"/>
      <c r="F179" s="138"/>
      <c r="G179" s="138"/>
    </row>
    <row r="180" spans="1:7" ht="12.75">
      <c r="A180" s="137"/>
      <c r="B180" s="17"/>
      <c r="C180" s="138"/>
      <c r="D180" s="138"/>
      <c r="E180" s="138"/>
      <c r="F180" s="138"/>
      <c r="G180" s="138"/>
    </row>
    <row r="181" spans="1:7" ht="12.75">
      <c r="A181" s="137"/>
      <c r="B181" s="17"/>
      <c r="C181" s="138"/>
      <c r="D181" s="138"/>
      <c r="E181" s="138"/>
      <c r="F181" s="138"/>
      <c r="G181" s="138"/>
    </row>
    <row r="182" spans="1:7" ht="12.75">
      <c r="A182" s="137"/>
      <c r="B182" s="17"/>
      <c r="C182" s="138"/>
      <c r="D182" s="138"/>
      <c r="E182" s="138"/>
      <c r="F182" s="138"/>
      <c r="G182" s="138"/>
    </row>
    <row r="183" spans="1:7" ht="12.75">
      <c r="A183" s="137"/>
      <c r="B183" s="17"/>
      <c r="C183" s="138"/>
      <c r="D183" s="138"/>
      <c r="E183" s="138"/>
      <c r="F183" s="138"/>
      <c r="G183" s="138"/>
    </row>
    <row r="184" spans="1:7" ht="12.75">
      <c r="A184" s="137"/>
      <c r="B184" s="17"/>
      <c r="C184" s="138"/>
      <c r="D184" s="138"/>
      <c r="E184" s="138"/>
      <c r="F184" s="138"/>
      <c r="G184" s="138"/>
    </row>
    <row r="185" spans="1:7" ht="12.75">
      <c r="A185" s="137"/>
      <c r="B185" s="17"/>
      <c r="C185" s="138"/>
      <c r="D185" s="138"/>
      <c r="E185" s="138"/>
      <c r="F185" s="138"/>
      <c r="G185" s="138"/>
    </row>
    <row r="186" spans="1:7" ht="12.75">
      <c r="A186" s="137"/>
      <c r="B186" s="17"/>
      <c r="C186" s="138"/>
      <c r="D186" s="138"/>
      <c r="E186" s="138"/>
      <c r="F186" s="138"/>
      <c r="G186" s="138"/>
    </row>
    <row r="187" spans="1:7" ht="12.75">
      <c r="A187" s="137"/>
      <c r="B187" s="17"/>
      <c r="C187" s="138"/>
      <c r="D187" s="138"/>
      <c r="E187" s="138"/>
      <c r="F187" s="138"/>
      <c r="G187" s="138"/>
    </row>
    <row r="188" spans="1:7" ht="12.75">
      <c r="A188" s="137"/>
      <c r="B188" s="17"/>
      <c r="C188" s="138"/>
      <c r="D188" s="138"/>
      <c r="E188" s="138"/>
      <c r="F188" s="138"/>
      <c r="G188" s="138"/>
    </row>
    <row r="189" spans="1:7" ht="12.75">
      <c r="A189" s="137"/>
      <c r="B189" s="17"/>
      <c r="C189" s="138"/>
      <c r="D189" s="138"/>
      <c r="E189" s="138"/>
      <c r="F189" s="138"/>
      <c r="G189" s="138"/>
    </row>
    <row r="190" spans="1:7" ht="12.75">
      <c r="A190" s="137"/>
      <c r="B190" s="17"/>
      <c r="C190" s="138"/>
      <c r="D190" s="138"/>
      <c r="E190" s="138"/>
      <c r="F190" s="138"/>
      <c r="G190" s="138"/>
    </row>
    <row r="191" spans="1:7" ht="12.75">
      <c r="A191" s="137"/>
      <c r="B191" s="17"/>
      <c r="C191" s="138"/>
      <c r="D191" s="138"/>
      <c r="E191" s="138"/>
      <c r="F191" s="138"/>
      <c r="G191" s="138"/>
    </row>
    <row r="192" spans="1:7" ht="12.75">
      <c r="A192" s="137"/>
      <c r="B192" s="17"/>
      <c r="C192" s="138"/>
      <c r="D192" s="138"/>
      <c r="E192" s="138"/>
      <c r="F192" s="138"/>
      <c r="G192" s="138"/>
    </row>
    <row r="193" spans="1:7" ht="12.75">
      <c r="A193" s="137"/>
      <c r="B193" s="17"/>
      <c r="C193" s="138"/>
      <c r="D193" s="138"/>
      <c r="E193" s="138"/>
      <c r="F193" s="138"/>
      <c r="G193" s="138"/>
    </row>
    <row r="194" spans="1:7" ht="12.75">
      <c r="A194" s="137"/>
      <c r="B194" s="17"/>
      <c r="C194" s="138"/>
      <c r="D194" s="138"/>
      <c r="E194" s="138"/>
      <c r="F194" s="138"/>
      <c r="G194" s="138"/>
    </row>
    <row r="195" spans="1:7" ht="12.75">
      <c r="A195" s="137"/>
      <c r="B195" s="17"/>
      <c r="C195" s="138"/>
      <c r="D195" s="138"/>
      <c r="E195" s="138"/>
      <c r="F195" s="138"/>
      <c r="G195" s="138"/>
    </row>
    <row r="196" spans="1:7" ht="12.75">
      <c r="A196" s="137"/>
      <c r="B196" s="17"/>
      <c r="C196" s="138"/>
      <c r="D196" s="138"/>
      <c r="E196" s="138"/>
      <c r="F196" s="138"/>
      <c r="G196" s="138"/>
    </row>
    <row r="197" spans="1:7" ht="12.75">
      <c r="A197" s="137"/>
      <c r="B197" s="17"/>
      <c r="C197" s="138"/>
      <c r="D197" s="138"/>
      <c r="E197" s="138"/>
      <c r="F197" s="138"/>
      <c r="G197" s="138"/>
    </row>
    <row r="198" spans="1:7" ht="12.75">
      <c r="A198" s="137"/>
      <c r="B198" s="17"/>
      <c r="C198" s="138"/>
      <c r="D198" s="138"/>
      <c r="E198" s="138"/>
      <c r="F198" s="138"/>
      <c r="G198" s="138"/>
    </row>
    <row r="199" spans="1:7" ht="12.75">
      <c r="A199" s="137"/>
      <c r="B199" s="17"/>
      <c r="C199" s="138"/>
      <c r="D199" s="138"/>
      <c r="E199" s="138"/>
      <c r="F199" s="138"/>
      <c r="G199" s="138"/>
    </row>
    <row r="200" spans="1:7" ht="12.75">
      <c r="A200" s="137"/>
      <c r="B200" s="17"/>
      <c r="C200" s="138"/>
      <c r="D200" s="138"/>
      <c r="E200" s="138"/>
      <c r="F200" s="138"/>
      <c r="G200" s="138"/>
    </row>
    <row r="201" spans="1:7" ht="12.75">
      <c r="A201" s="137"/>
      <c r="B201" s="17"/>
      <c r="C201" s="138"/>
      <c r="D201" s="138"/>
      <c r="E201" s="138"/>
      <c r="F201" s="138"/>
      <c r="G201" s="138"/>
    </row>
    <row r="202" spans="1:7" ht="12.75">
      <c r="A202" s="137"/>
      <c r="B202" s="17"/>
      <c r="C202" s="138"/>
      <c r="D202" s="138"/>
      <c r="E202" s="138"/>
      <c r="F202" s="138"/>
      <c r="G202" s="138"/>
    </row>
    <row r="203" spans="1:7" ht="12.75">
      <c r="A203" s="137"/>
      <c r="B203" s="17"/>
      <c r="C203" s="138"/>
      <c r="D203" s="138"/>
      <c r="E203" s="138"/>
      <c r="F203" s="138"/>
      <c r="G203" s="138"/>
    </row>
    <row r="204" spans="1:7" ht="12.75">
      <c r="A204" s="137"/>
      <c r="B204" s="137"/>
      <c r="C204" s="138"/>
      <c r="D204" s="138"/>
      <c r="E204" s="138"/>
      <c r="F204" s="138"/>
      <c r="G204" s="138"/>
    </row>
    <row r="205" spans="1:7" ht="12.75">
      <c r="A205" s="137"/>
      <c r="B205" s="137"/>
      <c r="C205" s="138"/>
      <c r="D205" s="138"/>
      <c r="E205" s="138"/>
      <c r="F205" s="138"/>
      <c r="G205" s="138"/>
    </row>
    <row r="206" spans="1:7" ht="12.75">
      <c r="A206" s="137"/>
      <c r="B206" s="137"/>
      <c r="C206" s="138"/>
      <c r="D206" s="138"/>
      <c r="E206" s="138"/>
      <c r="F206" s="138"/>
      <c r="G206" s="138"/>
    </row>
    <row r="207" spans="1:7" ht="12.75">
      <c r="A207" s="137"/>
      <c r="B207" s="137"/>
      <c r="C207" s="138"/>
      <c r="D207" s="138"/>
      <c r="E207" s="138"/>
      <c r="F207" s="138"/>
      <c r="G207" s="138"/>
    </row>
    <row r="208" spans="1:7" ht="12.75">
      <c r="A208" s="137"/>
      <c r="B208" s="137"/>
      <c r="C208" s="138"/>
      <c r="D208" s="138"/>
      <c r="E208" s="138"/>
      <c r="F208" s="138"/>
      <c r="G208" s="138"/>
    </row>
    <row r="209" spans="1:7" ht="12.75">
      <c r="A209" s="137"/>
      <c r="B209" s="137"/>
      <c r="C209" s="138"/>
      <c r="D209" s="138"/>
      <c r="E209" s="138"/>
      <c r="F209" s="138"/>
      <c r="G209" s="138"/>
    </row>
    <row r="210" spans="1:7" ht="12.75">
      <c r="A210" s="137"/>
      <c r="B210" s="137"/>
      <c r="C210" s="138"/>
      <c r="D210" s="138"/>
      <c r="E210" s="138"/>
      <c r="F210" s="138"/>
      <c r="G210" s="138"/>
    </row>
    <row r="211" spans="1:7" ht="12.75">
      <c r="A211" s="137"/>
      <c r="B211" s="137"/>
      <c r="C211" s="138"/>
      <c r="D211" s="138"/>
      <c r="E211" s="138"/>
      <c r="F211" s="138"/>
      <c r="G211" s="138"/>
    </row>
    <row r="212" spans="1:7" ht="12.75">
      <c r="A212" s="137"/>
      <c r="B212" s="137"/>
      <c r="C212" s="138"/>
      <c r="D212" s="138"/>
      <c r="E212" s="138"/>
      <c r="F212" s="138"/>
      <c r="G212" s="138"/>
    </row>
    <row r="213" spans="1:7" ht="12.75">
      <c r="A213" s="137"/>
      <c r="B213" s="137"/>
      <c r="C213" s="138"/>
      <c r="D213" s="138"/>
      <c r="E213" s="138"/>
      <c r="F213" s="138"/>
      <c r="G213" s="138"/>
    </row>
    <row r="214" spans="1:7" ht="12.75">
      <c r="A214" s="137"/>
      <c r="B214" s="137"/>
      <c r="C214" s="138"/>
      <c r="D214" s="138"/>
      <c r="E214" s="138"/>
      <c r="F214" s="138"/>
      <c r="G214" s="138"/>
    </row>
    <row r="215" spans="1:7" ht="12.75">
      <c r="A215" s="137"/>
      <c r="B215" s="137"/>
      <c r="C215" s="138"/>
      <c r="D215" s="138"/>
      <c r="E215" s="138"/>
      <c r="F215" s="138"/>
      <c r="G215" s="138"/>
    </row>
    <row r="216" spans="1:7" ht="12.75">
      <c r="A216" s="137"/>
      <c r="B216" s="137"/>
      <c r="C216" s="138"/>
      <c r="D216" s="138"/>
      <c r="E216" s="138"/>
      <c r="F216" s="138"/>
      <c r="G216" s="138"/>
    </row>
    <row r="217" spans="1:7" ht="12.75">
      <c r="A217" s="137"/>
      <c r="B217" s="137"/>
      <c r="C217" s="138"/>
      <c r="D217" s="138"/>
      <c r="E217" s="138"/>
      <c r="F217" s="138"/>
      <c r="G217" s="138"/>
    </row>
    <row r="218" spans="1:7" ht="12.75">
      <c r="A218" s="137"/>
      <c r="B218" s="137"/>
      <c r="C218" s="138"/>
      <c r="D218" s="138"/>
      <c r="E218" s="138"/>
      <c r="F218" s="138"/>
      <c r="G218" s="138"/>
    </row>
    <row r="219" spans="1:7" ht="12.75">
      <c r="A219" s="137"/>
      <c r="B219" s="137"/>
      <c r="C219" s="138"/>
      <c r="D219" s="138"/>
      <c r="E219" s="138"/>
      <c r="F219" s="138"/>
      <c r="G219" s="138"/>
    </row>
    <row r="220" spans="1:7" ht="12.75">
      <c r="A220" s="137"/>
      <c r="B220" s="137"/>
      <c r="C220" s="138"/>
      <c r="D220" s="138"/>
      <c r="E220" s="138"/>
      <c r="F220" s="138"/>
      <c r="G220" s="138"/>
    </row>
    <row r="221" spans="1:7" ht="12.75">
      <c r="A221" s="137"/>
      <c r="B221" s="137"/>
      <c r="C221" s="138"/>
      <c r="D221" s="138"/>
      <c r="E221" s="138"/>
      <c r="F221" s="138"/>
      <c r="G221" s="138"/>
    </row>
    <row r="222" spans="1:7" ht="12.75">
      <c r="A222" s="137"/>
      <c r="B222" s="137"/>
      <c r="C222" s="138"/>
      <c r="D222" s="138"/>
      <c r="E222" s="138"/>
      <c r="F222" s="138"/>
      <c r="G222" s="138"/>
    </row>
    <row r="223" spans="1:7" ht="12.75">
      <c r="A223" s="137"/>
      <c r="B223" s="137"/>
      <c r="C223" s="138"/>
      <c r="D223" s="138"/>
      <c r="E223" s="138"/>
      <c r="F223" s="138"/>
      <c r="G223" s="138"/>
    </row>
    <row r="224" spans="1:7" ht="12.75">
      <c r="A224" s="137"/>
      <c r="B224" s="137"/>
      <c r="C224" s="138"/>
      <c r="D224" s="138"/>
      <c r="E224" s="138"/>
      <c r="F224" s="138"/>
      <c r="G224" s="138"/>
    </row>
    <row r="225" spans="2:7" ht="12.75">
      <c r="B225" s="139"/>
      <c r="C225" s="140"/>
      <c r="D225" s="140"/>
      <c r="E225" s="140"/>
      <c r="F225" s="140"/>
      <c r="G225" s="140"/>
    </row>
    <row r="226" spans="2:7" ht="12.75">
      <c r="B226" s="139"/>
      <c r="C226" s="140"/>
      <c r="D226" s="140"/>
      <c r="E226" s="140"/>
      <c r="F226" s="140"/>
      <c r="G226" s="140"/>
    </row>
    <row r="227" spans="2:7" ht="12.75">
      <c r="B227" s="139"/>
      <c r="C227" s="140"/>
      <c r="D227" s="140"/>
      <c r="E227" s="140"/>
      <c r="F227" s="140"/>
      <c r="G227" s="140"/>
    </row>
    <row r="228" spans="2:7" ht="12.75">
      <c r="B228" s="139"/>
      <c r="C228" s="140"/>
      <c r="D228" s="140"/>
      <c r="E228" s="140"/>
      <c r="F228" s="140"/>
      <c r="G228" s="140"/>
    </row>
    <row r="229" spans="2:7" ht="12.75">
      <c r="B229" s="139"/>
      <c r="C229" s="140"/>
      <c r="D229" s="140"/>
      <c r="E229" s="140"/>
      <c r="F229" s="140"/>
      <c r="G229" s="140"/>
    </row>
    <row r="230" spans="2:7" ht="12.75">
      <c r="B230" s="139"/>
      <c r="C230" s="140"/>
      <c r="D230" s="140"/>
      <c r="E230" s="140"/>
      <c r="F230" s="140"/>
      <c r="G230" s="140"/>
    </row>
    <row r="231" spans="2:7" ht="12.75">
      <c r="B231" s="139"/>
      <c r="C231" s="140"/>
      <c r="D231" s="140"/>
      <c r="E231" s="140"/>
      <c r="F231" s="140"/>
      <c r="G231" s="140"/>
    </row>
    <row r="232" spans="2:7" ht="12.75">
      <c r="B232" s="139"/>
      <c r="C232" s="140"/>
      <c r="D232" s="140"/>
      <c r="E232" s="140"/>
      <c r="F232" s="140"/>
      <c r="G232" s="140"/>
    </row>
    <row r="233" spans="2:7" ht="12.75">
      <c r="B233" s="139"/>
      <c r="C233" s="140"/>
      <c r="D233" s="140"/>
      <c r="E233" s="140"/>
      <c r="F233" s="140"/>
      <c r="G233" s="140"/>
    </row>
    <row r="234" spans="2:7" ht="12.75">
      <c r="B234" s="139"/>
      <c r="C234" s="140"/>
      <c r="D234" s="140"/>
      <c r="E234" s="140"/>
      <c r="F234" s="140"/>
      <c r="G234" s="140"/>
    </row>
    <row r="235" spans="2:7" ht="12.75">
      <c r="B235" s="139"/>
      <c r="C235" s="140"/>
      <c r="D235" s="140"/>
      <c r="E235" s="140"/>
      <c r="F235" s="140"/>
      <c r="G235" s="140"/>
    </row>
    <row r="236" spans="2:7" ht="12.75">
      <c r="B236" s="139"/>
      <c r="C236" s="140"/>
      <c r="D236" s="140"/>
      <c r="E236" s="140"/>
      <c r="F236" s="140"/>
      <c r="G236" s="140"/>
    </row>
    <row r="237" spans="2:7" ht="12.75">
      <c r="B237" s="139"/>
      <c r="C237" s="140"/>
      <c r="D237" s="140"/>
      <c r="E237" s="140"/>
      <c r="F237" s="140"/>
      <c r="G237" s="140"/>
    </row>
    <row r="238" spans="2:7" ht="12.75">
      <c r="B238" s="139"/>
      <c r="C238" s="140"/>
      <c r="D238" s="140"/>
      <c r="E238" s="140"/>
      <c r="F238" s="140"/>
      <c r="G238" s="140"/>
    </row>
    <row r="239" spans="2:7" ht="12.75">
      <c r="B239" s="139"/>
      <c r="C239" s="140"/>
      <c r="D239" s="140"/>
      <c r="E239" s="140"/>
      <c r="F239" s="140"/>
      <c r="G239" s="140"/>
    </row>
    <row r="240" spans="2:7" ht="12.75">
      <c r="B240" s="139"/>
      <c r="C240" s="140"/>
      <c r="D240" s="140"/>
      <c r="E240" s="140"/>
      <c r="F240" s="140"/>
      <c r="G240" s="140"/>
    </row>
    <row r="241" spans="2:7" ht="12.75">
      <c r="B241" s="139"/>
      <c r="C241" s="140"/>
      <c r="D241" s="140"/>
      <c r="E241" s="140"/>
      <c r="F241" s="140"/>
      <c r="G241" s="140"/>
    </row>
    <row r="242" spans="2:7" ht="12.75">
      <c r="B242" s="139"/>
      <c r="C242" s="140"/>
      <c r="D242" s="140"/>
      <c r="E242" s="140"/>
      <c r="F242" s="140"/>
      <c r="G242" s="140"/>
    </row>
    <row r="243" spans="2:7" ht="12.75">
      <c r="B243" s="139"/>
      <c r="C243" s="140"/>
      <c r="D243" s="140"/>
      <c r="E243" s="140"/>
      <c r="F243" s="140"/>
      <c r="G243" s="140"/>
    </row>
    <row r="244" spans="2:7" ht="12.75">
      <c r="B244" s="139"/>
      <c r="C244" s="140"/>
      <c r="D244" s="140"/>
      <c r="E244" s="140"/>
      <c r="F244" s="140"/>
      <c r="G244" s="140"/>
    </row>
    <row r="245" spans="2:7" ht="12.75">
      <c r="B245" s="139"/>
      <c r="C245" s="140"/>
      <c r="D245" s="140"/>
      <c r="E245" s="140"/>
      <c r="F245" s="140"/>
      <c r="G245" s="140"/>
    </row>
    <row r="246" spans="2:7" ht="12.75">
      <c r="B246" s="139"/>
      <c r="C246" s="140"/>
      <c r="D246" s="140"/>
      <c r="E246" s="140"/>
      <c r="F246" s="140"/>
      <c r="G246" s="140"/>
    </row>
    <row r="247" spans="2:7" ht="12.75">
      <c r="B247" s="139"/>
      <c r="C247" s="140"/>
      <c r="D247" s="140"/>
      <c r="E247" s="140"/>
      <c r="F247" s="140"/>
      <c r="G247" s="140"/>
    </row>
    <row r="248" spans="2:7" ht="12.75">
      <c r="B248" s="139"/>
      <c r="C248" s="140"/>
      <c r="D248" s="140"/>
      <c r="E248" s="140"/>
      <c r="F248" s="140"/>
      <c r="G248" s="140"/>
    </row>
    <row r="249" spans="2:7" ht="12.75">
      <c r="B249" s="139"/>
      <c r="C249" s="140"/>
      <c r="D249" s="140"/>
      <c r="E249" s="140"/>
      <c r="F249" s="140"/>
      <c r="G249" s="140"/>
    </row>
    <row r="250" spans="2:7" ht="12.75">
      <c r="B250" s="139"/>
      <c r="C250" s="140"/>
      <c r="D250" s="140"/>
      <c r="E250" s="140"/>
      <c r="F250" s="140"/>
      <c r="G250" s="140"/>
    </row>
    <row r="251" spans="2:7" ht="12.75">
      <c r="B251" s="139"/>
      <c r="C251" s="140"/>
      <c r="D251" s="140"/>
      <c r="E251" s="140"/>
      <c r="F251" s="140"/>
      <c r="G251" s="140"/>
    </row>
    <row r="252" spans="2:7" ht="12.75">
      <c r="B252" s="139"/>
      <c r="C252" s="140"/>
      <c r="D252" s="140"/>
      <c r="E252" s="140"/>
      <c r="F252" s="140"/>
      <c r="G252" s="140"/>
    </row>
    <row r="253" spans="2:7" ht="12.75">
      <c r="B253" s="139"/>
      <c r="C253" s="140"/>
      <c r="D253" s="140"/>
      <c r="E253" s="140"/>
      <c r="F253" s="140"/>
      <c r="G253" s="140"/>
    </row>
    <row r="254" spans="2:7" ht="12.75">
      <c r="B254" s="139"/>
      <c r="C254" s="140"/>
      <c r="D254" s="140"/>
      <c r="E254" s="140"/>
      <c r="F254" s="140"/>
      <c r="G254" s="140"/>
    </row>
    <row r="255" spans="2:7" ht="12.75">
      <c r="B255" s="139"/>
      <c r="C255" s="140"/>
      <c r="D255" s="140"/>
      <c r="E255" s="140"/>
      <c r="F255" s="140"/>
      <c r="G255" s="140"/>
    </row>
    <row r="256" spans="2:7" ht="12.75">
      <c r="B256" s="139"/>
      <c r="C256" s="140"/>
      <c r="D256" s="140"/>
      <c r="E256" s="140"/>
      <c r="F256" s="140"/>
      <c r="G256" s="140"/>
    </row>
    <row r="257" spans="2:7" ht="12.75">
      <c r="B257" s="139"/>
      <c r="C257" s="140"/>
      <c r="D257" s="140"/>
      <c r="E257" s="140"/>
      <c r="F257" s="140"/>
      <c r="G257" s="140"/>
    </row>
    <row r="258" spans="2:7" ht="12.75">
      <c r="B258" s="139"/>
      <c r="C258" s="140"/>
      <c r="D258" s="140"/>
      <c r="E258" s="140"/>
      <c r="F258" s="140"/>
      <c r="G258" s="140"/>
    </row>
    <row r="259" spans="2:7" ht="12.75">
      <c r="B259" s="139"/>
      <c r="C259" s="140"/>
      <c r="D259" s="140"/>
      <c r="E259" s="140"/>
      <c r="F259" s="140"/>
      <c r="G259" s="140"/>
    </row>
    <row r="260" spans="2:7" ht="12.75">
      <c r="B260" s="139"/>
      <c r="C260" s="140"/>
      <c r="D260" s="140"/>
      <c r="E260" s="140"/>
      <c r="F260" s="140"/>
      <c r="G260" s="140"/>
    </row>
    <row r="261" spans="2:7" ht="12.75">
      <c r="B261" s="139"/>
      <c r="C261" s="140"/>
      <c r="D261" s="140"/>
      <c r="E261" s="140"/>
      <c r="F261" s="140"/>
      <c r="G261" s="140"/>
    </row>
    <row r="262" spans="2:7" ht="12.75">
      <c r="B262" s="139"/>
      <c r="C262" s="140"/>
      <c r="D262" s="140"/>
      <c r="E262" s="140"/>
      <c r="F262" s="140"/>
      <c r="G262" s="140"/>
    </row>
    <row r="263" spans="2:7" ht="12.75">
      <c r="B263" s="139"/>
      <c r="C263" s="140"/>
      <c r="D263" s="140"/>
      <c r="E263" s="140"/>
      <c r="F263" s="140"/>
      <c r="G263" s="140"/>
    </row>
    <row r="264" spans="2:7" ht="12.75">
      <c r="B264" s="139"/>
      <c r="C264" s="140"/>
      <c r="D264" s="140"/>
      <c r="E264" s="140"/>
      <c r="F264" s="140"/>
      <c r="G264" s="140"/>
    </row>
    <row r="265" spans="2:7" ht="12.75">
      <c r="B265" s="139"/>
      <c r="C265" s="140"/>
      <c r="D265" s="140"/>
      <c r="E265" s="140"/>
      <c r="F265" s="140"/>
      <c r="G265" s="140"/>
    </row>
    <row r="266" spans="2:7" ht="12.75">
      <c r="B266" s="139"/>
      <c r="C266" s="140"/>
      <c r="D266" s="140"/>
      <c r="E266" s="140"/>
      <c r="F266" s="140"/>
      <c r="G266" s="140"/>
    </row>
    <row r="267" spans="2:7" ht="12.75">
      <c r="B267" s="139"/>
      <c r="C267" s="140"/>
      <c r="D267" s="140"/>
      <c r="E267" s="140"/>
      <c r="F267" s="140"/>
      <c r="G267" s="140"/>
    </row>
    <row r="268" spans="2:7" ht="12.75">
      <c r="B268" s="139"/>
      <c r="C268" s="140"/>
      <c r="D268" s="140"/>
      <c r="E268" s="140"/>
      <c r="F268" s="140"/>
      <c r="G268" s="140"/>
    </row>
    <row r="269" spans="2:7" ht="12.75">
      <c r="B269" s="139"/>
      <c r="C269" s="140"/>
      <c r="D269" s="140"/>
      <c r="E269" s="140"/>
      <c r="F269" s="140"/>
      <c r="G269" s="140"/>
    </row>
    <row r="270" spans="2:7" ht="12.75">
      <c r="B270" s="139"/>
      <c r="C270" s="140"/>
      <c r="D270" s="140"/>
      <c r="E270" s="140"/>
      <c r="F270" s="140"/>
      <c r="G270" s="140"/>
    </row>
    <row r="271" spans="2:7" ht="12.75">
      <c r="B271" s="139"/>
      <c r="C271" s="140"/>
      <c r="D271" s="140"/>
      <c r="E271" s="140"/>
      <c r="F271" s="140"/>
      <c r="G271" s="140"/>
    </row>
    <row r="272" spans="2:7" ht="12.75">
      <c r="B272" s="139"/>
      <c r="C272" s="140"/>
      <c r="D272" s="140"/>
      <c r="E272" s="140"/>
      <c r="F272" s="140"/>
      <c r="G272" s="140"/>
    </row>
    <row r="273" spans="2:7" ht="12.75">
      <c r="B273" s="139"/>
      <c r="C273" s="140"/>
      <c r="D273" s="140"/>
      <c r="E273" s="140"/>
      <c r="F273" s="140"/>
      <c r="G273" s="140"/>
    </row>
    <row r="274" spans="2:7" ht="12.75">
      <c r="B274" s="139"/>
      <c r="C274" s="140"/>
      <c r="D274" s="140"/>
      <c r="E274" s="140"/>
      <c r="F274" s="140"/>
      <c r="G274" s="140"/>
    </row>
    <row r="275" spans="2:7" ht="12.75">
      <c r="B275" s="139"/>
      <c r="C275" s="140"/>
      <c r="D275" s="140"/>
      <c r="E275" s="140"/>
      <c r="F275" s="140"/>
      <c r="G275" s="140"/>
    </row>
    <row r="276" spans="2:7" ht="12.75">
      <c r="B276" s="139"/>
      <c r="C276" s="140"/>
      <c r="D276" s="140"/>
      <c r="E276" s="140"/>
      <c r="F276" s="140"/>
      <c r="G276" s="140"/>
    </row>
    <row r="277" spans="2:7" ht="12.75">
      <c r="B277" s="139"/>
      <c r="C277" s="140"/>
      <c r="D277" s="140"/>
      <c r="E277" s="140"/>
      <c r="F277" s="140"/>
      <c r="G277" s="140"/>
    </row>
    <row r="278" spans="2:7" ht="12.75">
      <c r="B278" s="139"/>
      <c r="C278" s="140"/>
      <c r="D278" s="140"/>
      <c r="E278" s="140"/>
      <c r="F278" s="140"/>
      <c r="G278" s="140"/>
    </row>
    <row r="279" spans="2:7" ht="12.75">
      <c r="B279" s="139"/>
      <c r="C279" s="140"/>
      <c r="D279" s="140"/>
      <c r="E279" s="140"/>
      <c r="F279" s="140"/>
      <c r="G279" s="140"/>
    </row>
    <row r="280" spans="2:7" ht="12.75">
      <c r="B280" s="139"/>
      <c r="C280" s="140"/>
      <c r="D280" s="140"/>
      <c r="E280" s="140"/>
      <c r="F280" s="140"/>
      <c r="G280" s="140"/>
    </row>
    <row r="281" spans="2:7" ht="12.75">
      <c r="B281" s="139"/>
      <c r="C281" s="140"/>
      <c r="D281" s="140"/>
      <c r="E281" s="140"/>
      <c r="F281" s="140"/>
      <c r="G281" s="140"/>
    </row>
    <row r="282" spans="2:7" ht="12.75">
      <c r="B282" s="139"/>
      <c r="C282" s="140"/>
      <c r="D282" s="140"/>
      <c r="E282" s="140"/>
      <c r="F282" s="140"/>
      <c r="G282" s="140"/>
    </row>
    <row r="283" spans="2:7" ht="12.75">
      <c r="B283" s="139"/>
      <c r="C283" s="140"/>
      <c r="D283" s="140"/>
      <c r="E283" s="140"/>
      <c r="F283" s="140"/>
      <c r="G283" s="140"/>
    </row>
    <row r="284" spans="2:7" ht="12.75">
      <c r="B284" s="139"/>
      <c r="C284" s="140"/>
      <c r="D284" s="140"/>
      <c r="E284" s="140"/>
      <c r="F284" s="140"/>
      <c r="G284" s="140"/>
    </row>
    <row r="285" spans="2:7" ht="12.75">
      <c r="B285" s="139"/>
      <c r="C285" s="140"/>
      <c r="D285" s="140"/>
      <c r="E285" s="140"/>
      <c r="F285" s="140"/>
      <c r="G285" s="140"/>
    </row>
    <row r="286" spans="2:7" ht="12.75">
      <c r="B286" s="139"/>
      <c r="C286" s="140"/>
      <c r="D286" s="140"/>
      <c r="E286" s="140"/>
      <c r="F286" s="140"/>
      <c r="G286" s="140"/>
    </row>
    <row r="287" spans="2:7" ht="12.75">
      <c r="B287" s="139"/>
      <c r="C287" s="140"/>
      <c r="D287" s="140"/>
      <c r="E287" s="140"/>
      <c r="F287" s="140"/>
      <c r="G287" s="140"/>
    </row>
    <row r="288" spans="2:7" ht="12.75">
      <c r="B288" s="139"/>
      <c r="C288" s="140"/>
      <c r="D288" s="140"/>
      <c r="E288" s="140"/>
      <c r="F288" s="140"/>
      <c r="G288" s="140"/>
    </row>
    <row r="289" spans="2:7" ht="12.75">
      <c r="B289" s="139"/>
      <c r="C289" s="140"/>
      <c r="D289" s="140"/>
      <c r="E289" s="140"/>
      <c r="F289" s="140"/>
      <c r="G289" s="140"/>
    </row>
    <row r="290" spans="2:7" ht="12.75">
      <c r="B290" s="139"/>
      <c r="C290" s="140"/>
      <c r="D290" s="140"/>
      <c r="E290" s="140"/>
      <c r="F290" s="140"/>
      <c r="G290" s="140"/>
    </row>
    <row r="291" spans="2:7" ht="12.75">
      <c r="B291" s="139"/>
      <c r="C291" s="140"/>
      <c r="D291" s="140"/>
      <c r="E291" s="140"/>
      <c r="F291" s="140"/>
      <c r="G291" s="140"/>
    </row>
    <row r="292" spans="2:7" ht="12.75">
      <c r="B292" s="139"/>
      <c r="C292" s="140"/>
      <c r="D292" s="140"/>
      <c r="E292" s="140"/>
      <c r="F292" s="140"/>
      <c r="G292" s="140"/>
    </row>
    <row r="293" spans="2:7" ht="12.75">
      <c r="B293" s="139"/>
      <c r="C293" s="140"/>
      <c r="D293" s="140"/>
      <c r="E293" s="140"/>
      <c r="F293" s="140"/>
      <c r="G293" s="140"/>
    </row>
    <row r="294" spans="2:7" ht="12.75">
      <c r="B294" s="139"/>
      <c r="C294" s="140"/>
      <c r="D294" s="140"/>
      <c r="E294" s="140"/>
      <c r="F294" s="140"/>
      <c r="G294" s="140"/>
    </row>
    <row r="295" spans="2:7" ht="12.75">
      <c r="B295" s="139"/>
      <c r="C295" s="140"/>
      <c r="D295" s="140"/>
      <c r="E295" s="140"/>
      <c r="F295" s="140"/>
      <c r="G295" s="140"/>
    </row>
    <row r="296" spans="2:7" ht="12.75">
      <c r="B296" s="139"/>
      <c r="C296" s="140"/>
      <c r="D296" s="140"/>
      <c r="E296" s="140"/>
      <c r="F296" s="140"/>
      <c r="G296" s="140"/>
    </row>
    <row r="297" spans="2:7" ht="12.75">
      <c r="B297" s="139"/>
      <c r="C297" s="140"/>
      <c r="D297" s="140"/>
      <c r="E297" s="140"/>
      <c r="F297" s="140"/>
      <c r="G297" s="140"/>
    </row>
    <row r="298" spans="2:7" ht="12.75">
      <c r="B298" s="139"/>
      <c r="C298" s="140"/>
      <c r="D298" s="140"/>
      <c r="E298" s="140"/>
      <c r="F298" s="140"/>
      <c r="G298" s="140"/>
    </row>
    <row r="299" spans="2:7" ht="12.75">
      <c r="B299" s="139"/>
      <c r="C299" s="140"/>
      <c r="D299" s="140"/>
      <c r="E299" s="140"/>
      <c r="F299" s="140"/>
      <c r="G299" s="140"/>
    </row>
    <row r="300" spans="2:7" ht="12.75">
      <c r="B300" s="139"/>
      <c r="C300" s="140"/>
      <c r="D300" s="140"/>
      <c r="E300" s="140"/>
      <c r="F300" s="140"/>
      <c r="G300" s="140"/>
    </row>
    <row r="301" spans="2:7" ht="12.75">
      <c r="B301" s="139"/>
      <c r="C301" s="140"/>
      <c r="D301" s="140"/>
      <c r="E301" s="140"/>
      <c r="F301" s="140"/>
      <c r="G301" s="140"/>
    </row>
    <row r="302" spans="2:7" ht="12.75">
      <c r="B302" s="139"/>
      <c r="C302" s="140"/>
      <c r="D302" s="140"/>
      <c r="E302" s="140"/>
      <c r="F302" s="140"/>
      <c r="G302" s="140"/>
    </row>
    <row r="303" spans="2:7" ht="12.75">
      <c r="B303" s="139"/>
      <c r="C303" s="140"/>
      <c r="D303" s="140"/>
      <c r="E303" s="140"/>
      <c r="F303" s="140"/>
      <c r="G303" s="140"/>
    </row>
    <row r="304" spans="2:7" ht="12.75">
      <c r="B304" s="139"/>
      <c r="C304" s="140"/>
      <c r="D304" s="140"/>
      <c r="E304" s="140"/>
      <c r="F304" s="140"/>
      <c r="G304" s="140"/>
    </row>
    <row r="305" spans="2:7" ht="12.75">
      <c r="B305" s="139"/>
      <c r="C305" s="140"/>
      <c r="D305" s="140"/>
      <c r="E305" s="140"/>
      <c r="F305" s="140"/>
      <c r="G305" s="140"/>
    </row>
    <row r="306" spans="2:7" ht="12.75">
      <c r="B306" s="139"/>
      <c r="C306" s="140"/>
      <c r="D306" s="140"/>
      <c r="E306" s="140"/>
      <c r="F306" s="140"/>
      <c r="G306" s="140"/>
    </row>
    <row r="307" spans="2:7" ht="12.75">
      <c r="B307" s="139"/>
      <c r="C307" s="140"/>
      <c r="D307" s="140"/>
      <c r="E307" s="140"/>
      <c r="F307" s="140"/>
      <c r="G307" s="140"/>
    </row>
    <row r="308" spans="2:7" ht="12.75">
      <c r="B308" s="139"/>
      <c r="C308" s="140"/>
      <c r="D308" s="140"/>
      <c r="E308" s="140"/>
      <c r="F308" s="140"/>
      <c r="G308" s="140"/>
    </row>
    <row r="309" spans="2:7" ht="12.75">
      <c r="B309" s="139"/>
      <c r="C309" s="140"/>
      <c r="D309" s="140"/>
      <c r="E309" s="140"/>
      <c r="F309" s="140"/>
      <c r="G309" s="140"/>
    </row>
    <row r="310" spans="2:7" ht="12.75">
      <c r="B310" s="139"/>
      <c r="C310" s="140"/>
      <c r="D310" s="140"/>
      <c r="E310" s="140"/>
      <c r="F310" s="140"/>
      <c r="G310" s="140"/>
    </row>
    <row r="311" spans="2:7" ht="12.75">
      <c r="B311" s="139"/>
      <c r="C311" s="140"/>
      <c r="D311" s="140"/>
      <c r="E311" s="140"/>
      <c r="F311" s="140"/>
      <c r="G311" s="140"/>
    </row>
    <row r="312" spans="2:7" ht="12.75">
      <c r="B312" s="139"/>
      <c r="C312" s="140"/>
      <c r="D312" s="140"/>
      <c r="E312" s="140"/>
      <c r="F312" s="140"/>
      <c r="G312" s="140"/>
    </row>
    <row r="313" spans="2:7" ht="12.75">
      <c r="B313" s="139"/>
      <c r="C313" s="140"/>
      <c r="D313" s="140"/>
      <c r="E313" s="140"/>
      <c r="F313" s="140"/>
      <c r="G313" s="140"/>
    </row>
    <row r="314" spans="2:7" ht="12.75">
      <c r="B314" s="139"/>
      <c r="C314" s="140"/>
      <c r="D314" s="140"/>
      <c r="E314" s="140"/>
      <c r="F314" s="140"/>
      <c r="G314" s="140"/>
    </row>
    <row r="315" spans="2:7" ht="12.75">
      <c r="B315" s="139"/>
      <c r="C315" s="140"/>
      <c r="D315" s="140"/>
      <c r="E315" s="140"/>
      <c r="F315" s="140"/>
      <c r="G315" s="140"/>
    </row>
    <row r="316" spans="2:7" ht="12.75">
      <c r="B316" s="139"/>
      <c r="C316" s="140"/>
      <c r="D316" s="140"/>
      <c r="E316" s="140"/>
      <c r="F316" s="140"/>
      <c r="G316" s="140"/>
    </row>
    <row r="317" spans="2:7" ht="12.75">
      <c r="B317" s="139"/>
      <c r="C317" s="140"/>
      <c r="D317" s="140"/>
      <c r="E317" s="140"/>
      <c r="F317" s="140"/>
      <c r="G317" s="140"/>
    </row>
    <row r="318" spans="2:7" ht="12.75">
      <c r="B318" s="139"/>
      <c r="C318" s="140"/>
      <c r="D318" s="140"/>
      <c r="E318" s="140"/>
      <c r="F318" s="140"/>
      <c r="G318" s="140"/>
    </row>
    <row r="319" spans="2:7" ht="12.75">
      <c r="B319" s="139"/>
      <c r="C319" s="140"/>
      <c r="D319" s="140"/>
      <c r="E319" s="140"/>
      <c r="F319" s="140"/>
      <c r="G319" s="140"/>
    </row>
    <row r="320" spans="2:7" ht="12.75">
      <c r="B320" s="139"/>
      <c r="C320" s="140"/>
      <c r="D320" s="140"/>
      <c r="E320" s="140"/>
      <c r="F320" s="140"/>
      <c r="G320" s="140"/>
    </row>
    <row r="321" spans="2:7" ht="12.75">
      <c r="B321" s="139"/>
      <c r="C321" s="140"/>
      <c r="D321" s="140"/>
      <c r="E321" s="140"/>
      <c r="F321" s="140"/>
      <c r="G321" s="140"/>
    </row>
    <row r="322" spans="2:7" ht="12.75">
      <c r="B322" s="139"/>
      <c r="C322" s="140"/>
      <c r="D322" s="140"/>
      <c r="E322" s="140"/>
      <c r="F322" s="140"/>
      <c r="G322" s="140"/>
    </row>
    <row r="323" spans="2:7" ht="12.75">
      <c r="B323" s="139"/>
      <c r="C323" s="140"/>
      <c r="D323" s="140"/>
      <c r="E323" s="140"/>
      <c r="F323" s="140"/>
      <c r="G323" s="140"/>
    </row>
    <row r="324" spans="2:7" ht="12.75">
      <c r="B324" s="139"/>
      <c r="C324" s="140"/>
      <c r="D324" s="140"/>
      <c r="E324" s="140"/>
      <c r="F324" s="140"/>
      <c r="G324" s="140"/>
    </row>
    <row r="325" spans="2:7" ht="12.75">
      <c r="B325" s="139"/>
      <c r="C325" s="140"/>
      <c r="D325" s="140"/>
      <c r="E325" s="140"/>
      <c r="F325" s="140"/>
      <c r="G325" s="140"/>
    </row>
    <row r="326" spans="2:7" ht="12.75">
      <c r="B326" s="139"/>
      <c r="C326" s="140"/>
      <c r="D326" s="140"/>
      <c r="E326" s="140"/>
      <c r="F326" s="140"/>
      <c r="G326" s="140"/>
    </row>
    <row r="327" spans="2:7" ht="12.75">
      <c r="B327" s="139"/>
      <c r="C327" s="140"/>
      <c r="D327" s="140"/>
      <c r="E327" s="140"/>
      <c r="F327" s="140"/>
      <c r="G327" s="140"/>
    </row>
    <row r="328" spans="2:7" ht="12.75">
      <c r="B328" s="139"/>
      <c r="C328" s="140"/>
      <c r="D328" s="140"/>
      <c r="E328" s="140"/>
      <c r="F328" s="140"/>
      <c r="G328" s="140"/>
    </row>
    <row r="329" spans="2:7" ht="12.75">
      <c r="B329" s="139"/>
      <c r="C329" s="140"/>
      <c r="D329" s="140"/>
      <c r="E329" s="140"/>
      <c r="F329" s="140"/>
      <c r="G329" s="140"/>
    </row>
    <row r="330" spans="2:7" ht="12.75">
      <c r="B330" s="139"/>
      <c r="C330" s="140"/>
      <c r="D330" s="140"/>
      <c r="E330" s="140"/>
      <c r="F330" s="140"/>
      <c r="G330" s="140"/>
    </row>
    <row r="331" spans="2:7" ht="12.75">
      <c r="B331" s="139"/>
      <c r="C331" s="140"/>
      <c r="D331" s="140"/>
      <c r="E331" s="140"/>
      <c r="F331" s="140"/>
      <c r="G331" s="140"/>
    </row>
    <row r="332" spans="2:7" ht="12.75">
      <c r="B332" s="139"/>
      <c r="C332" s="140"/>
      <c r="D332" s="140"/>
      <c r="E332" s="140"/>
      <c r="F332" s="140"/>
      <c r="G332" s="140"/>
    </row>
    <row r="333" spans="2:7" ht="12.75">
      <c r="B333" s="139"/>
      <c r="C333" s="140"/>
      <c r="D333" s="140"/>
      <c r="E333" s="140"/>
      <c r="F333" s="140"/>
      <c r="G333" s="140"/>
    </row>
    <row r="334" spans="2:7" ht="12.75">
      <c r="B334" s="139"/>
      <c r="C334" s="140"/>
      <c r="D334" s="140"/>
      <c r="E334" s="140"/>
      <c r="F334" s="140"/>
      <c r="G334" s="140"/>
    </row>
    <row r="335" spans="2:7" ht="12.75">
      <c r="B335" s="139"/>
      <c r="C335" s="140"/>
      <c r="D335" s="140"/>
      <c r="E335" s="140"/>
      <c r="F335" s="140"/>
      <c r="G335" s="140"/>
    </row>
    <row r="336" spans="2:7" ht="12.75">
      <c r="B336" s="139"/>
      <c r="C336" s="140"/>
      <c r="D336" s="140"/>
      <c r="E336" s="140"/>
      <c r="F336" s="140"/>
      <c r="G336" s="140"/>
    </row>
    <row r="337" spans="2:7" ht="12.75">
      <c r="B337" s="139"/>
      <c r="C337" s="140"/>
      <c r="D337" s="140"/>
      <c r="E337" s="140"/>
      <c r="F337" s="140"/>
      <c r="G337" s="140"/>
    </row>
    <row r="338" spans="2:7" ht="12.75">
      <c r="B338" s="139"/>
      <c r="C338" s="140"/>
      <c r="D338" s="140"/>
      <c r="E338" s="140"/>
      <c r="F338" s="140"/>
      <c r="G338" s="140"/>
    </row>
    <row r="339" spans="2:7" ht="12.75">
      <c r="B339" s="139"/>
      <c r="C339" s="140"/>
      <c r="D339" s="140"/>
      <c r="E339" s="140"/>
      <c r="F339" s="140"/>
      <c r="G339" s="140"/>
    </row>
    <row r="340" spans="2:7" ht="12.75">
      <c r="B340" s="139"/>
      <c r="C340" s="140"/>
      <c r="D340" s="140"/>
      <c r="E340" s="140"/>
      <c r="F340" s="140"/>
      <c r="G340" s="140"/>
    </row>
    <row r="341" spans="2:7" ht="12.75">
      <c r="B341" s="139"/>
      <c r="C341" s="140"/>
      <c r="D341" s="140"/>
      <c r="E341" s="140"/>
      <c r="F341" s="140"/>
      <c r="G341" s="140"/>
    </row>
    <row r="342" spans="2:7" ht="12.75">
      <c r="B342" s="139"/>
      <c r="C342" s="140"/>
      <c r="D342" s="140"/>
      <c r="E342" s="140"/>
      <c r="F342" s="140"/>
      <c r="G342" s="140"/>
    </row>
    <row r="343" spans="2:7" ht="12.75">
      <c r="B343" s="139"/>
      <c r="C343" s="140"/>
      <c r="D343" s="140"/>
      <c r="E343" s="140"/>
      <c r="F343" s="140"/>
      <c r="G343" s="140"/>
    </row>
    <row r="344" spans="2:7" ht="12.75">
      <c r="B344" s="139"/>
      <c r="C344" s="140"/>
      <c r="D344" s="140"/>
      <c r="E344" s="140"/>
      <c r="F344" s="140"/>
      <c r="G344" s="140"/>
    </row>
    <row r="345" spans="2:7" ht="12.75">
      <c r="B345" s="139"/>
      <c r="C345" s="140"/>
      <c r="D345" s="140"/>
      <c r="E345" s="140"/>
      <c r="F345" s="140"/>
      <c r="G345" s="140"/>
    </row>
    <row r="346" spans="2:7" ht="12.75">
      <c r="B346" s="139"/>
      <c r="C346" s="140"/>
      <c r="D346" s="140"/>
      <c r="E346" s="140"/>
      <c r="F346" s="140"/>
      <c r="G346" s="140"/>
    </row>
    <row r="347" spans="2:7" ht="12.75">
      <c r="B347" s="139"/>
      <c r="C347" s="140"/>
      <c r="D347" s="140"/>
      <c r="E347" s="140"/>
      <c r="F347" s="140"/>
      <c r="G347" s="140"/>
    </row>
    <row r="348" spans="2:7" ht="12.75">
      <c r="B348" s="139"/>
      <c r="C348" s="140"/>
      <c r="D348" s="140"/>
      <c r="E348" s="140"/>
      <c r="F348" s="140"/>
      <c r="G348" s="140"/>
    </row>
    <row r="349" spans="2:7" ht="12.75">
      <c r="B349" s="139"/>
      <c r="C349" s="140"/>
      <c r="D349" s="140"/>
      <c r="E349" s="140"/>
      <c r="F349" s="140"/>
      <c r="G349" s="140"/>
    </row>
    <row r="350" spans="2:7" ht="12.75">
      <c r="B350" s="139"/>
      <c r="C350" s="140"/>
      <c r="D350" s="140"/>
      <c r="E350" s="140"/>
      <c r="F350" s="140"/>
      <c r="G350" s="140"/>
    </row>
    <row r="351" spans="2:7" ht="12.75">
      <c r="B351" s="139"/>
      <c r="C351" s="140"/>
      <c r="D351" s="140"/>
      <c r="E351" s="140"/>
      <c r="F351" s="140"/>
      <c r="G351" s="140"/>
    </row>
    <row r="352" spans="2:7" ht="12.75">
      <c r="B352" s="139"/>
      <c r="C352" s="140"/>
      <c r="D352" s="140"/>
      <c r="E352" s="140"/>
      <c r="F352" s="140"/>
      <c r="G352" s="140"/>
    </row>
    <row r="353" spans="2:7" ht="12.75">
      <c r="B353" s="139"/>
      <c r="C353" s="140"/>
      <c r="D353" s="140"/>
      <c r="E353" s="140"/>
      <c r="F353" s="140"/>
      <c r="G353" s="140"/>
    </row>
    <row r="354" spans="2:7" ht="12.75">
      <c r="B354" s="139"/>
      <c r="C354" s="140"/>
      <c r="D354" s="140"/>
      <c r="E354" s="140"/>
      <c r="F354" s="140"/>
      <c r="G354" s="140"/>
    </row>
    <row r="355" spans="2:7" ht="12.75">
      <c r="B355" s="139"/>
      <c r="C355" s="140"/>
      <c r="D355" s="140"/>
      <c r="E355" s="140"/>
      <c r="F355" s="140"/>
      <c r="G355" s="140"/>
    </row>
    <row r="356" spans="2:7" ht="12.75">
      <c r="B356" s="139"/>
      <c r="C356" s="140"/>
      <c r="D356" s="140"/>
      <c r="E356" s="140"/>
      <c r="F356" s="140"/>
      <c r="G356" s="140"/>
    </row>
    <row r="357" spans="2:7" ht="12.75">
      <c r="B357" s="139"/>
      <c r="C357" s="140"/>
      <c r="D357" s="140"/>
      <c r="E357" s="140"/>
      <c r="F357" s="140"/>
      <c r="G357" s="140"/>
    </row>
    <row r="358" spans="2:7" ht="12.75">
      <c r="B358" s="139"/>
      <c r="C358" s="140"/>
      <c r="D358" s="140"/>
      <c r="E358" s="140"/>
      <c r="F358" s="140"/>
      <c r="G358" s="140"/>
    </row>
    <row r="359" spans="2:7" ht="12.75">
      <c r="B359" s="139"/>
      <c r="C359" s="140"/>
      <c r="D359" s="140"/>
      <c r="E359" s="140"/>
      <c r="F359" s="140"/>
      <c r="G359" s="140"/>
    </row>
    <row r="360" spans="2:7" ht="12.75">
      <c r="B360" s="139"/>
      <c r="C360" s="140"/>
      <c r="D360" s="140"/>
      <c r="E360" s="140"/>
      <c r="F360" s="140"/>
      <c r="G360" s="140"/>
    </row>
    <row r="361" spans="2:7" ht="12.75">
      <c r="B361" s="139"/>
      <c r="C361" s="140"/>
      <c r="D361" s="140"/>
      <c r="E361" s="140"/>
      <c r="F361" s="140"/>
      <c r="G361" s="140"/>
    </row>
    <row r="362" spans="2:7" ht="12.75">
      <c r="B362" s="139"/>
      <c r="C362" s="140"/>
      <c r="D362" s="140"/>
      <c r="E362" s="140"/>
      <c r="F362" s="140"/>
      <c r="G362" s="140"/>
    </row>
    <row r="363" spans="2:7" ht="12.75">
      <c r="B363" s="139"/>
      <c r="C363" s="140"/>
      <c r="D363" s="140"/>
      <c r="E363" s="140"/>
      <c r="F363" s="140"/>
      <c r="G363" s="140"/>
    </row>
    <row r="364" spans="2:7" ht="12.75">
      <c r="B364" s="139"/>
      <c r="C364" s="140"/>
      <c r="D364" s="140"/>
      <c r="E364" s="140"/>
      <c r="F364" s="140"/>
      <c r="G364" s="140"/>
    </row>
    <row r="365" spans="2:7" ht="12.75">
      <c r="B365" s="139"/>
      <c r="C365" s="140"/>
      <c r="D365" s="140"/>
      <c r="E365" s="140"/>
      <c r="F365" s="140"/>
      <c r="G365" s="140"/>
    </row>
    <row r="366" spans="2:7" ht="12.75">
      <c r="B366" s="139"/>
      <c r="C366" s="140"/>
      <c r="D366" s="140"/>
      <c r="E366" s="140"/>
      <c r="F366" s="140"/>
      <c r="G366" s="140"/>
    </row>
    <row r="367" spans="2:7" ht="12.75">
      <c r="B367" s="139"/>
      <c r="C367" s="140"/>
      <c r="D367" s="140"/>
      <c r="E367" s="140"/>
      <c r="F367" s="140"/>
      <c r="G367" s="140"/>
    </row>
    <row r="368" spans="2:7" ht="12.75">
      <c r="B368" s="139"/>
      <c r="C368" s="140"/>
      <c r="D368" s="140"/>
      <c r="E368" s="140"/>
      <c r="F368" s="140"/>
      <c r="G368" s="140"/>
    </row>
    <row r="369" spans="2:7" ht="12.75">
      <c r="B369" s="139"/>
      <c r="C369" s="140"/>
      <c r="D369" s="140"/>
      <c r="E369" s="140"/>
      <c r="F369" s="140"/>
      <c r="G369" s="140"/>
    </row>
    <row r="370" spans="2:7" ht="12.75">
      <c r="B370" s="139"/>
      <c r="C370" s="140"/>
      <c r="D370" s="140"/>
      <c r="E370" s="140"/>
      <c r="F370" s="140"/>
      <c r="G370" s="140"/>
    </row>
    <row r="371" spans="2:7" ht="12.75">
      <c r="B371" s="139"/>
      <c r="C371" s="140"/>
      <c r="D371" s="140"/>
      <c r="E371" s="140"/>
      <c r="F371" s="140"/>
      <c r="G371" s="140"/>
    </row>
    <row r="372" spans="2:7" ht="12.75">
      <c r="B372" s="139"/>
      <c r="C372" s="140"/>
      <c r="D372" s="140"/>
      <c r="E372" s="140"/>
      <c r="F372" s="140"/>
      <c r="G372" s="140"/>
    </row>
    <row r="373" spans="2:7" ht="12.75">
      <c r="B373" s="139"/>
      <c r="C373" s="140"/>
      <c r="D373" s="140"/>
      <c r="E373" s="140"/>
      <c r="F373" s="140"/>
      <c r="G373" s="140"/>
    </row>
    <row r="374" spans="2:7" ht="12.75">
      <c r="B374" s="139"/>
      <c r="C374" s="140"/>
      <c r="D374" s="140"/>
      <c r="E374" s="140"/>
      <c r="F374" s="140"/>
      <c r="G374" s="140"/>
    </row>
    <row r="375" spans="2:7" ht="12.75">
      <c r="B375" s="139"/>
      <c r="C375" s="140"/>
      <c r="D375" s="140"/>
      <c r="E375" s="140"/>
      <c r="F375" s="140"/>
      <c r="G375" s="140"/>
    </row>
    <row r="376" spans="2:7" ht="12.75">
      <c r="B376" s="139"/>
      <c r="C376" s="140"/>
      <c r="D376" s="140"/>
      <c r="E376" s="140"/>
      <c r="F376" s="140"/>
      <c r="G376" s="140"/>
    </row>
    <row r="377" spans="2:7" ht="12.75">
      <c r="B377" s="139"/>
      <c r="C377" s="140"/>
      <c r="D377" s="140"/>
      <c r="E377" s="140"/>
      <c r="F377" s="140"/>
      <c r="G377" s="140"/>
    </row>
    <row r="378" spans="2:7" ht="12.75">
      <c r="B378" s="139"/>
      <c r="C378" s="140"/>
      <c r="D378" s="140"/>
      <c r="E378" s="140"/>
      <c r="F378" s="140"/>
      <c r="G378" s="140"/>
    </row>
    <row r="379" spans="2:7" ht="12.75">
      <c r="B379" s="139"/>
      <c r="C379" s="140"/>
      <c r="D379" s="140"/>
      <c r="E379" s="140"/>
      <c r="F379" s="140"/>
      <c r="G379" s="140"/>
    </row>
    <row r="380" spans="2:7" ht="12.75">
      <c r="B380" s="139"/>
      <c r="C380" s="140"/>
      <c r="D380" s="140"/>
      <c r="E380" s="140"/>
      <c r="F380" s="140"/>
      <c r="G380" s="140"/>
    </row>
    <row r="381" spans="2:7" ht="12.75">
      <c r="B381" s="139"/>
      <c r="C381" s="140"/>
      <c r="D381" s="140"/>
      <c r="E381" s="140"/>
      <c r="F381" s="140"/>
      <c r="G381" s="140"/>
    </row>
    <row r="382" spans="2:7" ht="12.75">
      <c r="B382" s="139"/>
      <c r="C382" s="140"/>
      <c r="D382" s="140"/>
      <c r="E382" s="140"/>
      <c r="F382" s="140"/>
      <c r="G382" s="140"/>
    </row>
    <row r="383" spans="2:7" ht="12.75">
      <c r="B383" s="139"/>
      <c r="C383" s="140"/>
      <c r="D383" s="140"/>
      <c r="E383" s="140"/>
      <c r="F383" s="140"/>
      <c r="G383" s="140"/>
    </row>
    <row r="384" spans="2:7" ht="12.75">
      <c r="B384" s="139"/>
      <c r="C384" s="140"/>
      <c r="D384" s="140"/>
      <c r="E384" s="140"/>
      <c r="F384" s="140"/>
      <c r="G384" s="140"/>
    </row>
    <row r="385" spans="2:7" ht="12.75">
      <c r="B385" s="139"/>
      <c r="C385" s="140"/>
      <c r="D385" s="140"/>
      <c r="E385" s="140"/>
      <c r="F385" s="140"/>
      <c r="G385" s="140"/>
    </row>
    <row r="386" spans="2:7" ht="12.75">
      <c r="B386" s="139"/>
      <c r="C386" s="140"/>
      <c r="D386" s="140"/>
      <c r="E386" s="140"/>
      <c r="F386" s="140"/>
      <c r="G386" s="140"/>
    </row>
    <row r="387" spans="2:7" ht="12.75">
      <c r="B387" s="139"/>
      <c r="C387" s="140"/>
      <c r="D387" s="140"/>
      <c r="E387" s="140"/>
      <c r="F387" s="140"/>
      <c r="G387" s="140"/>
    </row>
    <row r="388" spans="2:7" ht="12.75">
      <c r="B388" s="139"/>
      <c r="C388" s="140"/>
      <c r="D388" s="140"/>
      <c r="E388" s="140"/>
      <c r="F388" s="140"/>
      <c r="G388" s="140"/>
    </row>
    <row r="389" spans="2:7" ht="12.75">
      <c r="B389" s="139"/>
      <c r="C389" s="140"/>
      <c r="D389" s="140"/>
      <c r="E389" s="140"/>
      <c r="F389" s="140"/>
      <c r="G389" s="140"/>
    </row>
    <row r="390" spans="2:7" ht="12.75">
      <c r="B390" s="139"/>
      <c r="C390" s="140"/>
      <c r="D390" s="140"/>
      <c r="E390" s="140"/>
      <c r="F390" s="140"/>
      <c r="G390" s="140"/>
    </row>
    <row r="391" spans="2:7" ht="12.75">
      <c r="B391" s="139"/>
      <c r="C391" s="140"/>
      <c r="D391" s="140"/>
      <c r="E391" s="140"/>
      <c r="F391" s="140"/>
      <c r="G391" s="140"/>
    </row>
    <row r="392" spans="2:7" ht="12.75">
      <c r="B392" s="139"/>
      <c r="C392" s="140"/>
      <c r="D392" s="140"/>
      <c r="E392" s="140"/>
      <c r="F392" s="140"/>
      <c r="G392" s="140"/>
    </row>
    <row r="393" spans="2:7" ht="12.75">
      <c r="B393" s="139"/>
      <c r="C393" s="140"/>
      <c r="D393" s="140"/>
      <c r="E393" s="140"/>
      <c r="F393" s="140"/>
      <c r="G393" s="140"/>
    </row>
    <row r="394" spans="2:7" ht="12.75">
      <c r="B394" s="139"/>
      <c r="C394" s="140"/>
      <c r="D394" s="140"/>
      <c r="E394" s="140"/>
      <c r="F394" s="140"/>
      <c r="G394" s="140"/>
    </row>
    <row r="395" spans="2:7" ht="12.75">
      <c r="B395" s="139"/>
      <c r="C395" s="140"/>
      <c r="D395" s="140"/>
      <c r="E395" s="140"/>
      <c r="F395" s="140"/>
      <c r="G395" s="140"/>
    </row>
    <row r="396" spans="2:7" ht="12.75">
      <c r="B396" s="139"/>
      <c r="C396" s="140"/>
      <c r="D396" s="140"/>
      <c r="E396" s="140"/>
      <c r="F396" s="140"/>
      <c r="G396" s="140"/>
    </row>
    <row r="397" spans="2:7" ht="12.75">
      <c r="B397" s="139"/>
      <c r="C397" s="140"/>
      <c r="D397" s="140"/>
      <c r="E397" s="140"/>
      <c r="F397" s="140"/>
      <c r="G397" s="140"/>
    </row>
    <row r="398" spans="2:7" ht="12.75">
      <c r="B398" s="139"/>
      <c r="C398" s="140"/>
      <c r="D398" s="140"/>
      <c r="E398" s="140"/>
      <c r="F398" s="140"/>
      <c r="G398" s="140"/>
    </row>
    <row r="399" spans="2:7" ht="12.75">
      <c r="B399" s="139"/>
      <c r="C399" s="140"/>
      <c r="D399" s="140"/>
      <c r="E399" s="140"/>
      <c r="F399" s="140"/>
      <c r="G399" s="140"/>
    </row>
    <row r="400" spans="2:7" ht="12.75">
      <c r="B400" s="139"/>
      <c r="C400" s="140"/>
      <c r="D400" s="140"/>
      <c r="E400" s="140"/>
      <c r="F400" s="140"/>
      <c r="G400" s="140"/>
    </row>
    <row r="401" spans="2:7" ht="12.75">
      <c r="B401" s="139"/>
      <c r="C401" s="140"/>
      <c r="D401" s="140"/>
      <c r="E401" s="140"/>
      <c r="F401" s="140"/>
      <c r="G401" s="140"/>
    </row>
    <row r="402" spans="2:7" ht="12.75">
      <c r="B402" s="139"/>
      <c r="C402" s="140"/>
      <c r="D402" s="140"/>
      <c r="E402" s="140"/>
      <c r="F402" s="140"/>
      <c r="G402" s="140"/>
    </row>
    <row r="403" spans="2:7" ht="12.75">
      <c r="B403" s="139"/>
      <c r="C403" s="140"/>
      <c r="D403" s="140"/>
      <c r="E403" s="140"/>
      <c r="F403" s="140"/>
      <c r="G403" s="140"/>
    </row>
    <row r="404" spans="2:7" ht="12.75">
      <c r="B404" s="139"/>
      <c r="C404" s="140"/>
      <c r="D404" s="140"/>
      <c r="E404" s="140"/>
      <c r="F404" s="140"/>
      <c r="G404" s="140"/>
    </row>
    <row r="405" spans="2:7" ht="12.75">
      <c r="B405" s="139"/>
      <c r="C405" s="140"/>
      <c r="D405" s="140"/>
      <c r="E405" s="140"/>
      <c r="F405" s="140"/>
      <c r="G405" s="140"/>
    </row>
    <row r="406" spans="2:7" ht="12.75">
      <c r="B406" s="139"/>
      <c r="C406" s="140"/>
      <c r="D406" s="140"/>
      <c r="E406" s="140"/>
      <c r="F406" s="140"/>
      <c r="G406" s="140"/>
    </row>
    <row r="407" spans="2:7" ht="12.75">
      <c r="B407" s="139"/>
      <c r="C407" s="140"/>
      <c r="D407" s="140"/>
      <c r="E407" s="140"/>
      <c r="F407" s="140"/>
      <c r="G407" s="140"/>
    </row>
    <row r="408" spans="2:7" ht="12.75">
      <c r="B408" s="139"/>
      <c r="C408" s="140"/>
      <c r="D408" s="140"/>
      <c r="E408" s="140"/>
      <c r="F408" s="140"/>
      <c r="G408" s="140"/>
    </row>
    <row r="409" spans="2:7" ht="12.75">
      <c r="B409" s="139"/>
      <c r="C409" s="140"/>
      <c r="D409" s="140"/>
      <c r="E409" s="140"/>
      <c r="F409" s="140"/>
      <c r="G409" s="140"/>
    </row>
    <row r="410" spans="2:7" ht="12.75">
      <c r="B410" s="139"/>
      <c r="C410" s="140"/>
      <c r="D410" s="140"/>
      <c r="E410" s="140"/>
      <c r="F410" s="140"/>
      <c r="G410" s="140"/>
    </row>
    <row r="411" spans="2:7" ht="12.75">
      <c r="B411" s="139"/>
      <c r="C411" s="140"/>
      <c r="D411" s="140"/>
      <c r="E411" s="140"/>
      <c r="F411" s="140"/>
      <c r="G411" s="140"/>
    </row>
    <row r="412" spans="2:7" ht="12.75">
      <c r="B412" s="139"/>
      <c r="C412" s="140"/>
      <c r="D412" s="140"/>
      <c r="E412" s="140"/>
      <c r="F412" s="140"/>
      <c r="G412" s="140"/>
    </row>
    <row r="413" spans="2:7" ht="12.75">
      <c r="B413" s="139"/>
      <c r="C413" s="140"/>
      <c r="D413" s="140"/>
      <c r="E413" s="140"/>
      <c r="F413" s="140"/>
      <c r="G413" s="140"/>
    </row>
    <row r="414" spans="2:7" ht="12.75">
      <c r="B414" s="139"/>
      <c r="C414" s="140"/>
      <c r="D414" s="140"/>
      <c r="E414" s="140"/>
      <c r="F414" s="140"/>
      <c r="G414" s="140"/>
    </row>
    <row r="415" spans="2:7" ht="12.75">
      <c r="B415" s="139"/>
      <c r="C415" s="140"/>
      <c r="D415" s="140"/>
      <c r="E415" s="140"/>
      <c r="F415" s="140"/>
      <c r="G415" s="140"/>
    </row>
    <row r="416" spans="2:7" ht="12.75">
      <c r="B416" s="139"/>
      <c r="C416" s="140"/>
      <c r="D416" s="140"/>
      <c r="E416" s="140"/>
      <c r="F416" s="140"/>
      <c r="G416" s="140"/>
    </row>
    <row r="417" spans="2:7" ht="12.75">
      <c r="B417" s="139"/>
      <c r="C417" s="140"/>
      <c r="D417" s="140"/>
      <c r="E417" s="140"/>
      <c r="F417" s="140"/>
      <c r="G417" s="140"/>
    </row>
    <row r="418" spans="2:7" ht="12.75">
      <c r="B418" s="139"/>
      <c r="C418" s="140"/>
      <c r="D418" s="140"/>
      <c r="E418" s="140"/>
      <c r="F418" s="140"/>
      <c r="G418" s="140"/>
    </row>
    <row r="419" spans="2:7" ht="12.75">
      <c r="B419" s="139"/>
      <c r="C419" s="140"/>
      <c r="D419" s="140"/>
      <c r="E419" s="140"/>
      <c r="F419" s="140"/>
      <c r="G419" s="140"/>
    </row>
    <row r="420" spans="2:7" ht="12.75">
      <c r="B420" s="139"/>
      <c r="C420" s="140"/>
      <c r="D420" s="140"/>
      <c r="E420" s="140"/>
      <c r="F420" s="140"/>
      <c r="G420" s="140"/>
    </row>
    <row r="421" spans="2:7" ht="12.75">
      <c r="B421" s="139"/>
      <c r="C421" s="140"/>
      <c r="D421" s="140"/>
      <c r="E421" s="140"/>
      <c r="F421" s="140"/>
      <c r="G421" s="140"/>
    </row>
    <row r="422" spans="2:7" ht="12.75">
      <c r="B422" s="139"/>
      <c r="C422" s="140"/>
      <c r="D422" s="140"/>
      <c r="E422" s="140"/>
      <c r="F422" s="140"/>
      <c r="G422" s="140"/>
    </row>
    <row r="423" spans="2:7" ht="12.75">
      <c r="B423" s="139"/>
      <c r="C423" s="140"/>
      <c r="D423" s="140"/>
      <c r="E423" s="140"/>
      <c r="F423" s="140"/>
      <c r="G423" s="140"/>
    </row>
    <row r="424" spans="2:7" ht="12.75">
      <c r="B424" s="139"/>
      <c r="C424" s="140"/>
      <c r="D424" s="140"/>
      <c r="E424" s="140"/>
      <c r="F424" s="140"/>
      <c r="G424" s="140"/>
    </row>
    <row r="425" spans="2:7" ht="12.75">
      <c r="B425" s="139"/>
      <c r="C425" s="140"/>
      <c r="D425" s="140"/>
      <c r="E425" s="140"/>
      <c r="F425" s="140"/>
      <c r="G425" s="140"/>
    </row>
    <row r="426" spans="2:7" ht="12.75">
      <c r="B426" s="139"/>
      <c r="C426" s="140"/>
      <c r="D426" s="140"/>
      <c r="E426" s="140"/>
      <c r="F426" s="140"/>
      <c r="G426" s="140"/>
    </row>
    <row r="427" spans="2:7" ht="12.75">
      <c r="B427" s="139"/>
      <c r="C427" s="140"/>
      <c r="D427" s="140"/>
      <c r="E427" s="140"/>
      <c r="F427" s="140"/>
      <c r="G427" s="140"/>
    </row>
    <row r="428" spans="2:7" ht="12.75">
      <c r="B428" s="139"/>
      <c r="C428" s="140"/>
      <c r="D428" s="140"/>
      <c r="E428" s="140"/>
      <c r="F428" s="140"/>
      <c r="G428" s="140"/>
    </row>
    <row r="429" spans="2:7" ht="12.75">
      <c r="B429" s="139"/>
      <c r="C429" s="140"/>
      <c r="D429" s="140"/>
      <c r="E429" s="140"/>
      <c r="F429" s="140"/>
      <c r="G429" s="140"/>
    </row>
    <row r="430" spans="2:7" ht="12.75">
      <c r="B430" s="139"/>
      <c r="C430" s="140"/>
      <c r="D430" s="140"/>
      <c r="E430" s="140"/>
      <c r="F430" s="140"/>
      <c r="G430" s="140"/>
    </row>
    <row r="431" spans="2:7" ht="12.75">
      <c r="B431" s="139"/>
      <c r="C431" s="140"/>
      <c r="D431" s="140"/>
      <c r="E431" s="140"/>
      <c r="F431" s="140"/>
      <c r="G431" s="140"/>
    </row>
    <row r="432" spans="2:7" ht="12.75">
      <c r="B432" s="139"/>
      <c r="C432" s="140"/>
      <c r="D432" s="140"/>
      <c r="E432" s="140"/>
      <c r="F432" s="140"/>
      <c r="G432" s="140"/>
    </row>
    <row r="433" spans="2:7" ht="12.75">
      <c r="B433" s="139"/>
      <c r="C433" s="140"/>
      <c r="D433" s="140"/>
      <c r="E433" s="140"/>
      <c r="F433" s="140"/>
      <c r="G433" s="140"/>
    </row>
    <row r="434" spans="2:7" ht="12.75">
      <c r="B434" s="139"/>
      <c r="C434" s="140"/>
      <c r="D434" s="140"/>
      <c r="E434" s="140"/>
      <c r="F434" s="140"/>
      <c r="G434" s="140"/>
    </row>
    <row r="435" spans="2:7" ht="12.75">
      <c r="B435" s="139"/>
      <c r="C435" s="140"/>
      <c r="D435" s="140"/>
      <c r="E435" s="140"/>
      <c r="F435" s="140"/>
      <c r="G435" s="140"/>
    </row>
    <row r="436" spans="2:7" ht="12.75">
      <c r="B436" s="139"/>
      <c r="C436" s="140"/>
      <c r="D436" s="140"/>
      <c r="E436" s="140"/>
      <c r="F436" s="140"/>
      <c r="G436" s="140"/>
    </row>
    <row r="437" spans="2:7" ht="12.75">
      <c r="B437" s="139"/>
      <c r="C437" s="140"/>
      <c r="D437" s="140"/>
      <c r="E437" s="140"/>
      <c r="F437" s="140"/>
      <c r="G437" s="140"/>
    </row>
    <row r="438" spans="2:7" ht="12.75">
      <c r="B438" s="139"/>
      <c r="C438" s="140"/>
      <c r="D438" s="140"/>
      <c r="E438" s="140"/>
      <c r="F438" s="140"/>
      <c r="G438" s="140"/>
    </row>
    <row r="439" spans="2:7" ht="12.75">
      <c r="B439" s="139"/>
      <c r="C439" s="140"/>
      <c r="D439" s="140"/>
      <c r="E439" s="140"/>
      <c r="F439" s="140"/>
      <c r="G439" s="140"/>
    </row>
    <row r="440" spans="2:7" ht="12.75">
      <c r="B440" s="139"/>
      <c r="C440" s="140"/>
      <c r="D440" s="140"/>
      <c r="E440" s="140"/>
      <c r="F440" s="140"/>
      <c r="G440" s="140"/>
    </row>
    <row r="441" spans="2:7" ht="12.75">
      <c r="B441" s="139"/>
      <c r="C441" s="140"/>
      <c r="D441" s="140"/>
      <c r="E441" s="140"/>
      <c r="F441" s="140"/>
      <c r="G441" s="140"/>
    </row>
    <row r="442" spans="2:7" ht="12.75">
      <c r="B442" s="139"/>
      <c r="C442" s="140"/>
      <c r="D442" s="140"/>
      <c r="E442" s="140"/>
      <c r="F442" s="140"/>
      <c r="G442" s="140"/>
    </row>
    <row r="443" spans="2:7" ht="12.75">
      <c r="B443" s="139"/>
      <c r="C443" s="140"/>
      <c r="D443" s="140"/>
      <c r="E443" s="140"/>
      <c r="F443" s="140"/>
      <c r="G443" s="140"/>
    </row>
    <row r="444" spans="2:7" ht="12.75">
      <c r="B444" s="139"/>
      <c r="C444" s="140"/>
      <c r="D444" s="140"/>
      <c r="E444" s="140"/>
      <c r="F444" s="140"/>
      <c r="G444" s="140"/>
    </row>
    <row r="445" spans="2:7" ht="12.75">
      <c r="B445" s="139"/>
      <c r="C445" s="140"/>
      <c r="D445" s="140"/>
      <c r="E445" s="140"/>
      <c r="F445" s="140"/>
      <c r="G445" s="140"/>
    </row>
    <row r="446" spans="2:7" ht="12.75">
      <c r="B446" s="139"/>
      <c r="C446" s="140"/>
      <c r="D446" s="140"/>
      <c r="E446" s="140"/>
      <c r="F446" s="140"/>
      <c r="G446" s="140"/>
    </row>
    <row r="447" spans="2:7" ht="12.75">
      <c r="B447" s="139"/>
      <c r="C447" s="140"/>
      <c r="D447" s="140"/>
      <c r="E447" s="140"/>
      <c r="F447" s="140"/>
      <c r="G447" s="140"/>
    </row>
    <row r="448" spans="2:7" ht="12.75">
      <c r="B448" s="139"/>
      <c r="C448" s="140"/>
      <c r="D448" s="140"/>
      <c r="E448" s="140"/>
      <c r="F448" s="140"/>
      <c r="G448" s="140"/>
    </row>
    <row r="449" spans="2:7" ht="12.75">
      <c r="B449" s="139"/>
      <c r="C449" s="140"/>
      <c r="D449" s="140"/>
      <c r="E449" s="140"/>
      <c r="F449" s="140"/>
      <c r="G449" s="140"/>
    </row>
    <row r="450" spans="2:7" ht="12.75">
      <c r="B450" s="139"/>
      <c r="C450" s="140"/>
      <c r="D450" s="140"/>
      <c r="E450" s="140"/>
      <c r="F450" s="140"/>
      <c r="G450" s="140"/>
    </row>
    <row r="451" spans="2:7" ht="12.75">
      <c r="B451" s="139"/>
      <c r="C451" s="140"/>
      <c r="D451" s="140"/>
      <c r="E451" s="140"/>
      <c r="F451" s="140"/>
      <c r="G451" s="140"/>
    </row>
    <row r="452" spans="2:7" ht="12.75">
      <c r="B452" s="139"/>
      <c r="C452" s="140"/>
      <c r="D452" s="140"/>
      <c r="E452" s="140"/>
      <c r="F452" s="140"/>
      <c r="G452" s="140"/>
    </row>
    <row r="453" spans="2:7" ht="12.75">
      <c r="B453" s="139"/>
      <c r="C453" s="140"/>
      <c r="D453" s="140"/>
      <c r="E453" s="140"/>
      <c r="F453" s="140"/>
      <c r="G453" s="140"/>
    </row>
    <row r="454" spans="2:7" ht="12.75">
      <c r="B454" s="139"/>
      <c r="C454" s="140"/>
      <c r="D454" s="140"/>
      <c r="E454" s="140"/>
      <c r="F454" s="140"/>
      <c r="G454" s="140"/>
    </row>
    <row r="455" spans="2:7" ht="12.75">
      <c r="B455" s="139"/>
      <c r="C455" s="140"/>
      <c r="D455" s="140"/>
      <c r="E455" s="140"/>
      <c r="F455" s="140"/>
      <c r="G455" s="140"/>
    </row>
    <row r="456" spans="2:7" ht="12.75">
      <c r="B456" s="139"/>
      <c r="C456" s="140"/>
      <c r="D456" s="140"/>
      <c r="E456" s="140"/>
      <c r="F456" s="140"/>
      <c r="G456" s="140"/>
    </row>
    <row r="457" spans="2:7" ht="12.75">
      <c r="B457" s="139"/>
      <c r="C457" s="140"/>
      <c r="D457" s="140"/>
      <c r="E457" s="140"/>
      <c r="F457" s="140"/>
      <c r="G457" s="140"/>
    </row>
    <row r="458" spans="2:7" ht="12.75">
      <c r="B458" s="139"/>
      <c r="C458" s="140"/>
      <c r="D458" s="140"/>
      <c r="E458" s="140"/>
      <c r="F458" s="140"/>
      <c r="G458" s="140"/>
    </row>
    <row r="459" spans="2:7" ht="12.75">
      <c r="B459" s="139"/>
      <c r="C459" s="140"/>
      <c r="D459" s="140"/>
      <c r="E459" s="140"/>
      <c r="F459" s="140"/>
      <c r="G459" s="140"/>
    </row>
    <row r="460" spans="2:7" ht="12.75">
      <c r="B460" s="139"/>
      <c r="C460" s="140"/>
      <c r="D460" s="140"/>
      <c r="E460" s="140"/>
      <c r="F460" s="140"/>
      <c r="G460" s="140"/>
    </row>
    <row r="461" spans="2:7" ht="12.75">
      <c r="B461" s="139"/>
      <c r="C461" s="140"/>
      <c r="D461" s="140"/>
      <c r="E461" s="140"/>
      <c r="F461" s="140"/>
      <c r="G461" s="140"/>
    </row>
    <row r="462" spans="2:7" ht="12.75">
      <c r="B462" s="139"/>
      <c r="C462" s="140"/>
      <c r="D462" s="140"/>
      <c r="E462" s="140"/>
      <c r="F462" s="140"/>
      <c r="G462" s="140"/>
    </row>
    <row r="463" spans="2:7" ht="12.75">
      <c r="B463" s="139"/>
      <c r="C463" s="140"/>
      <c r="D463" s="140"/>
      <c r="E463" s="140"/>
      <c r="F463" s="140"/>
      <c r="G463" s="140"/>
    </row>
    <row r="464" spans="2:7" ht="12.75">
      <c r="B464" s="139"/>
      <c r="C464" s="140"/>
      <c r="D464" s="140"/>
      <c r="E464" s="140"/>
      <c r="F464" s="140"/>
      <c r="G464" s="140"/>
    </row>
    <row r="465" spans="2:7" ht="12.75">
      <c r="B465" s="139"/>
      <c r="C465" s="140"/>
      <c r="D465" s="140"/>
      <c r="E465" s="140"/>
      <c r="F465" s="140"/>
      <c r="G465" s="140"/>
    </row>
    <row r="466" spans="2:7" ht="12.75">
      <c r="B466" s="139"/>
      <c r="C466" s="140"/>
      <c r="D466" s="140"/>
      <c r="E466" s="140"/>
      <c r="F466" s="140"/>
      <c r="G466" s="140"/>
    </row>
    <row r="467" spans="2:7" ht="12.75">
      <c r="B467" s="139"/>
      <c r="C467" s="140"/>
      <c r="D467" s="140"/>
      <c r="E467" s="140"/>
      <c r="F467" s="140"/>
      <c r="G467" s="140"/>
    </row>
    <row r="468" spans="2:7" ht="12.75">
      <c r="B468" s="139"/>
      <c r="C468" s="140"/>
      <c r="D468" s="140"/>
      <c r="E468" s="140"/>
      <c r="F468" s="140"/>
      <c r="G468" s="140"/>
    </row>
    <row r="469" spans="2:7" ht="12.75">
      <c r="B469" s="139"/>
      <c r="C469" s="140"/>
      <c r="D469" s="140"/>
      <c r="E469" s="140"/>
      <c r="F469" s="140"/>
      <c r="G469" s="140"/>
    </row>
    <row r="470" spans="2:7" ht="12.75">
      <c r="B470" s="139"/>
      <c r="C470" s="140"/>
      <c r="D470" s="140"/>
      <c r="E470" s="140"/>
      <c r="F470" s="140"/>
      <c r="G470" s="140"/>
    </row>
    <row r="471" spans="2:7" ht="12.75">
      <c r="B471" s="139"/>
      <c r="C471" s="140"/>
      <c r="D471" s="140"/>
      <c r="E471" s="140"/>
      <c r="F471" s="140"/>
      <c r="G471" s="140"/>
    </row>
    <row r="472" spans="2:7" ht="12.75">
      <c r="B472" s="139"/>
      <c r="C472" s="140"/>
      <c r="D472" s="140"/>
      <c r="E472" s="140"/>
      <c r="F472" s="140"/>
      <c r="G472" s="140"/>
    </row>
    <row r="473" spans="2:7" ht="12.75">
      <c r="B473" s="139"/>
      <c r="C473" s="140"/>
      <c r="D473" s="140"/>
      <c r="E473" s="140"/>
      <c r="F473" s="140"/>
      <c r="G473" s="140"/>
    </row>
    <row r="474" spans="2:7" ht="12.75">
      <c r="B474" s="139"/>
      <c r="C474" s="140"/>
      <c r="D474" s="140"/>
      <c r="E474" s="140"/>
      <c r="F474" s="140"/>
      <c r="G474" s="140"/>
    </row>
    <row r="475" spans="2:7" ht="12.75">
      <c r="B475" s="139"/>
      <c r="C475" s="140"/>
      <c r="D475" s="140"/>
      <c r="E475" s="140"/>
      <c r="F475" s="140"/>
      <c r="G475" s="140"/>
    </row>
    <row r="476" spans="2:7" ht="12.75">
      <c r="B476" s="139"/>
      <c r="C476" s="140"/>
      <c r="D476" s="140"/>
      <c r="E476" s="140"/>
      <c r="F476" s="140"/>
      <c r="G476" s="140"/>
    </row>
    <row r="477" spans="2:7" ht="12.75">
      <c r="B477" s="139"/>
      <c r="C477" s="140"/>
      <c r="D477" s="140"/>
      <c r="E477" s="140"/>
      <c r="F477" s="140"/>
      <c r="G477" s="140"/>
    </row>
    <row r="478" spans="2:7" ht="12.75">
      <c r="B478" s="139"/>
      <c r="C478" s="140"/>
      <c r="D478" s="140"/>
      <c r="E478" s="140"/>
      <c r="F478" s="140"/>
      <c r="G478" s="140"/>
    </row>
    <row r="479" spans="2:7" ht="12.75">
      <c r="B479" s="139"/>
      <c r="C479" s="140"/>
      <c r="D479" s="140"/>
      <c r="E479" s="140"/>
      <c r="F479" s="140"/>
      <c r="G479" s="140"/>
    </row>
    <row r="480" spans="2:7" ht="12.75">
      <c r="B480" s="139"/>
      <c r="C480" s="140"/>
      <c r="D480" s="140"/>
      <c r="E480" s="140"/>
      <c r="F480" s="140"/>
      <c r="G480" s="140"/>
    </row>
    <row r="481" spans="2:7" ht="12.75">
      <c r="B481" s="139"/>
      <c r="C481" s="140"/>
      <c r="D481" s="140"/>
      <c r="E481" s="140"/>
      <c r="F481" s="140"/>
      <c r="G481" s="140"/>
    </row>
    <row r="482" spans="2:7" ht="12.75">
      <c r="B482" s="139"/>
      <c r="C482" s="140"/>
      <c r="D482" s="140"/>
      <c r="E482" s="140"/>
      <c r="F482" s="140"/>
      <c r="G482" s="140"/>
    </row>
    <row r="483" spans="2:7" ht="12.75">
      <c r="B483" s="139"/>
      <c r="C483" s="140"/>
      <c r="D483" s="140"/>
      <c r="E483" s="140"/>
      <c r="F483" s="140"/>
      <c r="G483" s="140"/>
    </row>
    <row r="484" spans="2:7" ht="12.75">
      <c r="B484" s="139"/>
      <c r="C484" s="140"/>
      <c r="D484" s="140"/>
      <c r="E484" s="140"/>
      <c r="F484" s="140"/>
      <c r="G484" s="140"/>
    </row>
    <row r="485" spans="2:7" ht="12.75">
      <c r="B485" s="139"/>
      <c r="C485" s="140"/>
      <c r="D485" s="140"/>
      <c r="E485" s="140"/>
      <c r="F485" s="140"/>
      <c r="G485" s="140"/>
    </row>
    <row r="486" spans="2:7" ht="12.75">
      <c r="B486" s="139"/>
      <c r="C486" s="140"/>
      <c r="D486" s="140"/>
      <c r="E486" s="140"/>
      <c r="F486" s="140"/>
      <c r="G486" s="140"/>
    </row>
    <row r="487" spans="2:7" ht="12.75">
      <c r="B487" s="139"/>
      <c r="C487" s="140"/>
      <c r="D487" s="140"/>
      <c r="E487" s="140"/>
      <c r="F487" s="140"/>
      <c r="G487" s="140"/>
    </row>
    <row r="488" spans="2:7" ht="12.75">
      <c r="B488" s="139"/>
      <c r="C488" s="140"/>
      <c r="D488" s="140"/>
      <c r="E488" s="140"/>
      <c r="F488" s="140"/>
      <c r="G488" s="140"/>
    </row>
    <row r="489" spans="2:7" ht="12.75">
      <c r="B489" s="139"/>
      <c r="C489" s="140"/>
      <c r="D489" s="140"/>
      <c r="E489" s="140"/>
      <c r="F489" s="140"/>
      <c r="G489" s="140"/>
    </row>
    <row r="490" spans="2:7" ht="12.75">
      <c r="B490" s="139"/>
      <c r="C490" s="140"/>
      <c r="D490" s="140"/>
      <c r="E490" s="140"/>
      <c r="F490" s="140"/>
      <c r="G490" s="140"/>
    </row>
    <row r="491" spans="2:7" ht="12.75">
      <c r="B491" s="139"/>
      <c r="C491" s="140"/>
      <c r="D491" s="140"/>
      <c r="E491" s="140"/>
      <c r="F491" s="140"/>
      <c r="G491" s="140"/>
    </row>
    <row r="492" spans="2:7" ht="12.75">
      <c r="B492" s="139"/>
      <c r="C492" s="140"/>
      <c r="D492" s="140"/>
      <c r="E492" s="140"/>
      <c r="F492" s="140"/>
      <c r="G492" s="140"/>
    </row>
    <row r="493" spans="2:7" ht="12.75">
      <c r="B493" s="139"/>
      <c r="C493" s="140"/>
      <c r="D493" s="140"/>
      <c r="E493" s="140"/>
      <c r="F493" s="140"/>
      <c r="G493" s="140"/>
    </row>
    <row r="494" spans="2:7" ht="12.75">
      <c r="B494" s="139"/>
      <c r="C494" s="140"/>
      <c r="D494" s="140"/>
      <c r="E494" s="140"/>
      <c r="F494" s="140"/>
      <c r="G494" s="140"/>
    </row>
    <row r="495" spans="2:7" ht="12.75">
      <c r="B495" s="139"/>
      <c r="C495" s="140"/>
      <c r="D495" s="140"/>
      <c r="E495" s="140"/>
      <c r="F495" s="140"/>
      <c r="G495" s="140"/>
    </row>
    <row r="496" spans="2:7" ht="12.75">
      <c r="B496" s="139"/>
      <c r="C496" s="140"/>
      <c r="D496" s="140"/>
      <c r="E496" s="140"/>
      <c r="F496" s="140"/>
      <c r="G496" s="140"/>
    </row>
    <row r="497" spans="2:7" ht="12.75">
      <c r="B497" s="139"/>
      <c r="C497" s="140"/>
      <c r="D497" s="140"/>
      <c r="E497" s="140"/>
      <c r="F497" s="140"/>
      <c r="G497" s="140"/>
    </row>
    <row r="498" spans="2:7" ht="12.75">
      <c r="B498" s="139"/>
      <c r="C498" s="140"/>
      <c r="D498" s="140"/>
      <c r="E498" s="140"/>
      <c r="F498" s="140"/>
      <c r="G498" s="140"/>
    </row>
    <row r="499" spans="2:7" ht="12.75">
      <c r="B499" s="139"/>
      <c r="C499" s="140"/>
      <c r="D499" s="140"/>
      <c r="E499" s="140"/>
      <c r="F499" s="140"/>
      <c r="G499" s="140"/>
    </row>
    <row r="500" spans="2:7" ht="12.75">
      <c r="B500" s="139"/>
      <c r="C500" s="140"/>
      <c r="D500" s="140"/>
      <c r="E500" s="140"/>
      <c r="F500" s="140"/>
      <c r="G500" s="140"/>
    </row>
    <row r="501" spans="2:7" ht="12.75">
      <c r="B501" s="139"/>
      <c r="C501" s="140"/>
      <c r="D501" s="140"/>
      <c r="E501" s="140"/>
      <c r="F501" s="140"/>
      <c r="G501" s="140"/>
    </row>
    <row r="502" spans="2:7" ht="12.75">
      <c r="B502" s="139"/>
      <c r="C502" s="140"/>
      <c r="D502" s="140"/>
      <c r="E502" s="140"/>
      <c r="F502" s="140"/>
      <c r="G502" s="140"/>
    </row>
    <row r="503" spans="2:7" ht="12.75">
      <c r="B503" s="139"/>
      <c r="C503" s="140"/>
      <c r="D503" s="140"/>
      <c r="E503" s="140"/>
      <c r="F503" s="140"/>
      <c r="G503" s="140"/>
    </row>
    <row r="504" spans="2:7" ht="12.75">
      <c r="B504" s="139"/>
      <c r="C504" s="140"/>
      <c r="D504" s="140"/>
      <c r="E504" s="140"/>
      <c r="F504" s="140"/>
      <c r="G504" s="140"/>
    </row>
    <row r="505" spans="2:7" ht="12.75">
      <c r="B505" s="139"/>
      <c r="C505" s="140"/>
      <c r="D505" s="140"/>
      <c r="E505" s="140"/>
      <c r="F505" s="140"/>
      <c r="G505" s="140"/>
    </row>
    <row r="506" spans="2:7" ht="12.75">
      <c r="B506" s="139"/>
      <c r="C506" s="140"/>
      <c r="D506" s="140"/>
      <c r="E506" s="140"/>
      <c r="F506" s="140"/>
      <c r="G506" s="140"/>
    </row>
    <row r="507" spans="2:7" ht="12.75">
      <c r="B507" s="139"/>
      <c r="C507" s="140"/>
      <c r="D507" s="140"/>
      <c r="E507" s="140"/>
      <c r="F507" s="140"/>
      <c r="G507" s="140"/>
    </row>
    <row r="508" spans="2:7" ht="12.75">
      <c r="B508" s="139"/>
      <c r="C508" s="140"/>
      <c r="D508" s="140"/>
      <c r="E508" s="140"/>
      <c r="F508" s="140"/>
      <c r="G508" s="140"/>
    </row>
    <row r="509" spans="2:7" ht="12.75">
      <c r="B509" s="139"/>
      <c r="C509" s="140"/>
      <c r="D509" s="140"/>
      <c r="E509" s="140"/>
      <c r="F509" s="140"/>
      <c r="G509" s="140"/>
    </row>
    <row r="510" spans="2:7" ht="12.75">
      <c r="B510" s="139"/>
      <c r="C510" s="140"/>
      <c r="D510" s="140"/>
      <c r="E510" s="140"/>
      <c r="F510" s="140"/>
      <c r="G510" s="140"/>
    </row>
    <row r="511" spans="2:7" ht="12.75">
      <c r="B511" s="139"/>
      <c r="C511" s="140"/>
      <c r="D511" s="140"/>
      <c r="E511" s="140"/>
      <c r="F511" s="140"/>
      <c r="G511" s="140"/>
    </row>
    <row r="512" spans="2:7" ht="12.75">
      <c r="B512" s="139"/>
      <c r="C512" s="140"/>
      <c r="D512" s="140"/>
      <c r="E512" s="140"/>
      <c r="F512" s="140"/>
      <c r="G512" s="140"/>
    </row>
    <row r="513" spans="2:7" ht="12.75">
      <c r="B513" s="139"/>
      <c r="C513" s="140"/>
      <c r="D513" s="140"/>
      <c r="E513" s="140"/>
      <c r="F513" s="140"/>
      <c r="G513" s="140"/>
    </row>
    <row r="514" spans="2:7" ht="12.75">
      <c r="B514" s="139"/>
      <c r="C514" s="140"/>
      <c r="D514" s="140"/>
      <c r="E514" s="140"/>
      <c r="F514" s="140"/>
      <c r="G514" s="140"/>
    </row>
    <row r="515" spans="2:7" ht="12.75">
      <c r="B515" s="139"/>
      <c r="C515" s="140"/>
      <c r="D515" s="140"/>
      <c r="E515" s="140"/>
      <c r="F515" s="140"/>
      <c r="G515" s="140"/>
    </row>
    <row r="516" spans="2:7" ht="12.75">
      <c r="B516" s="139"/>
      <c r="C516" s="140"/>
      <c r="D516" s="140"/>
      <c r="E516" s="140"/>
      <c r="F516" s="140"/>
      <c r="G516" s="140"/>
    </row>
    <row r="517" spans="2:7" ht="12.75">
      <c r="B517" s="139"/>
      <c r="C517" s="140"/>
      <c r="D517" s="140"/>
      <c r="E517" s="140"/>
      <c r="F517" s="140"/>
      <c r="G517" s="140"/>
    </row>
    <row r="518" spans="2:7" ht="12.75">
      <c r="B518" s="139"/>
      <c r="C518" s="140"/>
      <c r="D518" s="140"/>
      <c r="E518" s="140"/>
      <c r="F518" s="140"/>
      <c r="G518" s="140"/>
    </row>
    <row r="519" spans="2:7" ht="12.75">
      <c r="B519" s="139"/>
      <c r="C519" s="140"/>
      <c r="D519" s="140"/>
      <c r="E519" s="140"/>
      <c r="F519" s="140"/>
      <c r="G519" s="140"/>
    </row>
    <row r="520" spans="2:7" ht="12.75">
      <c r="B520" s="139"/>
      <c r="C520" s="140"/>
      <c r="D520" s="140"/>
      <c r="E520" s="140"/>
      <c r="F520" s="140"/>
      <c r="G520" s="140"/>
    </row>
    <row r="521" spans="2:7" ht="12.75">
      <c r="B521" s="139"/>
      <c r="C521" s="140"/>
      <c r="D521" s="140"/>
      <c r="E521" s="140"/>
      <c r="F521" s="140"/>
      <c r="G521" s="140"/>
    </row>
    <row r="522" spans="2:7" ht="12.75">
      <c r="B522" s="139"/>
      <c r="C522" s="140"/>
      <c r="D522" s="140"/>
      <c r="E522" s="140"/>
      <c r="F522" s="140"/>
      <c r="G522" s="140"/>
    </row>
    <row r="523" spans="2:7" ht="12.75">
      <c r="B523" s="139"/>
      <c r="C523" s="140"/>
      <c r="D523" s="140"/>
      <c r="E523" s="140"/>
      <c r="F523" s="140"/>
      <c r="G523" s="140"/>
    </row>
    <row r="524" spans="2:7" ht="12.75">
      <c r="B524" s="139"/>
      <c r="C524" s="140"/>
      <c r="D524" s="140"/>
      <c r="E524" s="140"/>
      <c r="F524" s="140"/>
      <c r="G524" s="140"/>
    </row>
    <row r="525" spans="2:7" ht="12.75">
      <c r="B525" s="139"/>
      <c r="C525" s="140"/>
      <c r="D525" s="140"/>
      <c r="E525" s="140"/>
      <c r="F525" s="140"/>
      <c r="G525" s="140"/>
    </row>
    <row r="526" spans="2:7" ht="12.75">
      <c r="B526" s="139"/>
      <c r="C526" s="140"/>
      <c r="D526" s="140"/>
      <c r="E526" s="140"/>
      <c r="F526" s="140"/>
      <c r="G526" s="140"/>
    </row>
    <row r="527" spans="2:7" ht="12.75">
      <c r="B527" s="139"/>
      <c r="C527" s="140"/>
      <c r="D527" s="140"/>
      <c r="E527" s="140"/>
      <c r="F527" s="140"/>
      <c r="G527" s="140"/>
    </row>
    <row r="528" spans="2:7" ht="12.75">
      <c r="B528" s="139"/>
      <c r="C528" s="140"/>
      <c r="D528" s="140"/>
      <c r="E528" s="140"/>
      <c r="F528" s="140"/>
      <c r="G528" s="140"/>
    </row>
    <row r="529" spans="2:7" ht="12.75">
      <c r="B529" s="139"/>
      <c r="C529" s="140"/>
      <c r="D529" s="140"/>
      <c r="E529" s="140"/>
      <c r="F529" s="140"/>
      <c r="G529" s="140"/>
    </row>
    <row r="530" spans="2:7" ht="12.75">
      <c r="B530" s="139"/>
      <c r="C530" s="140"/>
      <c r="D530" s="140"/>
      <c r="E530" s="140"/>
      <c r="F530" s="140"/>
      <c r="G530" s="140"/>
    </row>
    <row r="531" spans="2:7" ht="12.75">
      <c r="B531" s="139"/>
      <c r="C531" s="140"/>
      <c r="D531" s="140"/>
      <c r="E531" s="140"/>
      <c r="F531" s="140"/>
      <c r="G531" s="140"/>
    </row>
    <row r="532" spans="2:7" ht="12.75">
      <c r="B532" s="139"/>
      <c r="C532" s="140"/>
      <c r="D532" s="140"/>
      <c r="E532" s="140"/>
      <c r="F532" s="140"/>
      <c r="G532" s="140"/>
    </row>
    <row r="533" spans="2:7" ht="12.75">
      <c r="B533" s="139"/>
      <c r="C533" s="140"/>
      <c r="D533" s="140"/>
      <c r="E533" s="140"/>
      <c r="F533" s="140"/>
      <c r="G533" s="140"/>
    </row>
    <row r="534" spans="2:7" ht="12.75">
      <c r="B534" s="139"/>
      <c r="C534" s="140"/>
      <c r="D534" s="140"/>
      <c r="E534" s="140"/>
      <c r="F534" s="140"/>
      <c r="G534" s="140"/>
    </row>
    <row r="535" spans="2:7" ht="12.75">
      <c r="B535" s="139"/>
      <c r="C535" s="140"/>
      <c r="D535" s="140"/>
      <c r="E535" s="140"/>
      <c r="F535" s="140"/>
      <c r="G535" s="140"/>
    </row>
    <row r="536" spans="2:7" ht="12.75">
      <c r="B536" s="139"/>
      <c r="C536" s="140"/>
      <c r="D536" s="140"/>
      <c r="E536" s="140"/>
      <c r="F536" s="140"/>
      <c r="G536" s="140"/>
    </row>
    <row r="537" spans="2:7" ht="12.75">
      <c r="B537" s="139"/>
      <c r="C537" s="140"/>
      <c r="D537" s="140"/>
      <c r="E537" s="140"/>
      <c r="F537" s="140"/>
      <c r="G537" s="140"/>
    </row>
    <row r="538" spans="2:7" ht="12.75">
      <c r="B538" s="139"/>
      <c r="C538" s="140"/>
      <c r="D538" s="140"/>
      <c r="E538" s="140"/>
      <c r="F538" s="140"/>
      <c r="G538" s="140"/>
    </row>
    <row r="539" spans="2:7" ht="12.75">
      <c r="B539" s="139"/>
      <c r="C539" s="140"/>
      <c r="D539" s="140"/>
      <c r="E539" s="140"/>
      <c r="F539" s="140"/>
      <c r="G539" s="140"/>
    </row>
    <row r="540" spans="2:7" ht="12.75">
      <c r="B540" s="139"/>
      <c r="C540" s="140"/>
      <c r="D540" s="140"/>
      <c r="E540" s="140"/>
      <c r="F540" s="140"/>
      <c r="G540" s="140"/>
    </row>
    <row r="541" spans="2:7" ht="12.75">
      <c r="B541" s="139"/>
      <c r="C541" s="140"/>
      <c r="D541" s="140"/>
      <c r="E541" s="140"/>
      <c r="F541" s="140"/>
      <c r="G541" s="140"/>
    </row>
    <row r="542" spans="2:7" ht="12.75">
      <c r="B542" s="139"/>
      <c r="C542" s="140"/>
      <c r="D542" s="140"/>
      <c r="E542" s="140"/>
      <c r="F542" s="140"/>
      <c r="G542" s="140"/>
    </row>
    <row r="543" spans="2:7" ht="12.75">
      <c r="B543" s="139"/>
      <c r="C543" s="140"/>
      <c r="D543" s="140"/>
      <c r="E543" s="140"/>
      <c r="F543" s="140"/>
      <c r="G543" s="140"/>
    </row>
    <row r="544" spans="2:7" ht="12.75">
      <c r="B544" s="139"/>
      <c r="C544" s="140"/>
      <c r="D544" s="140"/>
      <c r="E544" s="140"/>
      <c r="F544" s="140"/>
      <c r="G544" s="140"/>
    </row>
    <row r="545" spans="2:7" ht="12.75">
      <c r="B545" s="139"/>
      <c r="C545" s="140"/>
      <c r="D545" s="140"/>
      <c r="E545" s="140"/>
      <c r="F545" s="140"/>
      <c r="G545" s="140"/>
    </row>
    <row r="546" spans="2:7" ht="12.75">
      <c r="B546" s="139"/>
      <c r="C546" s="140"/>
      <c r="D546" s="140"/>
      <c r="E546" s="140"/>
      <c r="F546" s="140"/>
      <c r="G546" s="140"/>
    </row>
    <row r="547" spans="2:7" ht="12.75">
      <c r="B547" s="139"/>
      <c r="C547" s="140"/>
      <c r="D547" s="140"/>
      <c r="E547" s="140"/>
      <c r="F547" s="140"/>
      <c r="G547" s="140"/>
    </row>
    <row r="548" spans="2:7" ht="12.75">
      <c r="B548" s="139"/>
      <c r="C548" s="140"/>
      <c r="D548" s="140"/>
      <c r="E548" s="140"/>
      <c r="F548" s="140"/>
      <c r="G548" s="140"/>
    </row>
    <row r="549" spans="2:7" ht="12.75">
      <c r="B549" s="139"/>
      <c r="C549" s="140"/>
      <c r="D549" s="140"/>
      <c r="E549" s="140"/>
      <c r="F549" s="140"/>
      <c r="G549" s="140"/>
    </row>
    <row r="550" spans="2:7" ht="12.75">
      <c r="B550" s="139"/>
      <c r="C550" s="140"/>
      <c r="D550" s="140"/>
      <c r="E550" s="140"/>
      <c r="F550" s="140"/>
      <c r="G550" s="140"/>
    </row>
    <row r="551" spans="2:7" ht="12.75">
      <c r="B551" s="140"/>
      <c r="C551" s="140"/>
      <c r="D551" s="140"/>
      <c r="E551" s="140"/>
      <c r="F551" s="140"/>
      <c r="G551" s="140"/>
    </row>
    <row r="552" spans="2:7" ht="12.75">
      <c r="B552" s="140"/>
      <c r="C552" s="140"/>
      <c r="D552" s="140"/>
      <c r="E552" s="140"/>
      <c r="F552" s="140"/>
      <c r="G552" s="140"/>
    </row>
    <row r="553" spans="2:7" ht="12.75">
      <c r="B553" s="140"/>
      <c r="C553" s="140"/>
      <c r="D553" s="140"/>
      <c r="E553" s="140"/>
      <c r="F553" s="140"/>
      <c r="G553" s="140"/>
    </row>
    <row r="554" spans="2:7" ht="12.75">
      <c r="B554" s="140"/>
      <c r="C554" s="140"/>
      <c r="D554" s="140"/>
      <c r="E554" s="140"/>
      <c r="F554" s="140"/>
      <c r="G554" s="140"/>
    </row>
    <row r="555" spans="2:7" ht="12.75">
      <c r="B555" s="140"/>
      <c r="C555" s="140"/>
      <c r="D555" s="140"/>
      <c r="E555" s="140"/>
      <c r="F555" s="140"/>
      <c r="G555" s="140"/>
    </row>
    <row r="556" spans="2:7" ht="12.75">
      <c r="B556" s="140"/>
      <c r="C556" s="140"/>
      <c r="D556" s="140"/>
      <c r="E556" s="140"/>
      <c r="F556" s="140"/>
      <c r="G556" s="140"/>
    </row>
    <row r="557" spans="2:7" ht="12.75">
      <c r="B557" s="140"/>
      <c r="C557" s="140"/>
      <c r="D557" s="140"/>
      <c r="E557" s="140"/>
      <c r="F557" s="140"/>
      <c r="G557" s="140"/>
    </row>
    <row r="558" spans="2:7" ht="12.75">
      <c r="B558" s="140"/>
      <c r="C558" s="140"/>
      <c r="D558" s="140"/>
      <c r="E558" s="140"/>
      <c r="F558" s="140"/>
      <c r="G558" s="140"/>
    </row>
    <row r="559" spans="2:7" ht="12.75">
      <c r="B559" s="140"/>
      <c r="C559" s="140"/>
      <c r="D559" s="140"/>
      <c r="E559" s="140"/>
      <c r="F559" s="140"/>
      <c r="G559" s="140"/>
    </row>
    <row r="560" spans="2:7" ht="12.75">
      <c r="B560" s="140"/>
      <c r="C560" s="140"/>
      <c r="D560" s="140"/>
      <c r="E560" s="140"/>
      <c r="F560" s="140"/>
      <c r="G560" s="140"/>
    </row>
    <row r="561" spans="2:7" ht="12.75">
      <c r="B561" s="140"/>
      <c r="C561" s="140"/>
      <c r="D561" s="140"/>
      <c r="E561" s="140"/>
      <c r="F561" s="140"/>
      <c r="G561" s="140"/>
    </row>
    <row r="562" spans="2:7" ht="12.75">
      <c r="B562" s="140"/>
      <c r="C562" s="140"/>
      <c r="D562" s="140"/>
      <c r="E562" s="140"/>
      <c r="F562" s="140"/>
      <c r="G562" s="140"/>
    </row>
    <row r="563" spans="2:7" ht="12.75">
      <c r="B563" s="140"/>
      <c r="C563" s="140"/>
      <c r="D563" s="140"/>
      <c r="E563" s="140"/>
      <c r="F563" s="140"/>
      <c r="G563" s="140"/>
    </row>
    <row r="564" spans="2:7" ht="12.75">
      <c r="B564" s="140"/>
      <c r="C564" s="140"/>
      <c r="D564" s="140"/>
      <c r="E564" s="140"/>
      <c r="F564" s="140"/>
      <c r="G564" s="140"/>
    </row>
    <row r="565" spans="2:7" ht="12.75">
      <c r="B565" s="140"/>
      <c r="C565" s="140"/>
      <c r="D565" s="140"/>
      <c r="E565" s="140"/>
      <c r="F565" s="140"/>
      <c r="G565" s="140"/>
    </row>
    <row r="566" spans="2:7" ht="12.75">
      <c r="B566" s="140"/>
      <c r="C566" s="140"/>
      <c r="D566" s="140"/>
      <c r="E566" s="140"/>
      <c r="F566" s="140"/>
      <c r="G566" s="140"/>
    </row>
    <row r="567" spans="2:7" ht="12.75">
      <c r="B567" s="140"/>
      <c r="C567" s="140"/>
      <c r="D567" s="140"/>
      <c r="E567" s="140"/>
      <c r="F567" s="140"/>
      <c r="G567" s="140"/>
    </row>
    <row r="568" spans="2:7" ht="12.75">
      <c r="B568" s="140"/>
      <c r="C568" s="140"/>
      <c r="D568" s="140"/>
      <c r="E568" s="140"/>
      <c r="F568" s="140"/>
      <c r="G568" s="140"/>
    </row>
    <row r="569" spans="2:7" ht="12.75">
      <c r="B569" s="140"/>
      <c r="C569" s="140"/>
      <c r="D569" s="140"/>
      <c r="E569" s="140"/>
      <c r="F569" s="140"/>
      <c r="G569" s="140"/>
    </row>
    <row r="570" spans="2:7" ht="12.75">
      <c r="B570" s="140"/>
      <c r="C570" s="140"/>
      <c r="D570" s="140"/>
      <c r="E570" s="140"/>
      <c r="F570" s="140"/>
      <c r="G570" s="140"/>
    </row>
    <row r="571" spans="2:7" ht="12.75">
      <c r="B571" s="140"/>
      <c r="C571" s="140"/>
      <c r="D571" s="140"/>
      <c r="E571" s="140"/>
      <c r="F571" s="140"/>
      <c r="G571" s="140"/>
    </row>
    <row r="572" spans="2:7" ht="12.75">
      <c r="B572" s="140"/>
      <c r="C572" s="140"/>
      <c r="D572" s="140"/>
      <c r="E572" s="140"/>
      <c r="F572" s="140"/>
      <c r="G572" s="140"/>
    </row>
    <row r="573" spans="2:7" ht="12.75">
      <c r="B573" s="140"/>
      <c r="C573" s="140"/>
      <c r="D573" s="140"/>
      <c r="E573" s="140"/>
      <c r="F573" s="140"/>
      <c r="G573" s="140"/>
    </row>
    <row r="574" spans="2:7" ht="12.75">
      <c r="B574" s="140"/>
      <c r="C574" s="140"/>
      <c r="D574" s="140"/>
      <c r="E574" s="140"/>
      <c r="F574" s="140"/>
      <c r="G574" s="140"/>
    </row>
    <row r="575" spans="2:7" ht="12.75">
      <c r="B575" s="140"/>
      <c r="C575" s="140"/>
      <c r="D575" s="140"/>
      <c r="E575" s="140"/>
      <c r="F575" s="140"/>
      <c r="G575" s="140"/>
    </row>
  </sheetData>
  <mergeCells count="1">
    <mergeCell ref="A115:B115"/>
  </mergeCells>
  <printOptions gridLines="1" horizontalCentered="1"/>
  <pageMargins left="0.5511811023622047" right="0.5511811023622047" top="1.01" bottom="0.8267716535433072" header="0.6299212598425197" footer="0.5118110236220472"/>
  <pageSetup horizontalDpi="600" verticalDpi="600" orientation="portrait" paperSize="9" scale="90" r:id="rId1"/>
  <headerFooter alignWithMargins="0">
    <oddHeader>&amp;C&amp;"Arial CE,Pogrubiony"&amp;11Wykonanie dochodów budżetu miasta Opola za I półrocze 2005 roku&amp;RZałącznik Nr 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0"/>
  <sheetViews>
    <sheetView workbookViewId="0" topLeftCell="A1">
      <selection activeCell="A1" sqref="A1:A4"/>
    </sheetView>
  </sheetViews>
  <sheetFormatPr defaultColWidth="9.00390625" defaultRowHeight="12.75"/>
  <cols>
    <col min="1" max="1" width="4.875" style="6" customWidth="1"/>
    <col min="2" max="2" width="7.75390625" style="6" customWidth="1"/>
    <col min="3" max="3" width="41.625" style="36" customWidth="1"/>
    <col min="4" max="6" width="13.875" style="31" customWidth="1"/>
    <col min="7" max="8" width="13.875" style="32" customWidth="1"/>
    <col min="9" max="10" width="13.875" style="31" customWidth="1"/>
    <col min="11" max="12" width="13.875" style="32" customWidth="1"/>
    <col min="13" max="13" width="9.375" style="31" customWidth="1"/>
    <col min="14" max="16384" width="9.125" style="6" customWidth="1"/>
  </cols>
  <sheetData>
    <row r="1" spans="1:13" ht="17.25" customHeight="1">
      <c r="A1" s="263" t="s">
        <v>383</v>
      </c>
      <c r="B1" s="263" t="s">
        <v>97</v>
      </c>
      <c r="C1" s="262" t="s">
        <v>385</v>
      </c>
      <c r="D1" s="266" t="s">
        <v>30</v>
      </c>
      <c r="E1" s="258" t="s">
        <v>304</v>
      </c>
      <c r="F1" s="260" t="s">
        <v>354</v>
      </c>
      <c r="G1" s="260"/>
      <c r="H1" s="267"/>
      <c r="I1" s="268" t="s">
        <v>303</v>
      </c>
      <c r="J1" s="259" t="s">
        <v>354</v>
      </c>
      <c r="K1" s="260"/>
      <c r="L1" s="260"/>
      <c r="M1" s="257" t="s">
        <v>357</v>
      </c>
    </row>
    <row r="2" spans="1:13" ht="14.25" customHeight="1">
      <c r="A2" s="263"/>
      <c r="B2" s="263"/>
      <c r="C2" s="262"/>
      <c r="D2" s="266"/>
      <c r="E2" s="266"/>
      <c r="F2" s="260" t="s">
        <v>98</v>
      </c>
      <c r="G2" s="46" t="s">
        <v>355</v>
      </c>
      <c r="H2" s="261" t="s">
        <v>99</v>
      </c>
      <c r="I2" s="269"/>
      <c r="J2" s="259" t="s">
        <v>98</v>
      </c>
      <c r="K2" s="46" t="s">
        <v>355</v>
      </c>
      <c r="L2" s="262" t="s">
        <v>99</v>
      </c>
      <c r="M2" s="258"/>
    </row>
    <row r="3" spans="1:13" s="8" customFormat="1" ht="25.5" customHeight="1">
      <c r="A3" s="263"/>
      <c r="B3" s="263"/>
      <c r="C3" s="262"/>
      <c r="D3" s="266"/>
      <c r="E3" s="266"/>
      <c r="F3" s="260"/>
      <c r="G3" s="263" t="s">
        <v>356</v>
      </c>
      <c r="H3" s="261"/>
      <c r="I3" s="269"/>
      <c r="J3" s="259"/>
      <c r="K3" s="263" t="s">
        <v>356</v>
      </c>
      <c r="L3" s="262"/>
      <c r="M3" s="258"/>
    </row>
    <row r="4" spans="1:13" s="8" customFormat="1" ht="27.75" customHeight="1">
      <c r="A4" s="263"/>
      <c r="B4" s="263"/>
      <c r="C4" s="262"/>
      <c r="D4" s="266"/>
      <c r="E4" s="266"/>
      <c r="F4" s="260"/>
      <c r="G4" s="263"/>
      <c r="H4" s="261"/>
      <c r="I4" s="269"/>
      <c r="J4" s="259"/>
      <c r="K4" s="263"/>
      <c r="L4" s="262"/>
      <c r="M4" s="258"/>
    </row>
    <row r="5" spans="1:13" s="4" customFormat="1" ht="11.25">
      <c r="A5" s="3">
        <v>1</v>
      </c>
      <c r="B5" s="3">
        <v>2</v>
      </c>
      <c r="C5" s="23">
        <v>3</v>
      </c>
      <c r="D5" s="3">
        <v>4</v>
      </c>
      <c r="E5" s="3">
        <v>5</v>
      </c>
      <c r="F5" s="3">
        <v>6</v>
      </c>
      <c r="G5" s="3">
        <v>7</v>
      </c>
      <c r="H5" s="62">
        <v>8</v>
      </c>
      <c r="I5" s="64">
        <v>9</v>
      </c>
      <c r="J5" s="63">
        <v>10</v>
      </c>
      <c r="K5" s="3">
        <v>11</v>
      </c>
      <c r="L5" s="3">
        <v>12</v>
      </c>
      <c r="M5" s="3">
        <v>13</v>
      </c>
    </row>
    <row r="6" spans="1:13" s="25" customFormat="1" ht="21.75" customHeight="1">
      <c r="A6" s="24" t="s">
        <v>386</v>
      </c>
      <c r="B6" s="11"/>
      <c r="C6" s="12" t="s">
        <v>387</v>
      </c>
      <c r="D6" s="12">
        <f>D7+D9+D11</f>
        <v>163400</v>
      </c>
      <c r="E6" s="12">
        <f>E7+E9+E11</f>
        <v>163400</v>
      </c>
      <c r="F6" s="12">
        <f>E6-H6</f>
        <v>163400</v>
      </c>
      <c r="G6" s="12">
        <f>G7+G9+G11</f>
        <v>0</v>
      </c>
      <c r="H6" s="42">
        <f>H7+H9+H11</f>
        <v>0</v>
      </c>
      <c r="I6" s="66">
        <f>I7+I9+I11</f>
        <v>8567</v>
      </c>
      <c r="J6" s="56">
        <f>I6-L6</f>
        <v>8567</v>
      </c>
      <c r="K6" s="12">
        <f>K7+K9+K11</f>
        <v>0</v>
      </c>
      <c r="L6" s="12">
        <f>L7+L9+L11</f>
        <v>0</v>
      </c>
      <c r="M6" s="142">
        <f>I6/E6</f>
        <v>0.052429620563035496</v>
      </c>
    </row>
    <row r="7" spans="1:13" s="25" customFormat="1" ht="12.75">
      <c r="A7" s="26"/>
      <c r="B7" s="78" t="s">
        <v>100</v>
      </c>
      <c r="C7" s="79" t="s">
        <v>317</v>
      </c>
      <c r="D7" s="22">
        <f>D8</f>
        <v>46400</v>
      </c>
      <c r="E7" s="22">
        <f>E8</f>
        <v>46400</v>
      </c>
      <c r="F7" s="73">
        <f aca="true" t="shared" si="0" ref="F7:F70">E7-H7</f>
        <v>46400</v>
      </c>
      <c r="G7" s="22">
        <f>G8</f>
        <v>0</v>
      </c>
      <c r="H7" s="39">
        <f>H8</f>
        <v>0</v>
      </c>
      <c r="I7" s="67">
        <f>I8</f>
        <v>5680</v>
      </c>
      <c r="J7" s="73">
        <f aca="true" t="shared" si="1" ref="J7:J70">I7-L7</f>
        <v>5680</v>
      </c>
      <c r="K7" s="22">
        <f>K8</f>
        <v>0</v>
      </c>
      <c r="L7" s="39">
        <f>L8</f>
        <v>0</v>
      </c>
      <c r="M7" s="143">
        <f aca="true" t="shared" si="2" ref="M7:M70">I7/E7</f>
        <v>0.12241379310344827</v>
      </c>
    </row>
    <row r="8" spans="1:13" s="10" customFormat="1" ht="12.75">
      <c r="A8" s="9"/>
      <c r="B8" s="80"/>
      <c r="C8" s="81" t="s">
        <v>463</v>
      </c>
      <c r="D8" s="7">
        <v>46400</v>
      </c>
      <c r="E8" s="7">
        <v>46400</v>
      </c>
      <c r="F8" s="40">
        <f t="shared" si="0"/>
        <v>46400</v>
      </c>
      <c r="G8" s="7"/>
      <c r="H8" s="20"/>
      <c r="I8" s="68">
        <v>5680</v>
      </c>
      <c r="J8" s="40">
        <f t="shared" si="1"/>
        <v>5680</v>
      </c>
      <c r="K8" s="7"/>
      <c r="L8" s="20"/>
      <c r="M8" s="60">
        <f t="shared" si="2"/>
        <v>0.12241379310344827</v>
      </c>
    </row>
    <row r="9" spans="1:13" s="25" customFormat="1" ht="12.75">
      <c r="A9" s="26"/>
      <c r="B9" s="78" t="s">
        <v>101</v>
      </c>
      <c r="C9" s="79" t="s">
        <v>288</v>
      </c>
      <c r="D9" s="22">
        <f>D10</f>
        <v>5000</v>
      </c>
      <c r="E9" s="22">
        <f>E10</f>
        <v>5000</v>
      </c>
      <c r="F9" s="73">
        <f t="shared" si="0"/>
        <v>5000</v>
      </c>
      <c r="G9" s="22">
        <f>G10</f>
        <v>0</v>
      </c>
      <c r="H9" s="39">
        <f>H10</f>
        <v>0</v>
      </c>
      <c r="I9" s="67">
        <f>I10</f>
        <v>1800</v>
      </c>
      <c r="J9" s="73">
        <f t="shared" si="1"/>
        <v>1800</v>
      </c>
      <c r="K9" s="22">
        <f>K10</f>
        <v>0</v>
      </c>
      <c r="L9" s="39">
        <f>L10</f>
        <v>0</v>
      </c>
      <c r="M9" s="143">
        <f t="shared" si="2"/>
        <v>0.36</v>
      </c>
    </row>
    <row r="10" spans="1:13" s="25" customFormat="1" ht="12.75">
      <c r="A10" s="9"/>
      <c r="B10" s="80"/>
      <c r="C10" s="81" t="s">
        <v>98</v>
      </c>
      <c r="D10" s="7">
        <v>5000</v>
      </c>
      <c r="E10" s="7">
        <v>5000</v>
      </c>
      <c r="F10" s="40">
        <f t="shared" si="0"/>
        <v>5000</v>
      </c>
      <c r="G10" s="7"/>
      <c r="H10" s="20"/>
      <c r="I10" s="68">
        <v>1800</v>
      </c>
      <c r="J10" s="40">
        <f t="shared" si="1"/>
        <v>1800</v>
      </c>
      <c r="K10" s="7"/>
      <c r="L10" s="20"/>
      <c r="M10" s="60">
        <f t="shared" si="2"/>
        <v>0.36</v>
      </c>
    </row>
    <row r="11" spans="1:13" s="25" customFormat="1" ht="12.75">
      <c r="A11" s="26"/>
      <c r="B11" s="78" t="s">
        <v>102</v>
      </c>
      <c r="C11" s="79" t="s">
        <v>103</v>
      </c>
      <c r="D11" s="22">
        <f>SUM(D12:D13)</f>
        <v>112000</v>
      </c>
      <c r="E11" s="22">
        <f>SUM(E12:E13)</f>
        <v>112000</v>
      </c>
      <c r="F11" s="73">
        <f t="shared" si="0"/>
        <v>112000</v>
      </c>
      <c r="G11" s="22">
        <f>SUM(G12:G13)</f>
        <v>0</v>
      </c>
      <c r="H11" s="39">
        <f>SUM(H12:H13)</f>
        <v>0</v>
      </c>
      <c r="I11" s="67">
        <f>SUM(I12:I13)</f>
        <v>1087</v>
      </c>
      <c r="J11" s="73">
        <f t="shared" si="1"/>
        <v>1087</v>
      </c>
      <c r="K11" s="22">
        <f>SUM(K12:K13)</f>
        <v>0</v>
      </c>
      <c r="L11" s="39">
        <f>SUM(L12:L13)</f>
        <v>0</v>
      </c>
      <c r="M11" s="143">
        <f t="shared" si="2"/>
        <v>0.009705357142857142</v>
      </c>
    </row>
    <row r="12" spans="1:13" s="25" customFormat="1" ht="12.75">
      <c r="A12" s="9"/>
      <c r="B12" s="80"/>
      <c r="C12" s="81" t="s">
        <v>464</v>
      </c>
      <c r="D12" s="7">
        <v>102000</v>
      </c>
      <c r="E12" s="7">
        <v>102000</v>
      </c>
      <c r="F12" s="40">
        <f t="shared" si="0"/>
        <v>102000</v>
      </c>
      <c r="G12" s="7"/>
      <c r="H12" s="20"/>
      <c r="I12" s="68">
        <v>887</v>
      </c>
      <c r="J12" s="40">
        <f t="shared" si="1"/>
        <v>887</v>
      </c>
      <c r="K12" s="7"/>
      <c r="L12" s="20"/>
      <c r="M12" s="60">
        <f t="shared" si="2"/>
        <v>0.008696078431372548</v>
      </c>
    </row>
    <row r="13" spans="1:13" s="10" customFormat="1" ht="12.75">
      <c r="A13" s="9"/>
      <c r="B13" s="80"/>
      <c r="C13" s="81" t="s">
        <v>98</v>
      </c>
      <c r="D13" s="7">
        <v>10000</v>
      </c>
      <c r="E13" s="7">
        <v>10000</v>
      </c>
      <c r="F13" s="40">
        <f t="shared" si="0"/>
        <v>10000</v>
      </c>
      <c r="G13" s="7"/>
      <c r="H13" s="20"/>
      <c r="I13" s="68">
        <v>200</v>
      </c>
      <c r="J13" s="40">
        <f t="shared" si="1"/>
        <v>200</v>
      </c>
      <c r="K13" s="7"/>
      <c r="L13" s="20"/>
      <c r="M13" s="60">
        <f t="shared" si="2"/>
        <v>0.02</v>
      </c>
    </row>
    <row r="14" spans="1:13" s="10" customFormat="1" ht="21.75" customHeight="1">
      <c r="A14" s="24" t="s">
        <v>390</v>
      </c>
      <c r="B14" s="71"/>
      <c r="C14" s="42" t="s">
        <v>391</v>
      </c>
      <c r="D14" s="12">
        <f>D15</f>
        <v>10000</v>
      </c>
      <c r="E14" s="42">
        <f aca="true" t="shared" si="3" ref="E14:L15">E15</f>
        <v>10000</v>
      </c>
      <c r="F14" s="12">
        <f t="shared" si="0"/>
        <v>10000</v>
      </c>
      <c r="G14" s="56">
        <f t="shared" si="3"/>
        <v>0</v>
      </c>
      <c r="H14" s="42">
        <f t="shared" si="3"/>
        <v>0</v>
      </c>
      <c r="I14" s="66">
        <f t="shared" si="3"/>
        <v>3370</v>
      </c>
      <c r="J14" s="56">
        <f t="shared" si="1"/>
        <v>3370</v>
      </c>
      <c r="K14" s="12">
        <f t="shared" si="3"/>
        <v>0</v>
      </c>
      <c r="L14" s="42">
        <f t="shared" si="3"/>
        <v>0</v>
      </c>
      <c r="M14" s="142">
        <f t="shared" si="2"/>
        <v>0.337</v>
      </c>
    </row>
    <row r="15" spans="1:13" s="25" customFormat="1" ht="12.75">
      <c r="A15" s="26"/>
      <c r="B15" s="78" t="s">
        <v>104</v>
      </c>
      <c r="C15" s="79" t="s">
        <v>105</v>
      </c>
      <c r="D15" s="22">
        <f>D16</f>
        <v>10000</v>
      </c>
      <c r="E15" s="22">
        <f t="shared" si="3"/>
        <v>10000</v>
      </c>
      <c r="F15" s="73">
        <f t="shared" si="0"/>
        <v>10000</v>
      </c>
      <c r="G15" s="22">
        <f t="shared" si="3"/>
        <v>0</v>
      </c>
      <c r="H15" s="39">
        <f t="shared" si="3"/>
        <v>0</v>
      </c>
      <c r="I15" s="67">
        <f t="shared" si="3"/>
        <v>3370</v>
      </c>
      <c r="J15" s="73">
        <f t="shared" si="1"/>
        <v>3370</v>
      </c>
      <c r="K15" s="22">
        <f t="shared" si="3"/>
        <v>0</v>
      </c>
      <c r="L15" s="39">
        <f t="shared" si="3"/>
        <v>0</v>
      </c>
      <c r="M15" s="143">
        <f t="shared" si="2"/>
        <v>0.337</v>
      </c>
    </row>
    <row r="16" spans="1:13" s="10" customFormat="1" ht="12.75">
      <c r="A16" s="9"/>
      <c r="B16" s="52"/>
      <c r="C16" s="81" t="s">
        <v>98</v>
      </c>
      <c r="D16" s="7">
        <v>10000</v>
      </c>
      <c r="E16" s="7">
        <v>10000</v>
      </c>
      <c r="F16" s="40">
        <f t="shared" si="0"/>
        <v>10000</v>
      </c>
      <c r="G16" s="7"/>
      <c r="H16" s="20"/>
      <c r="I16" s="68">
        <v>3370</v>
      </c>
      <c r="J16" s="40">
        <f t="shared" si="1"/>
        <v>3370</v>
      </c>
      <c r="K16" s="7"/>
      <c r="L16" s="20"/>
      <c r="M16" s="60">
        <f t="shared" si="2"/>
        <v>0.337</v>
      </c>
    </row>
    <row r="17" spans="1:13" s="25" customFormat="1" ht="21.75" customHeight="1">
      <c r="A17" s="11">
        <v>600</v>
      </c>
      <c r="B17" s="71"/>
      <c r="C17" s="42" t="s">
        <v>393</v>
      </c>
      <c r="D17" s="12">
        <f>D18+D20+D33+D46+D50</f>
        <v>69322520</v>
      </c>
      <c r="E17" s="42">
        <f>E18+E20+E33+E46+E50</f>
        <v>74710036</v>
      </c>
      <c r="F17" s="12">
        <f t="shared" si="0"/>
        <v>21667776</v>
      </c>
      <c r="G17" s="56">
        <f>G18+G20+G33+G46+G50</f>
        <v>0</v>
      </c>
      <c r="H17" s="42">
        <f>H18+H20+H33+H46+H50</f>
        <v>53042260</v>
      </c>
      <c r="I17" s="66">
        <f>I18+I20+I33+I46+I50</f>
        <v>9347890</v>
      </c>
      <c r="J17" s="56">
        <f t="shared" si="1"/>
        <v>7709688</v>
      </c>
      <c r="K17" s="12">
        <f>K18+K20+K33+K46+K50</f>
        <v>0</v>
      </c>
      <c r="L17" s="42">
        <f>L18+L20+L33+L46+L50</f>
        <v>1638202</v>
      </c>
      <c r="M17" s="142">
        <f t="shared" si="2"/>
        <v>0.1251222794217366</v>
      </c>
    </row>
    <row r="18" spans="1:13" s="10" customFormat="1" ht="12.75">
      <c r="A18" s="26"/>
      <c r="B18" s="80">
        <v>60004</v>
      </c>
      <c r="C18" s="79" t="s">
        <v>106</v>
      </c>
      <c r="D18" s="22">
        <f>D19</f>
        <v>6450000</v>
      </c>
      <c r="E18" s="22">
        <f>E19</f>
        <v>6450000</v>
      </c>
      <c r="F18" s="73">
        <f t="shared" si="0"/>
        <v>6450000</v>
      </c>
      <c r="G18" s="22">
        <f>G19</f>
        <v>0</v>
      </c>
      <c r="H18" s="39">
        <f>H19</f>
        <v>0</v>
      </c>
      <c r="I18" s="67">
        <f>I19</f>
        <v>3124835</v>
      </c>
      <c r="J18" s="73">
        <f t="shared" si="1"/>
        <v>3124835</v>
      </c>
      <c r="K18" s="22">
        <f>K19</f>
        <v>0</v>
      </c>
      <c r="L18" s="39">
        <f>L19</f>
        <v>0</v>
      </c>
      <c r="M18" s="143">
        <f t="shared" si="2"/>
        <v>0.4844705426356589</v>
      </c>
    </row>
    <row r="19" spans="1:13" s="25" customFormat="1" ht="25.5">
      <c r="A19" s="9"/>
      <c r="B19" s="52"/>
      <c r="C19" s="82" t="s">
        <v>292</v>
      </c>
      <c r="D19" s="7">
        <v>6450000</v>
      </c>
      <c r="E19" s="7">
        <v>6450000</v>
      </c>
      <c r="F19" s="40">
        <f t="shared" si="0"/>
        <v>6450000</v>
      </c>
      <c r="G19" s="7"/>
      <c r="H19" s="20"/>
      <c r="I19" s="68">
        <v>3124835</v>
      </c>
      <c r="J19" s="40">
        <f t="shared" si="1"/>
        <v>3124835</v>
      </c>
      <c r="K19" s="7"/>
      <c r="L19" s="20"/>
      <c r="M19" s="60">
        <f t="shared" si="2"/>
        <v>0.4844705426356589</v>
      </c>
    </row>
    <row r="20" spans="1:13" s="25" customFormat="1" ht="25.5">
      <c r="A20" s="26"/>
      <c r="B20" s="80">
        <v>60015</v>
      </c>
      <c r="C20" s="79" t="s">
        <v>107</v>
      </c>
      <c r="D20" s="22">
        <f>SUM(D21:D32)</f>
        <v>49918520</v>
      </c>
      <c r="E20" s="22">
        <f>SUM(E21:E32)</f>
        <v>55146036</v>
      </c>
      <c r="F20" s="73">
        <f t="shared" si="0"/>
        <v>9808576</v>
      </c>
      <c r="G20" s="22">
        <f>SUM(G21:G32)</f>
        <v>0</v>
      </c>
      <c r="H20" s="39">
        <f>SUM(H21:H32)</f>
        <v>45337460</v>
      </c>
      <c r="I20" s="67">
        <f>SUM(I21:I32)</f>
        <v>4959178</v>
      </c>
      <c r="J20" s="73">
        <f t="shared" si="1"/>
        <v>3454366</v>
      </c>
      <c r="K20" s="22">
        <f>SUM(K21:K32)</f>
        <v>0</v>
      </c>
      <c r="L20" s="39">
        <f>SUM(L21:L32)</f>
        <v>1504812</v>
      </c>
      <c r="M20" s="143">
        <f t="shared" si="2"/>
        <v>0.08992809564770893</v>
      </c>
    </row>
    <row r="21" spans="1:13" s="10" customFormat="1" ht="12.75">
      <c r="A21" s="9"/>
      <c r="B21" s="52"/>
      <c r="C21" s="81" t="s">
        <v>271</v>
      </c>
      <c r="D21" s="7">
        <v>4550000</v>
      </c>
      <c r="E21" s="7">
        <v>6739000</v>
      </c>
      <c r="F21" s="40">
        <f t="shared" si="0"/>
        <v>6739000</v>
      </c>
      <c r="G21" s="7"/>
      <c r="H21" s="20"/>
      <c r="I21" s="68">
        <v>1752032</v>
      </c>
      <c r="J21" s="40">
        <f t="shared" si="1"/>
        <v>1752032</v>
      </c>
      <c r="K21" s="7"/>
      <c r="L21" s="20"/>
      <c r="M21" s="60">
        <f t="shared" si="2"/>
        <v>0.25998397388336547</v>
      </c>
    </row>
    <row r="22" spans="1:13" s="25" customFormat="1" ht="38.25">
      <c r="A22" s="9"/>
      <c r="B22" s="52"/>
      <c r="C22" s="81" t="s">
        <v>465</v>
      </c>
      <c r="D22" s="7">
        <v>300000</v>
      </c>
      <c r="E22" s="7">
        <v>300000</v>
      </c>
      <c r="F22" s="40">
        <f t="shared" si="0"/>
        <v>0</v>
      </c>
      <c r="G22" s="90"/>
      <c r="H22" s="20">
        <v>300000</v>
      </c>
      <c r="I22" s="68"/>
      <c r="J22" s="40">
        <f t="shared" si="1"/>
        <v>0</v>
      </c>
      <c r="K22" s="90"/>
      <c r="L22" s="20"/>
      <c r="M22" s="60">
        <f t="shared" si="2"/>
        <v>0</v>
      </c>
    </row>
    <row r="23" spans="1:13" s="10" customFormat="1" ht="25.5">
      <c r="A23" s="9"/>
      <c r="B23" s="52"/>
      <c r="C23" s="81" t="s">
        <v>466</v>
      </c>
      <c r="D23" s="7">
        <v>380000</v>
      </c>
      <c r="E23" s="7">
        <v>380000</v>
      </c>
      <c r="F23" s="40">
        <f t="shared" si="0"/>
        <v>0</v>
      </c>
      <c r="G23" s="7"/>
      <c r="H23" s="20">
        <v>380000</v>
      </c>
      <c r="I23" s="68"/>
      <c r="J23" s="40">
        <f t="shared" si="1"/>
        <v>0</v>
      </c>
      <c r="K23" s="7"/>
      <c r="L23" s="20"/>
      <c r="M23" s="60">
        <f t="shared" si="2"/>
        <v>0</v>
      </c>
    </row>
    <row r="24" spans="1:13" s="25" customFormat="1" ht="38.25">
      <c r="A24" s="9"/>
      <c r="B24" s="52"/>
      <c r="C24" s="81" t="s">
        <v>467</v>
      </c>
      <c r="D24" s="7">
        <v>32337980</v>
      </c>
      <c r="E24" s="7">
        <v>32337980</v>
      </c>
      <c r="F24" s="40">
        <f t="shared" si="0"/>
        <v>0</v>
      </c>
      <c r="G24" s="7"/>
      <c r="H24" s="20">
        <v>32337980</v>
      </c>
      <c r="I24" s="68">
        <v>215973</v>
      </c>
      <c r="J24" s="40">
        <f t="shared" si="1"/>
        <v>0</v>
      </c>
      <c r="K24" s="7"/>
      <c r="L24" s="20">
        <v>215973</v>
      </c>
      <c r="M24" s="60">
        <f t="shared" si="2"/>
        <v>0.006678617526512169</v>
      </c>
    </row>
    <row r="25" spans="1:13" s="25" customFormat="1" ht="25.5">
      <c r="A25" s="9"/>
      <c r="B25" s="52"/>
      <c r="C25" s="81" t="s">
        <v>468</v>
      </c>
      <c r="D25" s="7">
        <v>8343540</v>
      </c>
      <c r="E25" s="7">
        <v>8362480</v>
      </c>
      <c r="F25" s="40">
        <f t="shared" si="0"/>
        <v>0</v>
      </c>
      <c r="G25" s="7"/>
      <c r="H25" s="20">
        <v>8362480</v>
      </c>
      <c r="I25" s="68">
        <v>339702</v>
      </c>
      <c r="J25" s="40">
        <f t="shared" si="1"/>
        <v>0</v>
      </c>
      <c r="K25" s="7"/>
      <c r="L25" s="20">
        <v>339702</v>
      </c>
      <c r="M25" s="60">
        <f t="shared" si="2"/>
        <v>0.04062215993341688</v>
      </c>
    </row>
    <row r="26" spans="1:13" s="25" customFormat="1" ht="38.25">
      <c r="A26" s="9"/>
      <c r="B26" s="80"/>
      <c r="C26" s="81" t="s">
        <v>469</v>
      </c>
      <c r="D26" s="7">
        <v>540000</v>
      </c>
      <c r="E26" s="7">
        <v>540000</v>
      </c>
      <c r="F26" s="40">
        <f t="shared" si="0"/>
        <v>0</v>
      </c>
      <c r="G26" s="7"/>
      <c r="H26" s="20">
        <v>540000</v>
      </c>
      <c r="I26" s="68"/>
      <c r="J26" s="40">
        <f t="shared" si="1"/>
        <v>0</v>
      </c>
      <c r="K26" s="7"/>
      <c r="L26" s="20"/>
      <c r="M26" s="60">
        <f t="shared" si="2"/>
        <v>0</v>
      </c>
    </row>
    <row r="27" spans="1:13" s="10" customFormat="1" ht="12.75">
      <c r="A27" s="9"/>
      <c r="B27" s="80"/>
      <c r="C27" s="81" t="s">
        <v>52</v>
      </c>
      <c r="D27" s="7">
        <v>1850000</v>
      </c>
      <c r="E27" s="7">
        <v>1850000</v>
      </c>
      <c r="F27" s="40">
        <f t="shared" si="0"/>
        <v>1850000</v>
      </c>
      <c r="G27" s="7"/>
      <c r="H27" s="20"/>
      <c r="I27" s="68">
        <v>1179986</v>
      </c>
      <c r="J27" s="40">
        <f t="shared" si="1"/>
        <v>1179986</v>
      </c>
      <c r="K27" s="7"/>
      <c r="L27" s="20"/>
      <c r="M27" s="60">
        <f t="shared" si="2"/>
        <v>0.6378302702702703</v>
      </c>
    </row>
    <row r="28" spans="1:13" s="25" customFormat="1" ht="12.75">
      <c r="A28" s="9"/>
      <c r="B28" s="80"/>
      <c r="C28" s="81" t="s">
        <v>470</v>
      </c>
      <c r="D28" s="7">
        <v>967000</v>
      </c>
      <c r="E28" s="7">
        <v>1497000</v>
      </c>
      <c r="F28" s="40">
        <f t="shared" si="0"/>
        <v>0</v>
      </c>
      <c r="G28" s="7"/>
      <c r="H28" s="20">
        <v>1497000</v>
      </c>
      <c r="I28" s="68">
        <v>1712</v>
      </c>
      <c r="J28" s="40">
        <f t="shared" si="1"/>
        <v>0</v>
      </c>
      <c r="K28" s="7"/>
      <c r="L28" s="20">
        <v>1712</v>
      </c>
      <c r="M28" s="60">
        <f t="shared" si="2"/>
        <v>0.001143620574482298</v>
      </c>
    </row>
    <row r="29" spans="1:13" s="10" customFormat="1" ht="38.25">
      <c r="A29" s="9"/>
      <c r="B29" s="80"/>
      <c r="C29" s="81" t="s">
        <v>471</v>
      </c>
      <c r="D29" s="7">
        <v>650000</v>
      </c>
      <c r="E29" s="7">
        <v>1920000</v>
      </c>
      <c r="F29" s="40">
        <f t="shared" si="0"/>
        <v>0</v>
      </c>
      <c r="G29" s="7"/>
      <c r="H29" s="20">
        <v>1920000</v>
      </c>
      <c r="I29" s="68">
        <v>947425</v>
      </c>
      <c r="J29" s="40">
        <f t="shared" si="1"/>
        <v>0</v>
      </c>
      <c r="K29" s="7"/>
      <c r="L29" s="20">
        <v>947425</v>
      </c>
      <c r="M29" s="60">
        <f t="shared" si="2"/>
        <v>0.49345052083333335</v>
      </c>
    </row>
    <row r="30" spans="1:13" s="10" customFormat="1" ht="25.5">
      <c r="A30" s="9"/>
      <c r="B30" s="80"/>
      <c r="C30" s="81" t="s">
        <v>472</v>
      </c>
      <c r="D30" s="7"/>
      <c r="E30" s="7">
        <v>620000</v>
      </c>
      <c r="F30" s="40">
        <f t="shared" si="0"/>
        <v>620000</v>
      </c>
      <c r="G30" s="7"/>
      <c r="H30" s="20"/>
      <c r="I30" s="68"/>
      <c r="J30" s="40">
        <f t="shared" si="1"/>
        <v>0</v>
      </c>
      <c r="K30" s="7"/>
      <c r="L30" s="20"/>
      <c r="M30" s="60">
        <f t="shared" si="2"/>
        <v>0</v>
      </c>
    </row>
    <row r="31" spans="1:13" s="10" customFormat="1" ht="12.75">
      <c r="A31" s="9"/>
      <c r="B31" s="80"/>
      <c r="C31" s="81" t="s">
        <v>473</v>
      </c>
      <c r="D31" s="7"/>
      <c r="E31" s="7">
        <v>70000</v>
      </c>
      <c r="F31" s="40">
        <f t="shared" si="0"/>
        <v>70000</v>
      </c>
      <c r="G31" s="7"/>
      <c r="H31" s="20"/>
      <c r="I31" s="68"/>
      <c r="J31" s="40">
        <f t="shared" si="1"/>
        <v>0</v>
      </c>
      <c r="K31" s="7"/>
      <c r="L31" s="20"/>
      <c r="M31" s="60">
        <f t="shared" si="2"/>
        <v>0</v>
      </c>
    </row>
    <row r="32" spans="1:13" s="10" customFormat="1" ht="38.25">
      <c r="A32" s="9"/>
      <c r="B32" s="80"/>
      <c r="C32" s="81" t="s">
        <v>474</v>
      </c>
      <c r="D32" s="7"/>
      <c r="E32" s="7">
        <v>529576</v>
      </c>
      <c r="F32" s="40">
        <f t="shared" si="0"/>
        <v>529576</v>
      </c>
      <c r="G32" s="7"/>
      <c r="H32" s="20"/>
      <c r="I32" s="68">
        <v>522348</v>
      </c>
      <c r="J32" s="40">
        <f t="shared" si="1"/>
        <v>522348</v>
      </c>
      <c r="K32" s="7"/>
      <c r="L32" s="20"/>
      <c r="M32" s="60">
        <f t="shared" si="2"/>
        <v>0.9863513452271251</v>
      </c>
    </row>
    <row r="33" spans="1:13" s="10" customFormat="1" ht="12.75">
      <c r="A33" s="26"/>
      <c r="B33" s="80">
        <v>60016</v>
      </c>
      <c r="C33" s="79" t="s">
        <v>108</v>
      </c>
      <c r="D33" s="22">
        <f>SUM(D34:D45)</f>
        <v>12546000</v>
      </c>
      <c r="E33" s="22">
        <f>SUM(E34:E45)</f>
        <v>12706000</v>
      </c>
      <c r="F33" s="73">
        <f t="shared" si="0"/>
        <v>5185000</v>
      </c>
      <c r="G33" s="22">
        <f>SUM(G34:G45)</f>
        <v>0</v>
      </c>
      <c r="H33" s="39">
        <f>SUM(H34:H45)</f>
        <v>7521000</v>
      </c>
      <c r="I33" s="67">
        <f>SUM(I34:I45)</f>
        <v>1185108</v>
      </c>
      <c r="J33" s="73">
        <f t="shared" si="1"/>
        <v>1070162</v>
      </c>
      <c r="K33" s="22">
        <f>SUM(K34:K45)</f>
        <v>0</v>
      </c>
      <c r="L33" s="39">
        <f>SUM(L34:L45)</f>
        <v>114946</v>
      </c>
      <c r="M33" s="143">
        <f t="shared" si="2"/>
        <v>0.09327152526365497</v>
      </c>
    </row>
    <row r="34" spans="1:13" s="10" customFormat="1" ht="12.75">
      <c r="A34" s="9"/>
      <c r="B34" s="80"/>
      <c r="C34" s="81" t="s">
        <v>271</v>
      </c>
      <c r="D34" s="7">
        <v>2500000</v>
      </c>
      <c r="E34" s="7">
        <v>2910000</v>
      </c>
      <c r="F34" s="40">
        <f t="shared" si="0"/>
        <v>2910000</v>
      </c>
      <c r="G34" s="7"/>
      <c r="H34" s="20"/>
      <c r="I34" s="68">
        <v>270961</v>
      </c>
      <c r="J34" s="40">
        <f t="shared" si="1"/>
        <v>270961</v>
      </c>
      <c r="K34" s="7"/>
      <c r="L34" s="20"/>
      <c r="M34" s="60">
        <f t="shared" si="2"/>
        <v>0.09311374570446736</v>
      </c>
    </row>
    <row r="35" spans="1:13" s="25" customFormat="1" ht="12.75">
      <c r="A35" s="9"/>
      <c r="B35" s="80"/>
      <c r="C35" s="81" t="s">
        <v>53</v>
      </c>
      <c r="D35" s="7">
        <v>800000</v>
      </c>
      <c r="E35" s="7">
        <v>800000</v>
      </c>
      <c r="F35" s="40">
        <f t="shared" si="0"/>
        <v>800000</v>
      </c>
      <c r="G35" s="7"/>
      <c r="H35" s="20"/>
      <c r="I35" s="68">
        <v>307883</v>
      </c>
      <c r="J35" s="40">
        <f t="shared" si="1"/>
        <v>307883</v>
      </c>
      <c r="K35" s="7"/>
      <c r="L35" s="20"/>
      <c r="M35" s="60">
        <f t="shared" si="2"/>
        <v>0.38485375</v>
      </c>
    </row>
    <row r="36" spans="1:13" s="10" customFormat="1" ht="25.5">
      <c r="A36" s="9"/>
      <c r="B36" s="80"/>
      <c r="C36" s="81" t="s">
        <v>475</v>
      </c>
      <c r="D36" s="7">
        <v>345000</v>
      </c>
      <c r="E36" s="7">
        <v>95000</v>
      </c>
      <c r="F36" s="40">
        <f t="shared" si="0"/>
        <v>0</v>
      </c>
      <c r="G36" s="7"/>
      <c r="H36" s="20">
        <v>95000</v>
      </c>
      <c r="I36" s="68">
        <v>33460</v>
      </c>
      <c r="J36" s="40">
        <f t="shared" si="1"/>
        <v>0</v>
      </c>
      <c r="K36" s="7"/>
      <c r="L36" s="20">
        <v>33460</v>
      </c>
      <c r="M36" s="60">
        <f t="shared" si="2"/>
        <v>0.3522105263157895</v>
      </c>
    </row>
    <row r="37" spans="1:13" s="10" customFormat="1" ht="25.5">
      <c r="A37" s="9"/>
      <c r="B37" s="80"/>
      <c r="C37" s="81" t="s">
        <v>476</v>
      </c>
      <c r="D37" s="7">
        <v>100000</v>
      </c>
      <c r="E37" s="7">
        <v>100000</v>
      </c>
      <c r="F37" s="40">
        <f t="shared" si="0"/>
        <v>0</v>
      </c>
      <c r="G37" s="7"/>
      <c r="H37" s="20">
        <v>100000</v>
      </c>
      <c r="I37" s="68"/>
      <c r="J37" s="40">
        <f t="shared" si="1"/>
        <v>0</v>
      </c>
      <c r="K37" s="7"/>
      <c r="L37" s="20"/>
      <c r="M37" s="60">
        <f t="shared" si="2"/>
        <v>0</v>
      </c>
    </row>
    <row r="38" spans="1:13" s="10" customFormat="1" ht="51">
      <c r="A38" s="9"/>
      <c r="B38" s="80"/>
      <c r="C38" s="81" t="s">
        <v>477</v>
      </c>
      <c r="D38" s="7">
        <v>6526000</v>
      </c>
      <c r="E38" s="7">
        <v>6526000</v>
      </c>
      <c r="F38" s="40">
        <f t="shared" si="0"/>
        <v>0</v>
      </c>
      <c r="G38" s="7"/>
      <c r="H38" s="20">
        <v>6526000</v>
      </c>
      <c r="I38" s="68">
        <v>29280</v>
      </c>
      <c r="J38" s="40">
        <f t="shared" si="1"/>
        <v>0</v>
      </c>
      <c r="K38" s="7"/>
      <c r="L38" s="20">
        <v>29280</v>
      </c>
      <c r="M38" s="60">
        <f t="shared" si="2"/>
        <v>0.0044866687097762795</v>
      </c>
    </row>
    <row r="39" spans="1:13" s="10" customFormat="1" ht="25.5">
      <c r="A39" s="9"/>
      <c r="B39" s="80"/>
      <c r="C39" s="81" t="s">
        <v>478</v>
      </c>
      <c r="D39" s="7">
        <v>100000</v>
      </c>
      <c r="E39" s="7">
        <v>100000</v>
      </c>
      <c r="F39" s="40">
        <f t="shared" si="0"/>
        <v>0</v>
      </c>
      <c r="G39" s="7"/>
      <c r="H39" s="20">
        <v>100000</v>
      </c>
      <c r="I39" s="68"/>
      <c r="J39" s="40">
        <f t="shared" si="1"/>
        <v>0</v>
      </c>
      <c r="K39" s="7"/>
      <c r="L39" s="20"/>
      <c r="M39" s="60">
        <f t="shared" si="2"/>
        <v>0</v>
      </c>
    </row>
    <row r="40" spans="1:13" s="10" customFormat="1" ht="38.25">
      <c r="A40" s="9"/>
      <c r="B40" s="80"/>
      <c r="C40" s="81" t="s">
        <v>479</v>
      </c>
      <c r="D40" s="7">
        <v>600000</v>
      </c>
      <c r="E40" s="7">
        <v>550000</v>
      </c>
      <c r="F40" s="40">
        <f t="shared" si="0"/>
        <v>0</v>
      </c>
      <c r="G40" s="7"/>
      <c r="H40" s="20">
        <v>550000</v>
      </c>
      <c r="I40" s="68">
        <v>43788</v>
      </c>
      <c r="J40" s="40">
        <f t="shared" si="1"/>
        <v>0</v>
      </c>
      <c r="K40" s="7"/>
      <c r="L40" s="20">
        <v>43788</v>
      </c>
      <c r="M40" s="60">
        <f t="shared" si="2"/>
        <v>0.07961454545454545</v>
      </c>
    </row>
    <row r="41" spans="1:13" s="10" customFormat="1" ht="25.5">
      <c r="A41" s="9"/>
      <c r="B41" s="80"/>
      <c r="C41" s="81" t="s">
        <v>480</v>
      </c>
      <c r="D41" s="7">
        <v>200000</v>
      </c>
      <c r="E41" s="7">
        <v>200000</v>
      </c>
      <c r="F41" s="40">
        <f t="shared" si="0"/>
        <v>200000</v>
      </c>
      <c r="G41" s="7"/>
      <c r="H41" s="20"/>
      <c r="I41" s="68">
        <v>439</v>
      </c>
      <c r="J41" s="40">
        <f t="shared" si="1"/>
        <v>439</v>
      </c>
      <c r="K41" s="7"/>
      <c r="L41" s="20"/>
      <c r="M41" s="60">
        <f t="shared" si="2"/>
        <v>0.002195</v>
      </c>
    </row>
    <row r="42" spans="1:13" s="10" customFormat="1" ht="25.5">
      <c r="A42" s="9"/>
      <c r="B42" s="80"/>
      <c r="C42" s="81" t="s">
        <v>481</v>
      </c>
      <c r="D42" s="7">
        <v>50000</v>
      </c>
      <c r="E42" s="7">
        <v>50000</v>
      </c>
      <c r="F42" s="40">
        <f t="shared" si="0"/>
        <v>0</v>
      </c>
      <c r="G42" s="7"/>
      <c r="H42" s="20">
        <v>50000</v>
      </c>
      <c r="I42" s="68">
        <v>8418</v>
      </c>
      <c r="J42" s="40">
        <f t="shared" si="1"/>
        <v>0</v>
      </c>
      <c r="K42" s="7"/>
      <c r="L42" s="20">
        <v>8418</v>
      </c>
      <c r="M42" s="60">
        <f t="shared" si="2"/>
        <v>0.16836</v>
      </c>
    </row>
    <row r="43" spans="1:13" s="10" customFormat="1" ht="38.25">
      <c r="A43" s="9"/>
      <c r="B43" s="80"/>
      <c r="C43" s="81" t="s">
        <v>482</v>
      </c>
      <c r="D43" s="7">
        <v>50000</v>
      </c>
      <c r="E43" s="7">
        <v>100000</v>
      </c>
      <c r="F43" s="40">
        <f t="shared" si="0"/>
        <v>0</v>
      </c>
      <c r="G43" s="7"/>
      <c r="H43" s="20">
        <v>100000</v>
      </c>
      <c r="I43" s="68"/>
      <c r="J43" s="40">
        <f t="shared" si="1"/>
        <v>0</v>
      </c>
      <c r="K43" s="7"/>
      <c r="L43" s="20"/>
      <c r="M43" s="60">
        <f t="shared" si="2"/>
        <v>0</v>
      </c>
    </row>
    <row r="44" spans="1:13" s="10" customFormat="1" ht="12.75">
      <c r="A44" s="9"/>
      <c r="B44" s="80"/>
      <c r="C44" s="81" t="s">
        <v>272</v>
      </c>
      <c r="D44" s="7">
        <v>1205000</v>
      </c>
      <c r="E44" s="7">
        <v>1205000</v>
      </c>
      <c r="F44" s="40">
        <f t="shared" si="0"/>
        <v>1205000</v>
      </c>
      <c r="G44" s="7"/>
      <c r="H44" s="20"/>
      <c r="I44" s="68">
        <v>490858</v>
      </c>
      <c r="J44" s="40">
        <f t="shared" si="1"/>
        <v>490858</v>
      </c>
      <c r="K44" s="7"/>
      <c r="L44" s="20"/>
      <c r="M44" s="60">
        <f t="shared" si="2"/>
        <v>0.4073510373443983</v>
      </c>
    </row>
    <row r="45" spans="1:13" s="10" customFormat="1" ht="12.75">
      <c r="A45" s="9"/>
      <c r="B45" s="80"/>
      <c r="C45" s="81" t="s">
        <v>273</v>
      </c>
      <c r="D45" s="7">
        <v>70000</v>
      </c>
      <c r="E45" s="7">
        <v>70000</v>
      </c>
      <c r="F45" s="40">
        <f t="shared" si="0"/>
        <v>70000</v>
      </c>
      <c r="G45" s="7"/>
      <c r="H45" s="20"/>
      <c r="I45" s="68">
        <v>21</v>
      </c>
      <c r="J45" s="40">
        <f t="shared" si="1"/>
        <v>21</v>
      </c>
      <c r="K45" s="7"/>
      <c r="L45" s="20"/>
      <c r="M45" s="60">
        <f t="shared" si="2"/>
        <v>0.0003</v>
      </c>
    </row>
    <row r="46" spans="1:13" s="10" customFormat="1" ht="12.75">
      <c r="A46" s="26"/>
      <c r="B46" s="80">
        <v>60017</v>
      </c>
      <c r="C46" s="79" t="s">
        <v>322</v>
      </c>
      <c r="D46" s="22">
        <f>SUM(D47:D49)</f>
        <v>398000</v>
      </c>
      <c r="E46" s="22">
        <f>SUM(E47:E49)</f>
        <v>379500</v>
      </c>
      <c r="F46" s="73">
        <f t="shared" si="0"/>
        <v>214200</v>
      </c>
      <c r="G46" s="22">
        <f>SUM(G47:G49)</f>
        <v>0</v>
      </c>
      <c r="H46" s="39">
        <f>SUM(H47:H49)</f>
        <v>165300</v>
      </c>
      <c r="I46" s="67">
        <f>SUM(I47:I49)</f>
        <v>50325</v>
      </c>
      <c r="J46" s="73">
        <f t="shared" si="1"/>
        <v>50325</v>
      </c>
      <c r="K46" s="22">
        <f>SUM(K47:K49)</f>
        <v>0</v>
      </c>
      <c r="L46" s="39">
        <f>SUM(L47:L49)</f>
        <v>0</v>
      </c>
      <c r="M46" s="143">
        <f t="shared" si="2"/>
        <v>0.13260869565217392</v>
      </c>
    </row>
    <row r="47" spans="1:13" s="10" customFormat="1" ht="12.75">
      <c r="A47" s="9"/>
      <c r="B47" s="80"/>
      <c r="C47" s="81" t="s">
        <v>271</v>
      </c>
      <c r="D47" s="7">
        <v>102000</v>
      </c>
      <c r="E47" s="7">
        <v>102000</v>
      </c>
      <c r="F47" s="40">
        <f t="shared" si="0"/>
        <v>102000</v>
      </c>
      <c r="G47" s="7"/>
      <c r="H47" s="20"/>
      <c r="I47" s="68"/>
      <c r="J47" s="40">
        <f t="shared" si="1"/>
        <v>0</v>
      </c>
      <c r="K47" s="7"/>
      <c r="L47" s="20"/>
      <c r="M47" s="60">
        <f t="shared" si="2"/>
        <v>0</v>
      </c>
    </row>
    <row r="48" spans="1:13" s="10" customFormat="1" ht="25.5">
      <c r="A48" s="9"/>
      <c r="B48" s="80"/>
      <c r="C48" s="81" t="s">
        <v>483</v>
      </c>
      <c r="D48" s="7">
        <v>96000</v>
      </c>
      <c r="E48" s="7">
        <v>112200</v>
      </c>
      <c r="F48" s="40">
        <f t="shared" si="0"/>
        <v>112200</v>
      </c>
      <c r="G48" s="7"/>
      <c r="H48" s="20"/>
      <c r="I48" s="68">
        <v>50325</v>
      </c>
      <c r="J48" s="40">
        <f t="shared" si="1"/>
        <v>50325</v>
      </c>
      <c r="K48" s="7"/>
      <c r="L48" s="20"/>
      <c r="M48" s="60">
        <f t="shared" si="2"/>
        <v>0.4485294117647059</v>
      </c>
    </row>
    <row r="49" spans="1:13" s="10" customFormat="1" ht="25.5">
      <c r="A49" s="9"/>
      <c r="B49" s="80"/>
      <c r="C49" s="81" t="s">
        <v>484</v>
      </c>
      <c r="D49" s="7">
        <v>200000</v>
      </c>
      <c r="E49" s="7">
        <v>165300</v>
      </c>
      <c r="F49" s="40">
        <f t="shared" si="0"/>
        <v>0</v>
      </c>
      <c r="G49" s="7"/>
      <c r="H49" s="20">
        <v>165300</v>
      </c>
      <c r="I49" s="68"/>
      <c r="J49" s="40">
        <f t="shared" si="1"/>
        <v>0</v>
      </c>
      <c r="K49" s="7"/>
      <c r="L49" s="20"/>
      <c r="M49" s="60">
        <f t="shared" si="2"/>
        <v>0</v>
      </c>
    </row>
    <row r="50" spans="1:13" s="10" customFormat="1" ht="12.75">
      <c r="A50" s="26"/>
      <c r="B50" s="80">
        <v>60095</v>
      </c>
      <c r="C50" s="79" t="s">
        <v>103</v>
      </c>
      <c r="D50" s="22">
        <f>SUM(D51:D52)</f>
        <v>10000</v>
      </c>
      <c r="E50" s="22">
        <f>SUM(E51:E52)</f>
        <v>28500</v>
      </c>
      <c r="F50" s="73">
        <f t="shared" si="0"/>
        <v>10000</v>
      </c>
      <c r="G50" s="22">
        <f>SUM(G51:G52)</f>
        <v>0</v>
      </c>
      <c r="H50" s="39">
        <f>SUM(H51:H52)</f>
        <v>18500</v>
      </c>
      <c r="I50" s="67">
        <f>SUM(I51:I52)</f>
        <v>28444</v>
      </c>
      <c r="J50" s="73">
        <f t="shared" si="1"/>
        <v>10000</v>
      </c>
      <c r="K50" s="22">
        <f>SUM(K51:K52)</f>
        <v>0</v>
      </c>
      <c r="L50" s="39">
        <f>SUM(L51:L52)</f>
        <v>18444</v>
      </c>
      <c r="M50" s="143">
        <f t="shared" si="2"/>
        <v>0.9980350877192983</v>
      </c>
    </row>
    <row r="51" spans="1:13" s="10" customFormat="1" ht="25.5">
      <c r="A51" s="9"/>
      <c r="B51" s="80"/>
      <c r="C51" s="81" t="s">
        <v>485</v>
      </c>
      <c r="D51" s="7">
        <v>10000</v>
      </c>
      <c r="E51" s="7">
        <v>10000</v>
      </c>
      <c r="F51" s="40">
        <f t="shared" si="0"/>
        <v>10000</v>
      </c>
      <c r="G51" s="7"/>
      <c r="H51" s="20"/>
      <c r="I51" s="68">
        <v>10000</v>
      </c>
      <c r="J51" s="40">
        <f t="shared" si="1"/>
        <v>10000</v>
      </c>
      <c r="K51" s="7"/>
      <c r="L51" s="20"/>
      <c r="M51" s="60">
        <f t="shared" si="2"/>
        <v>1</v>
      </c>
    </row>
    <row r="52" spans="1:13" s="10" customFormat="1" ht="25.5">
      <c r="A52" s="9"/>
      <c r="B52" s="80"/>
      <c r="C52" s="81" t="s">
        <v>486</v>
      </c>
      <c r="D52" s="7"/>
      <c r="E52" s="7">
        <v>18500</v>
      </c>
      <c r="F52" s="40">
        <f t="shared" si="0"/>
        <v>0</v>
      </c>
      <c r="G52" s="7"/>
      <c r="H52" s="20">
        <v>18500</v>
      </c>
      <c r="I52" s="68">
        <v>18444</v>
      </c>
      <c r="J52" s="40">
        <f t="shared" si="1"/>
        <v>0</v>
      </c>
      <c r="K52" s="7"/>
      <c r="L52" s="20">
        <v>18444</v>
      </c>
      <c r="M52" s="60">
        <f t="shared" si="2"/>
        <v>0.9969729729729729</v>
      </c>
    </row>
    <row r="53" spans="1:13" s="10" customFormat="1" ht="21.75" customHeight="1">
      <c r="A53" s="11">
        <v>630</v>
      </c>
      <c r="B53" s="71"/>
      <c r="C53" s="42" t="s">
        <v>55</v>
      </c>
      <c r="D53" s="12">
        <f>D54</f>
        <v>17500</v>
      </c>
      <c r="E53" s="42">
        <f aca="true" t="shared" si="4" ref="E53:L54">E54</f>
        <v>17500</v>
      </c>
      <c r="F53" s="12">
        <f t="shared" si="0"/>
        <v>17500</v>
      </c>
      <c r="G53" s="56">
        <f t="shared" si="4"/>
        <v>16600</v>
      </c>
      <c r="H53" s="42">
        <f t="shared" si="4"/>
        <v>0</v>
      </c>
      <c r="I53" s="66">
        <f t="shared" si="4"/>
        <v>2650</v>
      </c>
      <c r="J53" s="56">
        <f t="shared" si="1"/>
        <v>2650</v>
      </c>
      <c r="K53" s="12">
        <f t="shared" si="4"/>
        <v>2650</v>
      </c>
      <c r="L53" s="42">
        <f t="shared" si="4"/>
        <v>0</v>
      </c>
      <c r="M53" s="142">
        <f t="shared" si="2"/>
        <v>0.15142857142857144</v>
      </c>
    </row>
    <row r="54" spans="1:13" s="10" customFormat="1" ht="12.75">
      <c r="A54" s="26"/>
      <c r="B54" s="80">
        <v>63001</v>
      </c>
      <c r="C54" s="83" t="s">
        <v>56</v>
      </c>
      <c r="D54" s="22">
        <f>D55</f>
        <v>17500</v>
      </c>
      <c r="E54" s="22">
        <f t="shared" si="4"/>
        <v>17500</v>
      </c>
      <c r="F54" s="73">
        <f t="shared" si="0"/>
        <v>17500</v>
      </c>
      <c r="G54" s="22">
        <f t="shared" si="4"/>
        <v>16600</v>
      </c>
      <c r="H54" s="39">
        <f t="shared" si="4"/>
        <v>0</v>
      </c>
      <c r="I54" s="67">
        <f t="shared" si="4"/>
        <v>2650</v>
      </c>
      <c r="J54" s="73">
        <f t="shared" si="1"/>
        <v>2650</v>
      </c>
      <c r="K54" s="22">
        <f t="shared" si="4"/>
        <v>2650</v>
      </c>
      <c r="L54" s="39">
        <f t="shared" si="4"/>
        <v>0</v>
      </c>
      <c r="M54" s="143">
        <f t="shared" si="2"/>
        <v>0.15142857142857144</v>
      </c>
    </row>
    <row r="55" spans="1:13" s="10" customFormat="1" ht="25.5">
      <c r="A55" s="9"/>
      <c r="B55" s="52"/>
      <c r="C55" s="82" t="s">
        <v>92</v>
      </c>
      <c r="D55" s="7">
        <v>17500</v>
      </c>
      <c r="E55" s="7">
        <v>17500</v>
      </c>
      <c r="F55" s="40">
        <f t="shared" si="0"/>
        <v>17500</v>
      </c>
      <c r="G55" s="7">
        <v>16600</v>
      </c>
      <c r="H55" s="20"/>
      <c r="I55" s="68">
        <v>2650</v>
      </c>
      <c r="J55" s="40">
        <f t="shared" si="1"/>
        <v>2650</v>
      </c>
      <c r="K55" s="7">
        <v>2650</v>
      </c>
      <c r="L55" s="20"/>
      <c r="M55" s="60">
        <f t="shared" si="2"/>
        <v>0.15142857142857144</v>
      </c>
    </row>
    <row r="56" spans="1:13" s="10" customFormat="1" ht="21.75" customHeight="1">
      <c r="A56" s="11">
        <v>700</v>
      </c>
      <c r="B56" s="71"/>
      <c r="C56" s="42" t="s">
        <v>109</v>
      </c>
      <c r="D56" s="12">
        <f>D57+D62+D73+D77+D79</f>
        <v>24715000</v>
      </c>
      <c r="E56" s="42">
        <f>E57+E62+E73+E77+E79</f>
        <v>31597002</v>
      </c>
      <c r="F56" s="12">
        <f t="shared" si="0"/>
        <v>29067002</v>
      </c>
      <c r="G56" s="56">
        <f>G57+G62+G73+G77+G79</f>
        <v>0</v>
      </c>
      <c r="H56" s="42">
        <f>H57+H62+H73+H77+H79</f>
        <v>2530000</v>
      </c>
      <c r="I56" s="66">
        <f>I57+I62+I73+I77+I79</f>
        <v>11872112</v>
      </c>
      <c r="J56" s="56">
        <f t="shared" si="1"/>
        <v>10347513</v>
      </c>
      <c r="K56" s="12">
        <f>K57+K62+K73+K77+K79</f>
        <v>0</v>
      </c>
      <c r="L56" s="42">
        <f>L57+L62+L73+L77+L79</f>
        <v>1524599</v>
      </c>
      <c r="M56" s="142">
        <f t="shared" si="2"/>
        <v>0.3757353941364437</v>
      </c>
    </row>
    <row r="57" spans="1:13" s="10" customFormat="1" ht="12.75">
      <c r="A57" s="26"/>
      <c r="B57" s="80">
        <v>70001</v>
      </c>
      <c r="C57" s="79" t="s">
        <v>110</v>
      </c>
      <c r="D57" s="22">
        <f>SUM(D58:D61)</f>
        <v>100000</v>
      </c>
      <c r="E57" s="22">
        <f>SUM(E58:E61)</f>
        <v>970000</v>
      </c>
      <c r="F57" s="73">
        <f t="shared" si="0"/>
        <v>100000</v>
      </c>
      <c r="G57" s="22">
        <f>SUM(G58:G61)</f>
        <v>0</v>
      </c>
      <c r="H57" s="39">
        <f>SUM(H58:H61)</f>
        <v>870000</v>
      </c>
      <c r="I57" s="67">
        <f>SUM(I58:I61)</f>
        <v>24599</v>
      </c>
      <c r="J57" s="73">
        <f t="shared" si="1"/>
        <v>0</v>
      </c>
      <c r="K57" s="22">
        <f>SUM(K58:K61)</f>
        <v>0</v>
      </c>
      <c r="L57" s="39">
        <f>SUM(L58:L61)</f>
        <v>24599</v>
      </c>
      <c r="M57" s="143">
        <f t="shared" si="2"/>
        <v>0.02535979381443299</v>
      </c>
    </row>
    <row r="58" spans="1:13" s="10" customFormat="1" ht="25.5">
      <c r="A58" s="9"/>
      <c r="B58" s="52"/>
      <c r="C58" s="81" t="s">
        <v>57</v>
      </c>
      <c r="D58" s="7">
        <v>100000</v>
      </c>
      <c r="E58" s="7">
        <v>100000</v>
      </c>
      <c r="F58" s="40">
        <f t="shared" si="0"/>
        <v>100000</v>
      </c>
      <c r="G58" s="7"/>
      <c r="H58" s="20"/>
      <c r="I58" s="68"/>
      <c r="J58" s="40">
        <f t="shared" si="1"/>
        <v>0</v>
      </c>
      <c r="K58" s="7"/>
      <c r="L58" s="20"/>
      <c r="M58" s="60">
        <f t="shared" si="2"/>
        <v>0</v>
      </c>
    </row>
    <row r="59" spans="1:13" s="10" customFormat="1" ht="25.5">
      <c r="A59" s="9"/>
      <c r="B59" s="52"/>
      <c r="C59" s="81" t="s">
        <v>487</v>
      </c>
      <c r="D59" s="7"/>
      <c r="E59" s="7">
        <v>120000</v>
      </c>
      <c r="F59" s="40">
        <f t="shared" si="0"/>
        <v>0</v>
      </c>
      <c r="G59" s="7"/>
      <c r="H59" s="20">
        <v>120000</v>
      </c>
      <c r="I59" s="68">
        <v>24599</v>
      </c>
      <c r="J59" s="40">
        <f t="shared" si="1"/>
        <v>0</v>
      </c>
      <c r="K59" s="7"/>
      <c r="L59" s="20">
        <v>24599</v>
      </c>
      <c r="M59" s="60">
        <f t="shared" si="2"/>
        <v>0.20499166666666666</v>
      </c>
    </row>
    <row r="60" spans="1:13" s="10" customFormat="1" ht="25.5">
      <c r="A60" s="9"/>
      <c r="B60" s="52"/>
      <c r="C60" s="81" t="s">
        <v>488</v>
      </c>
      <c r="D60" s="7"/>
      <c r="E60" s="7">
        <v>50000</v>
      </c>
      <c r="F60" s="40">
        <f t="shared" si="0"/>
        <v>0</v>
      </c>
      <c r="G60" s="7"/>
      <c r="H60" s="20">
        <v>50000</v>
      </c>
      <c r="I60" s="68"/>
      <c r="J60" s="40">
        <f t="shared" si="1"/>
        <v>0</v>
      </c>
      <c r="K60" s="7"/>
      <c r="L60" s="20"/>
      <c r="M60" s="60">
        <f t="shared" si="2"/>
        <v>0</v>
      </c>
    </row>
    <row r="61" spans="1:13" s="10" customFormat="1" ht="51">
      <c r="A61" s="9"/>
      <c r="B61" s="52"/>
      <c r="C61" s="81" t="s">
        <v>489</v>
      </c>
      <c r="D61" s="7"/>
      <c r="E61" s="7">
        <v>700000</v>
      </c>
      <c r="F61" s="40">
        <f t="shared" si="0"/>
        <v>0</v>
      </c>
      <c r="G61" s="7"/>
      <c r="H61" s="20">
        <v>700000</v>
      </c>
      <c r="I61" s="68"/>
      <c r="J61" s="40">
        <f t="shared" si="1"/>
        <v>0</v>
      </c>
      <c r="K61" s="7"/>
      <c r="L61" s="20"/>
      <c r="M61" s="60">
        <f t="shared" si="2"/>
        <v>0</v>
      </c>
    </row>
    <row r="62" spans="1:13" s="10" customFormat="1" ht="25.5">
      <c r="A62" s="26"/>
      <c r="B62" s="80">
        <v>70004</v>
      </c>
      <c r="C62" s="79" t="s">
        <v>111</v>
      </c>
      <c r="D62" s="22">
        <f>SUM(D63:D72)</f>
        <v>19100000</v>
      </c>
      <c r="E62" s="22">
        <f>SUM(E63:E72)</f>
        <v>23500002</v>
      </c>
      <c r="F62" s="73">
        <f t="shared" si="0"/>
        <v>23500002</v>
      </c>
      <c r="G62" s="22">
        <f>SUM(G63:G72)</f>
        <v>0</v>
      </c>
      <c r="H62" s="39">
        <f>SUM(H63:H72)</f>
        <v>0</v>
      </c>
      <c r="I62" s="67">
        <f>SUM(I63:I72)</f>
        <v>9276006</v>
      </c>
      <c r="J62" s="73">
        <f t="shared" si="1"/>
        <v>9276006</v>
      </c>
      <c r="K62" s="22">
        <f>SUM(K63:K72)</f>
        <v>0</v>
      </c>
      <c r="L62" s="39">
        <f>SUM(L63:L72)</f>
        <v>0</v>
      </c>
      <c r="M62" s="143">
        <f t="shared" si="2"/>
        <v>0.394723625980968</v>
      </c>
    </row>
    <row r="63" spans="1:13" s="10" customFormat="1" ht="25.5">
      <c r="A63" s="9"/>
      <c r="B63" s="52"/>
      <c r="C63" s="81" t="s">
        <v>58</v>
      </c>
      <c r="D63" s="7">
        <v>650000</v>
      </c>
      <c r="E63" s="7">
        <v>699403</v>
      </c>
      <c r="F63" s="40">
        <f t="shared" si="0"/>
        <v>699403</v>
      </c>
      <c r="G63" s="7"/>
      <c r="H63" s="20"/>
      <c r="I63" s="68">
        <v>298477</v>
      </c>
      <c r="J63" s="40">
        <f t="shared" si="1"/>
        <v>298477</v>
      </c>
      <c r="K63" s="7"/>
      <c r="L63" s="20"/>
      <c r="M63" s="60">
        <f t="shared" si="2"/>
        <v>0.4267596793265113</v>
      </c>
    </row>
    <row r="64" spans="1:13" s="10" customFormat="1" ht="25.5">
      <c r="A64" s="9"/>
      <c r="B64" s="52"/>
      <c r="C64" s="81" t="s">
        <v>59</v>
      </c>
      <c r="D64" s="7">
        <v>2500000</v>
      </c>
      <c r="E64" s="7">
        <v>2716151</v>
      </c>
      <c r="F64" s="40">
        <f t="shared" si="0"/>
        <v>2716151</v>
      </c>
      <c r="G64" s="7"/>
      <c r="H64" s="20"/>
      <c r="I64" s="68">
        <v>880859</v>
      </c>
      <c r="J64" s="40">
        <f t="shared" si="1"/>
        <v>880859</v>
      </c>
      <c r="K64" s="7"/>
      <c r="L64" s="20"/>
      <c r="M64" s="60">
        <f t="shared" si="2"/>
        <v>0.3243041347848481</v>
      </c>
    </row>
    <row r="65" spans="1:13" s="25" customFormat="1" ht="25.5">
      <c r="A65" s="9"/>
      <c r="B65" s="52"/>
      <c r="C65" s="81" t="s">
        <v>60</v>
      </c>
      <c r="D65" s="7">
        <v>2850000</v>
      </c>
      <c r="E65" s="7">
        <v>3704892</v>
      </c>
      <c r="F65" s="40">
        <f t="shared" si="0"/>
        <v>3704892</v>
      </c>
      <c r="G65" s="7"/>
      <c r="H65" s="20"/>
      <c r="I65" s="68">
        <v>1217327</v>
      </c>
      <c r="J65" s="40">
        <f t="shared" si="1"/>
        <v>1217327</v>
      </c>
      <c r="K65" s="7"/>
      <c r="L65" s="20"/>
      <c r="M65" s="60">
        <f t="shared" si="2"/>
        <v>0.328572870680171</v>
      </c>
    </row>
    <row r="66" spans="1:13" s="10" customFormat="1" ht="25.5">
      <c r="A66" s="9"/>
      <c r="B66" s="52"/>
      <c r="C66" s="81" t="s">
        <v>61</v>
      </c>
      <c r="D66" s="7">
        <v>550000</v>
      </c>
      <c r="E66" s="7">
        <v>593310</v>
      </c>
      <c r="F66" s="40">
        <f t="shared" si="0"/>
        <v>593310</v>
      </c>
      <c r="G66" s="7"/>
      <c r="H66" s="20"/>
      <c r="I66" s="68">
        <v>267085</v>
      </c>
      <c r="J66" s="40">
        <f t="shared" si="1"/>
        <v>267085</v>
      </c>
      <c r="K66" s="7"/>
      <c r="L66" s="20"/>
      <c r="M66" s="60">
        <f t="shared" si="2"/>
        <v>0.45016096138612194</v>
      </c>
    </row>
    <row r="67" spans="1:13" s="10" customFormat="1" ht="25.5">
      <c r="A67" s="9"/>
      <c r="B67" s="52"/>
      <c r="C67" s="81" t="s">
        <v>62</v>
      </c>
      <c r="D67" s="7">
        <v>3150000</v>
      </c>
      <c r="E67" s="7">
        <v>3391043</v>
      </c>
      <c r="F67" s="40">
        <f t="shared" si="0"/>
        <v>3391043</v>
      </c>
      <c r="G67" s="7"/>
      <c r="H67" s="20"/>
      <c r="I67" s="68">
        <v>1431642</v>
      </c>
      <c r="J67" s="40">
        <f t="shared" si="1"/>
        <v>1431642</v>
      </c>
      <c r="K67" s="7"/>
      <c r="L67" s="20"/>
      <c r="M67" s="60">
        <f t="shared" si="2"/>
        <v>0.42218338133724637</v>
      </c>
    </row>
    <row r="68" spans="1:13" s="10" customFormat="1" ht="25.5">
      <c r="A68" s="9"/>
      <c r="B68" s="52"/>
      <c r="C68" s="81" t="s">
        <v>63</v>
      </c>
      <c r="D68" s="7">
        <v>2400000</v>
      </c>
      <c r="E68" s="7">
        <v>3098305</v>
      </c>
      <c r="F68" s="40">
        <f t="shared" si="0"/>
        <v>3098305</v>
      </c>
      <c r="G68" s="7"/>
      <c r="H68" s="20"/>
      <c r="I68" s="68">
        <v>887231</v>
      </c>
      <c r="J68" s="40">
        <f t="shared" si="1"/>
        <v>887231</v>
      </c>
      <c r="K68" s="7"/>
      <c r="L68" s="20"/>
      <c r="M68" s="60">
        <f t="shared" si="2"/>
        <v>0.2863601227122572</v>
      </c>
    </row>
    <row r="69" spans="1:13" s="25" customFormat="1" ht="25.5">
      <c r="A69" s="9"/>
      <c r="B69" s="52"/>
      <c r="C69" s="81" t="s">
        <v>64</v>
      </c>
      <c r="D69" s="7">
        <v>1350000</v>
      </c>
      <c r="E69" s="7">
        <v>1455057</v>
      </c>
      <c r="F69" s="40">
        <f t="shared" si="0"/>
        <v>1455057</v>
      </c>
      <c r="G69" s="7"/>
      <c r="H69" s="20"/>
      <c r="I69" s="68">
        <v>645004</v>
      </c>
      <c r="J69" s="40">
        <f t="shared" si="1"/>
        <v>645004</v>
      </c>
      <c r="K69" s="7"/>
      <c r="L69" s="20"/>
      <c r="M69" s="60">
        <f t="shared" si="2"/>
        <v>0.44328435243430325</v>
      </c>
    </row>
    <row r="70" spans="1:13" s="25" customFormat="1" ht="25.5">
      <c r="A70" s="9"/>
      <c r="B70" s="52"/>
      <c r="C70" s="81" t="s">
        <v>65</v>
      </c>
      <c r="D70" s="7">
        <v>4050000</v>
      </c>
      <c r="E70" s="7">
        <v>4597672</v>
      </c>
      <c r="F70" s="40">
        <f t="shared" si="0"/>
        <v>4597672</v>
      </c>
      <c r="G70" s="7"/>
      <c r="H70" s="20"/>
      <c r="I70" s="68">
        <v>2456740</v>
      </c>
      <c r="J70" s="40">
        <f t="shared" si="1"/>
        <v>2456740</v>
      </c>
      <c r="K70" s="7"/>
      <c r="L70" s="20"/>
      <c r="M70" s="60">
        <f t="shared" si="2"/>
        <v>0.5343443377431013</v>
      </c>
    </row>
    <row r="71" spans="1:13" s="10" customFormat="1" ht="25.5">
      <c r="A71" s="9"/>
      <c r="B71" s="52"/>
      <c r="C71" s="81" t="s">
        <v>66</v>
      </c>
      <c r="D71" s="7">
        <v>1600000</v>
      </c>
      <c r="E71" s="7">
        <v>3172015</v>
      </c>
      <c r="F71" s="40">
        <f aca="true" t="shared" si="5" ref="F71:F135">E71-H71</f>
        <v>3172015</v>
      </c>
      <c r="G71" s="7"/>
      <c r="H71" s="20"/>
      <c r="I71" s="68">
        <v>1119487</v>
      </c>
      <c r="J71" s="40">
        <f aca="true" t="shared" si="6" ref="J71:J135">I71-L71</f>
        <v>1119487</v>
      </c>
      <c r="K71" s="7"/>
      <c r="L71" s="20"/>
      <c r="M71" s="60">
        <f aca="true" t="shared" si="7" ref="M71:M135">I71/E71</f>
        <v>0.3529261368562255</v>
      </c>
    </row>
    <row r="72" spans="1:13" s="10" customFormat="1" ht="12.75">
      <c r="A72" s="9"/>
      <c r="B72" s="52"/>
      <c r="C72" s="81" t="s">
        <v>67</v>
      </c>
      <c r="D72" s="7"/>
      <c r="E72" s="7">
        <v>72154</v>
      </c>
      <c r="F72" s="40">
        <f t="shared" si="5"/>
        <v>72154</v>
      </c>
      <c r="G72" s="7"/>
      <c r="H72" s="20"/>
      <c r="I72" s="68">
        <v>72154</v>
      </c>
      <c r="J72" s="40">
        <f t="shared" si="6"/>
        <v>72154</v>
      </c>
      <c r="K72" s="7"/>
      <c r="L72" s="20"/>
      <c r="M72" s="60">
        <f t="shared" si="7"/>
        <v>1</v>
      </c>
    </row>
    <row r="73" spans="1:13" s="10" customFormat="1" ht="12.75">
      <c r="A73" s="26"/>
      <c r="B73" s="80">
        <v>70005</v>
      </c>
      <c r="C73" s="79" t="s">
        <v>112</v>
      </c>
      <c r="D73" s="22">
        <f>SUM(D74:D76)</f>
        <v>5130000</v>
      </c>
      <c r="E73" s="22">
        <f>SUM(E74:E76)</f>
        <v>5130000</v>
      </c>
      <c r="F73" s="73">
        <f t="shared" si="5"/>
        <v>5130000</v>
      </c>
      <c r="G73" s="22">
        <f>SUM(G74:G76)</f>
        <v>0</v>
      </c>
      <c r="H73" s="39">
        <f>SUM(H74:H76)</f>
        <v>0</v>
      </c>
      <c r="I73" s="67">
        <f>SUM(I74:I76)</f>
        <v>1029469</v>
      </c>
      <c r="J73" s="73">
        <f t="shared" si="6"/>
        <v>1029469</v>
      </c>
      <c r="K73" s="22">
        <f>SUM(K74:K76)</f>
        <v>0</v>
      </c>
      <c r="L73" s="39">
        <f>SUM(L74:L76)</f>
        <v>0</v>
      </c>
      <c r="M73" s="143">
        <f t="shared" si="7"/>
        <v>0.20067621832358676</v>
      </c>
    </row>
    <row r="74" spans="1:13" s="25" customFormat="1" ht="12.75">
      <c r="A74" s="9"/>
      <c r="B74" s="52"/>
      <c r="C74" s="81" t="s">
        <v>98</v>
      </c>
      <c r="D74" s="7">
        <v>4800000</v>
      </c>
      <c r="E74" s="7">
        <v>4800000</v>
      </c>
      <c r="F74" s="40">
        <f t="shared" si="5"/>
        <v>4800000</v>
      </c>
      <c r="G74" s="7"/>
      <c r="H74" s="20"/>
      <c r="I74" s="68">
        <v>973638</v>
      </c>
      <c r="J74" s="40">
        <f t="shared" si="6"/>
        <v>973638</v>
      </c>
      <c r="K74" s="7"/>
      <c r="L74" s="20"/>
      <c r="M74" s="60">
        <f t="shared" si="7"/>
        <v>0.20284125</v>
      </c>
    </row>
    <row r="75" spans="1:13" s="10" customFormat="1" ht="25.5">
      <c r="A75" s="9"/>
      <c r="B75" s="52"/>
      <c r="C75" s="81" t="s">
        <v>68</v>
      </c>
      <c r="D75" s="7">
        <v>250000</v>
      </c>
      <c r="E75" s="7">
        <v>250000</v>
      </c>
      <c r="F75" s="40">
        <f t="shared" si="5"/>
        <v>250000</v>
      </c>
      <c r="G75" s="7"/>
      <c r="H75" s="20"/>
      <c r="I75" s="68">
        <v>7731</v>
      </c>
      <c r="J75" s="40">
        <f t="shared" si="6"/>
        <v>7731</v>
      </c>
      <c r="K75" s="7"/>
      <c r="L75" s="20"/>
      <c r="M75" s="60">
        <f t="shared" si="7"/>
        <v>0.030924</v>
      </c>
    </row>
    <row r="76" spans="1:13" s="10" customFormat="1" ht="38.25">
      <c r="A76" s="9"/>
      <c r="B76" s="52"/>
      <c r="C76" s="84" t="s">
        <v>490</v>
      </c>
      <c r="D76" s="7">
        <v>80000</v>
      </c>
      <c r="E76" s="7">
        <v>80000</v>
      </c>
      <c r="F76" s="40">
        <f t="shared" si="5"/>
        <v>80000</v>
      </c>
      <c r="G76" s="7"/>
      <c r="H76" s="20"/>
      <c r="I76" s="68">
        <v>48100</v>
      </c>
      <c r="J76" s="40">
        <f t="shared" si="6"/>
        <v>48100</v>
      </c>
      <c r="K76" s="7"/>
      <c r="L76" s="20"/>
      <c r="M76" s="60">
        <f t="shared" si="7"/>
        <v>0.60125</v>
      </c>
    </row>
    <row r="77" spans="1:13" s="10" customFormat="1" ht="12.75">
      <c r="A77" s="26"/>
      <c r="B77" s="80">
        <v>70021</v>
      </c>
      <c r="C77" s="79" t="s">
        <v>491</v>
      </c>
      <c r="D77" s="22">
        <f>D78</f>
        <v>0</v>
      </c>
      <c r="E77" s="22">
        <f>E78</f>
        <v>1660000</v>
      </c>
      <c r="F77" s="73">
        <f t="shared" si="5"/>
        <v>0</v>
      </c>
      <c r="G77" s="22">
        <f>G78</f>
        <v>0</v>
      </c>
      <c r="H77" s="39">
        <f>H78</f>
        <v>1660000</v>
      </c>
      <c r="I77" s="67">
        <f>I78</f>
        <v>1500000</v>
      </c>
      <c r="J77" s="73">
        <f t="shared" si="6"/>
        <v>0</v>
      </c>
      <c r="K77" s="22">
        <f>K78</f>
        <v>0</v>
      </c>
      <c r="L77" s="39">
        <f>L78</f>
        <v>1500000</v>
      </c>
      <c r="M77" s="143">
        <f t="shared" si="7"/>
        <v>0.9036144578313253</v>
      </c>
    </row>
    <row r="78" spans="1:13" s="10" customFormat="1" ht="25.5">
      <c r="A78" s="9"/>
      <c r="B78" s="52"/>
      <c r="C78" s="81" t="s">
        <v>492</v>
      </c>
      <c r="D78" s="7"/>
      <c r="E78" s="7">
        <v>1660000</v>
      </c>
      <c r="F78" s="40">
        <f t="shared" si="5"/>
        <v>0</v>
      </c>
      <c r="G78" s="7"/>
      <c r="H78" s="20">
        <v>1660000</v>
      </c>
      <c r="I78" s="68">
        <v>1500000</v>
      </c>
      <c r="J78" s="40">
        <f t="shared" si="6"/>
        <v>0</v>
      </c>
      <c r="K78" s="7"/>
      <c r="L78" s="20">
        <v>1500000</v>
      </c>
      <c r="M78" s="60">
        <f t="shared" si="7"/>
        <v>0.9036144578313253</v>
      </c>
    </row>
    <row r="79" spans="1:13" s="10" customFormat="1" ht="12.75">
      <c r="A79" s="26"/>
      <c r="B79" s="80">
        <v>70095</v>
      </c>
      <c r="C79" s="79" t="s">
        <v>103</v>
      </c>
      <c r="D79" s="22">
        <f>SUM(D80:D82)</f>
        <v>385000</v>
      </c>
      <c r="E79" s="22">
        <f>SUM(E80:E82)</f>
        <v>337000</v>
      </c>
      <c r="F79" s="73">
        <f t="shared" si="5"/>
        <v>337000</v>
      </c>
      <c r="G79" s="22">
        <f>SUM(G80:G82)</f>
        <v>0</v>
      </c>
      <c r="H79" s="39">
        <f>SUM(H80:H82)</f>
        <v>0</v>
      </c>
      <c r="I79" s="67">
        <f>SUM(I80:I82)</f>
        <v>42038</v>
      </c>
      <c r="J79" s="73">
        <f t="shared" si="6"/>
        <v>42038</v>
      </c>
      <c r="K79" s="22">
        <f>SUM(K80:K82)</f>
        <v>0</v>
      </c>
      <c r="L79" s="39">
        <f>SUM(L80:L82)</f>
        <v>0</v>
      </c>
      <c r="M79" s="143">
        <f t="shared" si="7"/>
        <v>0.12474183976261127</v>
      </c>
    </row>
    <row r="80" spans="1:13" s="10" customFormat="1" ht="12.75">
      <c r="A80" s="9"/>
      <c r="B80" s="52"/>
      <c r="C80" s="81" t="s">
        <v>274</v>
      </c>
      <c r="D80" s="7">
        <v>5000</v>
      </c>
      <c r="E80" s="7">
        <v>5000</v>
      </c>
      <c r="F80" s="40">
        <f t="shared" si="5"/>
        <v>5000</v>
      </c>
      <c r="G80" s="7"/>
      <c r="H80" s="20"/>
      <c r="I80" s="68">
        <v>687</v>
      </c>
      <c r="J80" s="40">
        <f t="shared" si="6"/>
        <v>687</v>
      </c>
      <c r="K80" s="7"/>
      <c r="L80" s="20"/>
      <c r="M80" s="60">
        <f t="shared" si="7"/>
        <v>0.1374</v>
      </c>
    </row>
    <row r="81" spans="1:13" s="10" customFormat="1" ht="12.75">
      <c r="A81" s="9"/>
      <c r="B81" s="52"/>
      <c r="C81" s="81" t="s">
        <v>98</v>
      </c>
      <c r="D81" s="7">
        <v>130000</v>
      </c>
      <c r="E81" s="7">
        <v>82000</v>
      </c>
      <c r="F81" s="40">
        <f t="shared" si="5"/>
        <v>82000</v>
      </c>
      <c r="G81" s="7"/>
      <c r="H81" s="20"/>
      <c r="I81" s="68">
        <v>9187</v>
      </c>
      <c r="J81" s="40">
        <f t="shared" si="6"/>
        <v>9187</v>
      </c>
      <c r="K81" s="7"/>
      <c r="L81" s="20"/>
      <c r="M81" s="60">
        <f t="shared" si="7"/>
        <v>0.11203658536585366</v>
      </c>
    </row>
    <row r="82" spans="1:13" s="10" customFormat="1" ht="12.75">
      <c r="A82" s="9"/>
      <c r="B82" s="52"/>
      <c r="C82" s="81" t="s">
        <v>69</v>
      </c>
      <c r="D82" s="7">
        <v>250000</v>
      </c>
      <c r="E82" s="7">
        <v>250000</v>
      </c>
      <c r="F82" s="40">
        <f t="shared" si="5"/>
        <v>250000</v>
      </c>
      <c r="G82" s="7"/>
      <c r="H82" s="20"/>
      <c r="I82" s="68">
        <v>32164</v>
      </c>
      <c r="J82" s="40">
        <f t="shared" si="6"/>
        <v>32164</v>
      </c>
      <c r="K82" s="7"/>
      <c r="L82" s="20"/>
      <c r="M82" s="60">
        <f t="shared" si="7"/>
        <v>0.128656</v>
      </c>
    </row>
    <row r="83" spans="1:13" s="10" customFormat="1" ht="21.75" customHeight="1">
      <c r="A83" s="11">
        <v>710</v>
      </c>
      <c r="B83" s="71"/>
      <c r="C83" s="42" t="s">
        <v>397</v>
      </c>
      <c r="D83" s="12">
        <f>D84+D87+D90+D94</f>
        <v>2247500</v>
      </c>
      <c r="E83" s="42">
        <f>E84+E87+E90+E94</f>
        <v>2457500</v>
      </c>
      <c r="F83" s="12">
        <f t="shared" si="5"/>
        <v>1812500</v>
      </c>
      <c r="G83" s="56">
        <f>G84+G87+G90+G94</f>
        <v>207400</v>
      </c>
      <c r="H83" s="42">
        <f>H84+H87+H90+H94</f>
        <v>645000</v>
      </c>
      <c r="I83" s="66">
        <f>I84+I87+I90+I94</f>
        <v>512245</v>
      </c>
      <c r="J83" s="56">
        <f t="shared" si="6"/>
        <v>462248</v>
      </c>
      <c r="K83" s="12">
        <f>K84+K87+K90+K94</f>
        <v>101671</v>
      </c>
      <c r="L83" s="42">
        <f>L84+L87+L90+L94</f>
        <v>49997</v>
      </c>
      <c r="M83" s="142">
        <f t="shared" si="7"/>
        <v>0.20844150559511698</v>
      </c>
    </row>
    <row r="84" spans="1:13" s="25" customFormat="1" ht="12.75">
      <c r="A84" s="26"/>
      <c r="B84" s="80">
        <v>71004</v>
      </c>
      <c r="C84" s="79" t="s">
        <v>113</v>
      </c>
      <c r="D84" s="22">
        <f>SUM(D85:D86)</f>
        <v>130000</v>
      </c>
      <c r="E84" s="22">
        <f>SUM(E85:E86)</f>
        <v>250000</v>
      </c>
      <c r="F84" s="73">
        <f t="shared" si="5"/>
        <v>250000</v>
      </c>
      <c r="G84" s="22">
        <f>SUM(G85:G86)</f>
        <v>0</v>
      </c>
      <c r="H84" s="39">
        <f>SUM(H85:H86)</f>
        <v>0</v>
      </c>
      <c r="I84" s="67">
        <f>SUM(I85:I86)</f>
        <v>40994</v>
      </c>
      <c r="J84" s="73">
        <f t="shared" si="6"/>
        <v>40994</v>
      </c>
      <c r="K84" s="22">
        <f>SUM(K85:K86)</f>
        <v>0</v>
      </c>
      <c r="L84" s="39">
        <f>SUM(L85:L86)</f>
        <v>0</v>
      </c>
      <c r="M84" s="143">
        <f t="shared" si="7"/>
        <v>0.163976</v>
      </c>
    </row>
    <row r="85" spans="1:13" s="10" customFormat="1" ht="12.75">
      <c r="A85" s="26"/>
      <c r="B85" s="80"/>
      <c r="C85" s="81" t="s">
        <v>275</v>
      </c>
      <c r="D85" s="7">
        <v>130000</v>
      </c>
      <c r="E85" s="7">
        <v>180000</v>
      </c>
      <c r="F85" s="40">
        <f t="shared" si="5"/>
        <v>180000</v>
      </c>
      <c r="G85" s="7"/>
      <c r="H85" s="20"/>
      <c r="I85" s="68">
        <v>32088</v>
      </c>
      <c r="J85" s="40">
        <f t="shared" si="6"/>
        <v>32088</v>
      </c>
      <c r="K85" s="7"/>
      <c r="L85" s="20"/>
      <c r="M85" s="60">
        <f t="shared" si="7"/>
        <v>0.17826666666666666</v>
      </c>
    </row>
    <row r="86" spans="1:13" s="10" customFormat="1" ht="12.75">
      <c r="A86" s="26"/>
      <c r="B86" s="80"/>
      <c r="C86" s="81" t="s">
        <v>493</v>
      </c>
      <c r="D86" s="7"/>
      <c r="E86" s="7">
        <v>70000</v>
      </c>
      <c r="F86" s="40">
        <f t="shared" si="5"/>
        <v>70000</v>
      </c>
      <c r="G86" s="7"/>
      <c r="H86" s="20"/>
      <c r="I86" s="68">
        <v>8906</v>
      </c>
      <c r="J86" s="40">
        <f t="shared" si="6"/>
        <v>8906</v>
      </c>
      <c r="K86" s="7"/>
      <c r="L86" s="20"/>
      <c r="M86" s="60">
        <f t="shared" si="7"/>
        <v>0.12722857142857144</v>
      </c>
    </row>
    <row r="87" spans="1:13" s="25" customFormat="1" ht="25.5">
      <c r="A87" s="26"/>
      <c r="B87" s="80">
        <v>71013</v>
      </c>
      <c r="C87" s="79" t="s">
        <v>114</v>
      </c>
      <c r="D87" s="22">
        <f>SUM(D88:D89)</f>
        <v>160000</v>
      </c>
      <c r="E87" s="22">
        <f>SUM(E88:E89)</f>
        <v>160000</v>
      </c>
      <c r="F87" s="73">
        <f t="shared" si="5"/>
        <v>160000</v>
      </c>
      <c r="G87" s="22">
        <f>SUM(G88:G89)</f>
        <v>0</v>
      </c>
      <c r="H87" s="39">
        <f>SUM(H88:H89)</f>
        <v>0</v>
      </c>
      <c r="I87" s="67">
        <f>SUM(I88:I89)</f>
        <v>0</v>
      </c>
      <c r="J87" s="73">
        <f t="shared" si="6"/>
        <v>0</v>
      </c>
      <c r="K87" s="22">
        <f>SUM(K88:K89)</f>
        <v>0</v>
      </c>
      <c r="L87" s="39">
        <f>SUM(L88:L89)</f>
        <v>0</v>
      </c>
      <c r="M87" s="143">
        <f t="shared" si="7"/>
        <v>0</v>
      </c>
    </row>
    <row r="88" spans="1:13" s="10" customFormat="1" ht="38.25">
      <c r="A88" s="26"/>
      <c r="B88" s="80"/>
      <c r="C88" s="84" t="s">
        <v>490</v>
      </c>
      <c r="D88" s="7">
        <v>60000</v>
      </c>
      <c r="E88" s="7">
        <v>60000</v>
      </c>
      <c r="F88" s="40">
        <f t="shared" si="5"/>
        <v>60000</v>
      </c>
      <c r="G88" s="7"/>
      <c r="H88" s="20"/>
      <c r="I88" s="68"/>
      <c r="J88" s="40">
        <f t="shared" si="6"/>
        <v>0</v>
      </c>
      <c r="K88" s="7"/>
      <c r="L88" s="20"/>
      <c r="M88" s="60">
        <f t="shared" si="7"/>
        <v>0</v>
      </c>
    </row>
    <row r="89" spans="1:13" s="25" customFormat="1" ht="12.75">
      <c r="A89" s="26"/>
      <c r="B89" s="80"/>
      <c r="C89" s="84" t="s">
        <v>98</v>
      </c>
      <c r="D89" s="7">
        <v>100000</v>
      </c>
      <c r="E89" s="7">
        <v>100000</v>
      </c>
      <c r="F89" s="40">
        <f t="shared" si="5"/>
        <v>100000</v>
      </c>
      <c r="G89" s="7"/>
      <c r="H89" s="20"/>
      <c r="I89" s="68"/>
      <c r="J89" s="40">
        <f t="shared" si="6"/>
        <v>0</v>
      </c>
      <c r="K89" s="7"/>
      <c r="L89" s="20"/>
      <c r="M89" s="60">
        <f t="shared" si="7"/>
        <v>0</v>
      </c>
    </row>
    <row r="90" spans="1:13" s="10" customFormat="1" ht="12.75">
      <c r="A90" s="26"/>
      <c r="B90" s="80">
        <v>71015</v>
      </c>
      <c r="C90" s="79" t="s">
        <v>115</v>
      </c>
      <c r="D90" s="22">
        <f>SUM(D91:D93)</f>
        <v>322000</v>
      </c>
      <c r="E90" s="22">
        <f>SUM(E91:E93)</f>
        <v>322000</v>
      </c>
      <c r="F90" s="73">
        <f t="shared" si="5"/>
        <v>272000</v>
      </c>
      <c r="G90" s="22">
        <f>SUM(G91:G93)</f>
        <v>207400</v>
      </c>
      <c r="H90" s="39">
        <f>SUM(H91:H93)</f>
        <v>50000</v>
      </c>
      <c r="I90" s="67">
        <f>SUM(I91:I93)</f>
        <v>182425</v>
      </c>
      <c r="J90" s="73">
        <f t="shared" si="6"/>
        <v>132532</v>
      </c>
      <c r="K90" s="22">
        <f>SUM(K91:K93)</f>
        <v>101671</v>
      </c>
      <c r="L90" s="39">
        <f>SUM(L91:L93)</f>
        <v>49893</v>
      </c>
      <c r="M90" s="143">
        <f t="shared" si="7"/>
        <v>0.5665372670807454</v>
      </c>
    </row>
    <row r="91" spans="1:13" s="10" customFormat="1" ht="38.25">
      <c r="A91" s="9"/>
      <c r="B91" s="52"/>
      <c r="C91" s="84" t="s">
        <v>490</v>
      </c>
      <c r="D91" s="7">
        <v>215000</v>
      </c>
      <c r="E91" s="7">
        <v>215000</v>
      </c>
      <c r="F91" s="40">
        <f t="shared" si="5"/>
        <v>215000</v>
      </c>
      <c r="G91" s="7">
        <v>184600</v>
      </c>
      <c r="H91" s="20"/>
      <c r="I91" s="68">
        <v>114196</v>
      </c>
      <c r="J91" s="40">
        <f t="shared" si="6"/>
        <v>114196</v>
      </c>
      <c r="K91" s="7">
        <v>101671</v>
      </c>
      <c r="L91" s="20"/>
      <c r="M91" s="60">
        <f t="shared" si="7"/>
        <v>0.5311441860465116</v>
      </c>
    </row>
    <row r="92" spans="1:13" s="25" customFormat="1" ht="51">
      <c r="A92" s="26"/>
      <c r="B92" s="80"/>
      <c r="C92" s="84" t="s">
        <v>494</v>
      </c>
      <c r="D92" s="7">
        <v>50000</v>
      </c>
      <c r="E92" s="7">
        <v>50000</v>
      </c>
      <c r="F92" s="40">
        <f t="shared" si="5"/>
        <v>0</v>
      </c>
      <c r="G92" s="7"/>
      <c r="H92" s="20">
        <v>50000</v>
      </c>
      <c r="I92" s="68">
        <v>49893</v>
      </c>
      <c r="J92" s="40">
        <f t="shared" si="6"/>
        <v>0</v>
      </c>
      <c r="K92" s="7"/>
      <c r="L92" s="20">
        <v>49893</v>
      </c>
      <c r="M92" s="60">
        <f t="shared" si="7"/>
        <v>0.99786</v>
      </c>
    </row>
    <row r="93" spans="1:13" s="25" customFormat="1" ht="12.75">
      <c r="A93" s="9"/>
      <c r="B93" s="52"/>
      <c r="C93" s="84" t="s">
        <v>98</v>
      </c>
      <c r="D93" s="7">
        <v>57000</v>
      </c>
      <c r="E93" s="7">
        <v>57000</v>
      </c>
      <c r="F93" s="40">
        <f t="shared" si="5"/>
        <v>57000</v>
      </c>
      <c r="G93" s="7">
        <v>22800</v>
      </c>
      <c r="H93" s="20"/>
      <c r="I93" s="68">
        <v>18336</v>
      </c>
      <c r="J93" s="40">
        <f t="shared" si="6"/>
        <v>18336</v>
      </c>
      <c r="K93" s="7"/>
      <c r="L93" s="20"/>
      <c r="M93" s="60">
        <f t="shared" si="7"/>
        <v>0.3216842105263158</v>
      </c>
    </row>
    <row r="94" spans="1:13" s="25" customFormat="1" ht="12.75">
      <c r="A94" s="26"/>
      <c r="B94" s="80">
        <v>71035</v>
      </c>
      <c r="C94" s="79" t="s">
        <v>116</v>
      </c>
      <c r="D94" s="22">
        <f>SUM(D95:D104)</f>
        <v>1635500</v>
      </c>
      <c r="E94" s="22">
        <f>SUM(E95:E104)</f>
        <v>1725500</v>
      </c>
      <c r="F94" s="73">
        <f t="shared" si="5"/>
        <v>1130500</v>
      </c>
      <c r="G94" s="22">
        <f>SUM(G95:G104)</f>
        <v>0</v>
      </c>
      <c r="H94" s="39">
        <f>SUM(H95:H104)</f>
        <v>595000</v>
      </c>
      <c r="I94" s="67">
        <f>SUM(I95:I104)</f>
        <v>288826</v>
      </c>
      <c r="J94" s="73">
        <f t="shared" si="6"/>
        <v>288722</v>
      </c>
      <c r="K94" s="22">
        <f>SUM(K95:K104)</f>
        <v>0</v>
      </c>
      <c r="L94" s="39">
        <f>SUM(L95:L104)</f>
        <v>104</v>
      </c>
      <c r="M94" s="143">
        <f t="shared" si="7"/>
        <v>0.16738684439292958</v>
      </c>
    </row>
    <row r="95" spans="1:13" s="25" customFormat="1" ht="12.75">
      <c r="A95" s="9"/>
      <c r="B95" s="52"/>
      <c r="C95" s="81" t="s">
        <v>276</v>
      </c>
      <c r="D95" s="7">
        <v>867000</v>
      </c>
      <c r="E95" s="7">
        <v>867000</v>
      </c>
      <c r="F95" s="40">
        <f t="shared" si="5"/>
        <v>867000</v>
      </c>
      <c r="G95" s="7"/>
      <c r="H95" s="20"/>
      <c r="I95" s="68">
        <v>248996</v>
      </c>
      <c r="J95" s="40">
        <f t="shared" si="6"/>
        <v>248996</v>
      </c>
      <c r="K95" s="7"/>
      <c r="L95" s="20"/>
      <c r="M95" s="60">
        <f t="shared" si="7"/>
        <v>0.2871926182237601</v>
      </c>
    </row>
    <row r="96" spans="1:13" s="25" customFormat="1" ht="38.25">
      <c r="A96" s="9"/>
      <c r="B96" s="52"/>
      <c r="C96" s="84" t="s">
        <v>495</v>
      </c>
      <c r="D96" s="7">
        <v>3500</v>
      </c>
      <c r="E96" s="7">
        <v>3500</v>
      </c>
      <c r="F96" s="40">
        <f t="shared" si="5"/>
        <v>3500</v>
      </c>
      <c r="G96" s="7"/>
      <c r="H96" s="20"/>
      <c r="I96" s="68">
        <v>200</v>
      </c>
      <c r="J96" s="40">
        <f t="shared" si="6"/>
        <v>200</v>
      </c>
      <c r="K96" s="7"/>
      <c r="L96" s="20"/>
      <c r="M96" s="60">
        <f t="shared" si="7"/>
        <v>0.05714285714285714</v>
      </c>
    </row>
    <row r="97" spans="1:13" s="25" customFormat="1" ht="12.75">
      <c r="A97" s="9"/>
      <c r="B97" s="52"/>
      <c r="C97" s="84" t="s">
        <v>70</v>
      </c>
      <c r="D97" s="7">
        <v>200000</v>
      </c>
      <c r="E97" s="7">
        <v>168500</v>
      </c>
      <c r="F97" s="40">
        <f t="shared" si="5"/>
        <v>168500</v>
      </c>
      <c r="G97" s="7"/>
      <c r="H97" s="20"/>
      <c r="I97" s="68">
        <v>39526</v>
      </c>
      <c r="J97" s="40">
        <f t="shared" si="6"/>
        <v>39526</v>
      </c>
      <c r="K97" s="7"/>
      <c r="L97" s="20"/>
      <c r="M97" s="60">
        <f t="shared" si="7"/>
        <v>0.23457566765578636</v>
      </c>
    </row>
    <row r="98" spans="1:13" s="25" customFormat="1" ht="25.5">
      <c r="A98" s="9"/>
      <c r="B98" s="52"/>
      <c r="C98" s="84" t="s">
        <v>496</v>
      </c>
      <c r="D98" s="7">
        <v>500000</v>
      </c>
      <c r="E98" s="7">
        <v>360000</v>
      </c>
      <c r="F98" s="40">
        <f t="shared" si="5"/>
        <v>0</v>
      </c>
      <c r="G98" s="7"/>
      <c r="H98" s="20">
        <v>360000</v>
      </c>
      <c r="I98" s="68"/>
      <c r="J98" s="40">
        <f t="shared" si="6"/>
        <v>0</v>
      </c>
      <c r="K98" s="7"/>
      <c r="L98" s="20"/>
      <c r="M98" s="60">
        <f t="shared" si="7"/>
        <v>0</v>
      </c>
    </row>
    <row r="99" spans="1:13" s="10" customFormat="1" ht="25.5">
      <c r="A99" s="9"/>
      <c r="B99" s="52"/>
      <c r="C99" s="84" t="s">
        <v>497</v>
      </c>
      <c r="D99" s="7">
        <v>45000</v>
      </c>
      <c r="E99" s="7">
        <v>45000</v>
      </c>
      <c r="F99" s="40">
        <f t="shared" si="5"/>
        <v>0</v>
      </c>
      <c r="G99" s="7"/>
      <c r="H99" s="20">
        <v>45000</v>
      </c>
      <c r="I99" s="68"/>
      <c r="J99" s="40">
        <f t="shared" si="6"/>
        <v>0</v>
      </c>
      <c r="K99" s="7"/>
      <c r="L99" s="20"/>
      <c r="M99" s="60">
        <f t="shared" si="7"/>
        <v>0</v>
      </c>
    </row>
    <row r="100" spans="1:13" s="25" customFormat="1" ht="25.5">
      <c r="A100" s="9"/>
      <c r="B100" s="52"/>
      <c r="C100" s="84" t="s">
        <v>71</v>
      </c>
      <c r="D100" s="7">
        <v>20000</v>
      </c>
      <c r="E100" s="7">
        <v>64500</v>
      </c>
      <c r="F100" s="40">
        <f t="shared" si="5"/>
        <v>64500</v>
      </c>
      <c r="G100" s="7"/>
      <c r="H100" s="20"/>
      <c r="I100" s="68"/>
      <c r="J100" s="40">
        <f t="shared" si="6"/>
        <v>0</v>
      </c>
      <c r="K100" s="7"/>
      <c r="L100" s="20"/>
      <c r="M100" s="60">
        <f t="shared" si="7"/>
        <v>0</v>
      </c>
    </row>
    <row r="101" spans="1:13" s="10" customFormat="1" ht="51">
      <c r="A101" s="9"/>
      <c r="B101" s="52"/>
      <c r="C101" s="84" t="s">
        <v>498</v>
      </c>
      <c r="D101" s="7"/>
      <c r="E101" s="7">
        <v>10000</v>
      </c>
      <c r="F101" s="40">
        <f t="shared" si="5"/>
        <v>0</v>
      </c>
      <c r="G101" s="7"/>
      <c r="H101" s="20">
        <v>10000</v>
      </c>
      <c r="I101" s="68">
        <v>104</v>
      </c>
      <c r="J101" s="40">
        <f t="shared" si="6"/>
        <v>0</v>
      </c>
      <c r="K101" s="7"/>
      <c r="L101" s="20">
        <v>104</v>
      </c>
      <c r="M101" s="60">
        <f t="shared" si="7"/>
        <v>0.0104</v>
      </c>
    </row>
    <row r="102" spans="1:13" s="25" customFormat="1" ht="25.5">
      <c r="A102" s="9"/>
      <c r="B102" s="52"/>
      <c r="C102" s="84" t="s">
        <v>499</v>
      </c>
      <c r="D102" s="7"/>
      <c r="E102" s="7">
        <v>27000</v>
      </c>
      <c r="F102" s="40">
        <f t="shared" si="5"/>
        <v>27000</v>
      </c>
      <c r="G102" s="7"/>
      <c r="H102" s="20"/>
      <c r="I102" s="68"/>
      <c r="J102" s="40">
        <f t="shared" si="6"/>
        <v>0</v>
      </c>
      <c r="K102" s="7"/>
      <c r="L102" s="20"/>
      <c r="M102" s="60">
        <f t="shared" si="7"/>
        <v>0</v>
      </c>
    </row>
    <row r="103" spans="1:13" s="10" customFormat="1" ht="38.25">
      <c r="A103" s="9"/>
      <c r="B103" s="52"/>
      <c r="C103" s="84" t="s">
        <v>500</v>
      </c>
      <c r="D103" s="7"/>
      <c r="E103" s="7">
        <v>150000</v>
      </c>
      <c r="F103" s="40">
        <f t="shared" si="5"/>
        <v>0</v>
      </c>
      <c r="G103" s="7"/>
      <c r="H103" s="20">
        <v>150000</v>
      </c>
      <c r="I103" s="68"/>
      <c r="J103" s="40">
        <f t="shared" si="6"/>
        <v>0</v>
      </c>
      <c r="K103" s="7"/>
      <c r="L103" s="20"/>
      <c r="M103" s="60">
        <f t="shared" si="7"/>
        <v>0</v>
      </c>
    </row>
    <row r="104" spans="1:13" s="10" customFormat="1" ht="38.25">
      <c r="A104" s="9"/>
      <c r="B104" s="52"/>
      <c r="C104" s="84" t="s">
        <v>501</v>
      </c>
      <c r="D104" s="7"/>
      <c r="E104" s="7">
        <v>30000</v>
      </c>
      <c r="F104" s="40">
        <f t="shared" si="5"/>
        <v>0</v>
      </c>
      <c r="G104" s="7"/>
      <c r="H104" s="20">
        <v>30000</v>
      </c>
      <c r="I104" s="68"/>
      <c r="J104" s="40">
        <f t="shared" si="6"/>
        <v>0</v>
      </c>
      <c r="K104" s="7"/>
      <c r="L104" s="20"/>
      <c r="M104" s="60">
        <f t="shared" si="7"/>
        <v>0</v>
      </c>
    </row>
    <row r="105" spans="1:13" s="10" customFormat="1" ht="21.75" customHeight="1">
      <c r="A105" s="11">
        <v>750</v>
      </c>
      <c r="B105" s="71"/>
      <c r="C105" s="12" t="s">
        <v>117</v>
      </c>
      <c r="D105" s="12">
        <f>D106+D109+D111+D113+D125+D128</f>
        <v>33736585</v>
      </c>
      <c r="E105" s="42">
        <f>E106+E109+E111+E113+E125+E128</f>
        <v>33877485</v>
      </c>
      <c r="F105" s="12">
        <f t="shared" si="5"/>
        <v>32506248</v>
      </c>
      <c r="G105" s="56">
        <f>G106+G109+G111+G113+G125+G128</f>
        <v>22623645</v>
      </c>
      <c r="H105" s="42">
        <f>H106+H109+H111+H113+H125+H128</f>
        <v>1371237</v>
      </c>
      <c r="I105" s="66">
        <f>I106+I109+I111+I113+I125+I128</f>
        <v>13947922</v>
      </c>
      <c r="J105" s="56">
        <f t="shared" si="6"/>
        <v>13822319</v>
      </c>
      <c r="K105" s="12">
        <f>K106+K109+K111+K113+K125+K128</f>
        <v>9753774</v>
      </c>
      <c r="L105" s="42">
        <f>L106+L109+L111+L113+L125+L128</f>
        <v>125603</v>
      </c>
      <c r="M105" s="142">
        <f t="shared" si="7"/>
        <v>0.41171657223078983</v>
      </c>
    </row>
    <row r="106" spans="1:13" s="10" customFormat="1" ht="12.75">
      <c r="A106" s="26"/>
      <c r="B106" s="80">
        <v>75011</v>
      </c>
      <c r="C106" s="79" t="s">
        <v>118</v>
      </c>
      <c r="D106" s="22">
        <f>SUM(D107:D108)</f>
        <v>920548</v>
      </c>
      <c r="E106" s="22">
        <f>SUM(E107:E108)</f>
        <v>920548</v>
      </c>
      <c r="F106" s="73">
        <f t="shared" si="5"/>
        <v>920548</v>
      </c>
      <c r="G106" s="22">
        <f>SUM(G107:G108)</f>
        <v>909400</v>
      </c>
      <c r="H106" s="39">
        <f>SUM(H107:H108)</f>
        <v>0</v>
      </c>
      <c r="I106" s="67">
        <f>SUM(I107:I108)</f>
        <v>468300</v>
      </c>
      <c r="J106" s="73">
        <f t="shared" si="6"/>
        <v>468300</v>
      </c>
      <c r="K106" s="22">
        <f>SUM(K107:K108)</f>
        <v>460100</v>
      </c>
      <c r="L106" s="39">
        <f>SUM(L107:L108)</f>
        <v>0</v>
      </c>
      <c r="M106" s="143">
        <f t="shared" si="7"/>
        <v>0.5087187197191239</v>
      </c>
    </row>
    <row r="107" spans="1:13" s="10" customFormat="1" ht="38.25">
      <c r="A107" s="26"/>
      <c r="B107" s="80"/>
      <c r="C107" s="84" t="s">
        <v>490</v>
      </c>
      <c r="D107" s="7">
        <v>294395</v>
      </c>
      <c r="E107" s="7">
        <v>294395</v>
      </c>
      <c r="F107" s="40">
        <f t="shared" si="5"/>
        <v>294395</v>
      </c>
      <c r="G107" s="7">
        <v>290800</v>
      </c>
      <c r="H107" s="20"/>
      <c r="I107" s="68">
        <v>156800</v>
      </c>
      <c r="J107" s="40">
        <f t="shared" si="6"/>
        <v>156800</v>
      </c>
      <c r="K107" s="7">
        <v>154200</v>
      </c>
      <c r="L107" s="20"/>
      <c r="M107" s="60">
        <f t="shared" si="7"/>
        <v>0.532617741469794</v>
      </c>
    </row>
    <row r="108" spans="1:13" s="25" customFormat="1" ht="51">
      <c r="A108" s="26"/>
      <c r="B108" s="80"/>
      <c r="C108" s="84" t="s">
        <v>502</v>
      </c>
      <c r="D108" s="7">
        <v>626153</v>
      </c>
      <c r="E108" s="7">
        <v>626153</v>
      </c>
      <c r="F108" s="40">
        <f t="shared" si="5"/>
        <v>626153</v>
      </c>
      <c r="G108" s="7">
        <v>618600</v>
      </c>
      <c r="H108" s="20"/>
      <c r="I108" s="68">
        <v>311500</v>
      </c>
      <c r="J108" s="40">
        <f t="shared" si="6"/>
        <v>311500</v>
      </c>
      <c r="K108" s="7">
        <v>305900</v>
      </c>
      <c r="L108" s="20"/>
      <c r="M108" s="60">
        <f t="shared" si="7"/>
        <v>0.4974822447548762</v>
      </c>
    </row>
    <row r="109" spans="1:13" s="25" customFormat="1" ht="12.75">
      <c r="A109" s="26"/>
      <c r="B109" s="80">
        <v>75020</v>
      </c>
      <c r="C109" s="79" t="s">
        <v>119</v>
      </c>
      <c r="D109" s="22">
        <f>D110</f>
        <v>2275500</v>
      </c>
      <c r="E109" s="22">
        <f>E110</f>
        <v>2275500</v>
      </c>
      <c r="F109" s="73">
        <f t="shared" si="5"/>
        <v>2275500</v>
      </c>
      <c r="G109" s="22">
        <f>G110</f>
        <v>660000</v>
      </c>
      <c r="H109" s="39">
        <f>H110</f>
        <v>0</v>
      </c>
      <c r="I109" s="67">
        <f>I110</f>
        <v>1014346</v>
      </c>
      <c r="J109" s="73">
        <f t="shared" si="6"/>
        <v>1014346</v>
      </c>
      <c r="K109" s="22">
        <f>K110</f>
        <v>329900</v>
      </c>
      <c r="L109" s="39">
        <f>L110</f>
        <v>0</v>
      </c>
      <c r="M109" s="143">
        <f t="shared" si="7"/>
        <v>0.44576840254889033</v>
      </c>
    </row>
    <row r="110" spans="1:13" s="25" customFormat="1" ht="12.75">
      <c r="A110" s="9"/>
      <c r="B110" s="52"/>
      <c r="C110" s="81" t="s">
        <v>98</v>
      </c>
      <c r="D110" s="7">
        <v>2275500</v>
      </c>
      <c r="E110" s="7">
        <v>2275500</v>
      </c>
      <c r="F110" s="40">
        <f t="shared" si="5"/>
        <v>2275500</v>
      </c>
      <c r="G110" s="7">
        <v>660000</v>
      </c>
      <c r="H110" s="20"/>
      <c r="I110" s="68">
        <v>1014346</v>
      </c>
      <c r="J110" s="40">
        <f t="shared" si="6"/>
        <v>1014346</v>
      </c>
      <c r="K110" s="7">
        <v>329900</v>
      </c>
      <c r="L110" s="20"/>
      <c r="M110" s="60">
        <f t="shared" si="7"/>
        <v>0.44576840254889033</v>
      </c>
    </row>
    <row r="111" spans="1:13" s="25" customFormat="1" ht="25.5">
      <c r="A111" s="26"/>
      <c r="B111" s="80">
        <v>75022</v>
      </c>
      <c r="C111" s="79" t="s">
        <v>120</v>
      </c>
      <c r="D111" s="22">
        <f>D112</f>
        <v>635000</v>
      </c>
      <c r="E111" s="22">
        <f>E112</f>
        <v>635000</v>
      </c>
      <c r="F111" s="73">
        <f t="shared" si="5"/>
        <v>635000</v>
      </c>
      <c r="G111" s="22">
        <f>G112</f>
        <v>0</v>
      </c>
      <c r="H111" s="39">
        <f>H112</f>
        <v>0</v>
      </c>
      <c r="I111" s="67">
        <f>I112</f>
        <v>295481</v>
      </c>
      <c r="J111" s="73">
        <f t="shared" si="6"/>
        <v>295481</v>
      </c>
      <c r="K111" s="22">
        <f>K112</f>
        <v>0</v>
      </c>
      <c r="L111" s="39">
        <f>L112</f>
        <v>0</v>
      </c>
      <c r="M111" s="143">
        <f t="shared" si="7"/>
        <v>0.4653244094488189</v>
      </c>
    </row>
    <row r="112" spans="1:13" s="25" customFormat="1" ht="12.75">
      <c r="A112" s="9"/>
      <c r="B112" s="52"/>
      <c r="C112" s="81" t="s">
        <v>98</v>
      </c>
      <c r="D112" s="7">
        <v>635000</v>
      </c>
      <c r="E112" s="7">
        <v>635000</v>
      </c>
      <c r="F112" s="40">
        <f t="shared" si="5"/>
        <v>635000</v>
      </c>
      <c r="G112" s="7"/>
      <c r="H112" s="20"/>
      <c r="I112" s="68">
        <v>295481</v>
      </c>
      <c r="J112" s="40">
        <f t="shared" si="6"/>
        <v>295481</v>
      </c>
      <c r="K112" s="7"/>
      <c r="L112" s="20"/>
      <c r="M112" s="60">
        <f t="shared" si="7"/>
        <v>0.4653244094488189</v>
      </c>
    </row>
    <row r="113" spans="1:13" s="25" customFormat="1" ht="25.5">
      <c r="A113" s="26"/>
      <c r="B113" s="80">
        <v>75023</v>
      </c>
      <c r="C113" s="79" t="s">
        <v>121</v>
      </c>
      <c r="D113" s="22">
        <f>SUM(D114:D124)</f>
        <v>27484237</v>
      </c>
      <c r="E113" s="22">
        <f>SUM(E114:E124)</f>
        <v>27514737</v>
      </c>
      <c r="F113" s="73">
        <f t="shared" si="5"/>
        <v>26143500</v>
      </c>
      <c r="G113" s="22">
        <f>SUM(G114:G124)</f>
        <v>19770000</v>
      </c>
      <c r="H113" s="39">
        <f>SUM(H114:H124)</f>
        <v>1371237</v>
      </c>
      <c r="I113" s="67">
        <f>SUM(I114:I124)</f>
        <v>10914372</v>
      </c>
      <c r="J113" s="73">
        <f t="shared" si="6"/>
        <v>10788769</v>
      </c>
      <c r="K113" s="22">
        <f>SUM(K114:K124)</f>
        <v>8469569</v>
      </c>
      <c r="L113" s="39">
        <f>SUM(L114:L124)</f>
        <v>125603</v>
      </c>
      <c r="M113" s="143">
        <f t="shared" si="7"/>
        <v>0.39667368072607784</v>
      </c>
    </row>
    <row r="114" spans="1:13" s="10" customFormat="1" ht="12.75">
      <c r="A114" s="9"/>
      <c r="B114" s="52"/>
      <c r="C114" s="81" t="s">
        <v>98</v>
      </c>
      <c r="D114" s="7">
        <v>25800000</v>
      </c>
      <c r="E114" s="7">
        <v>25510500</v>
      </c>
      <c r="F114" s="40">
        <f t="shared" si="5"/>
        <v>25510500</v>
      </c>
      <c r="G114" s="7">
        <v>19770000</v>
      </c>
      <c r="H114" s="20"/>
      <c r="I114" s="68">
        <v>10680963</v>
      </c>
      <c r="J114" s="40">
        <f t="shared" si="6"/>
        <v>10680963</v>
      </c>
      <c r="K114" s="7">
        <v>8469569</v>
      </c>
      <c r="L114" s="20"/>
      <c r="M114" s="60">
        <f t="shared" si="7"/>
        <v>0.4186888928088434</v>
      </c>
    </row>
    <row r="115" spans="1:13" s="25" customFormat="1" ht="12.75">
      <c r="A115" s="9"/>
      <c r="B115" s="52"/>
      <c r="C115" s="69" t="s">
        <v>503</v>
      </c>
      <c r="D115" s="7">
        <v>494900</v>
      </c>
      <c r="E115" s="7">
        <v>494900</v>
      </c>
      <c r="F115" s="40">
        <f t="shared" si="5"/>
        <v>0</v>
      </c>
      <c r="G115" s="7"/>
      <c r="H115" s="20">
        <v>494900</v>
      </c>
      <c r="I115" s="68">
        <v>90275</v>
      </c>
      <c r="J115" s="40">
        <f t="shared" si="6"/>
        <v>0</v>
      </c>
      <c r="K115" s="7"/>
      <c r="L115" s="20">
        <v>90275</v>
      </c>
      <c r="M115" s="60">
        <f t="shared" si="7"/>
        <v>0.18241058799757526</v>
      </c>
    </row>
    <row r="116" spans="1:13" s="10" customFormat="1" ht="12.75">
      <c r="A116" s="9"/>
      <c r="B116" s="52"/>
      <c r="C116" s="69" t="s">
        <v>504</v>
      </c>
      <c r="D116" s="7">
        <v>69500</v>
      </c>
      <c r="E116" s="7">
        <v>69500</v>
      </c>
      <c r="F116" s="40">
        <f t="shared" si="5"/>
        <v>0</v>
      </c>
      <c r="G116" s="7"/>
      <c r="H116" s="20">
        <v>69500</v>
      </c>
      <c r="I116" s="68">
        <v>10396</v>
      </c>
      <c r="J116" s="40">
        <f t="shared" si="6"/>
        <v>0</v>
      </c>
      <c r="K116" s="7"/>
      <c r="L116" s="20">
        <v>10396</v>
      </c>
      <c r="M116" s="60">
        <f t="shared" si="7"/>
        <v>0.14958273381294965</v>
      </c>
    </row>
    <row r="117" spans="1:13" s="25" customFormat="1" ht="25.5">
      <c r="A117" s="9"/>
      <c r="B117" s="52"/>
      <c r="C117" s="69" t="s">
        <v>505</v>
      </c>
      <c r="D117" s="7">
        <v>500000</v>
      </c>
      <c r="E117" s="7">
        <v>720000</v>
      </c>
      <c r="F117" s="40">
        <f t="shared" si="5"/>
        <v>0</v>
      </c>
      <c r="G117" s="7"/>
      <c r="H117" s="20">
        <v>720000</v>
      </c>
      <c r="I117" s="68">
        <v>20374</v>
      </c>
      <c r="J117" s="40">
        <f t="shared" si="6"/>
        <v>0</v>
      </c>
      <c r="K117" s="7"/>
      <c r="L117" s="20">
        <v>20374</v>
      </c>
      <c r="M117" s="60">
        <f t="shared" si="7"/>
        <v>0.028297222222222224</v>
      </c>
    </row>
    <row r="118" spans="1:13" s="10" customFormat="1" ht="12.75">
      <c r="A118" s="9"/>
      <c r="B118" s="52"/>
      <c r="C118" s="69" t="s">
        <v>518</v>
      </c>
      <c r="D118" s="7">
        <v>50000</v>
      </c>
      <c r="E118" s="7"/>
      <c r="F118" s="40">
        <f>E118-H118</f>
        <v>0</v>
      </c>
      <c r="G118" s="7"/>
      <c r="H118" s="20"/>
      <c r="I118" s="68"/>
      <c r="J118" s="40">
        <f>I118-L118</f>
        <v>0</v>
      </c>
      <c r="K118" s="7"/>
      <c r="L118" s="20"/>
      <c r="M118" s="60"/>
    </row>
    <row r="119" spans="1:13" s="10" customFormat="1" ht="25.5">
      <c r="A119" s="9"/>
      <c r="B119" s="52"/>
      <c r="C119" s="69" t="s">
        <v>506</v>
      </c>
      <c r="D119" s="7">
        <v>6837</v>
      </c>
      <c r="E119" s="7">
        <v>6837</v>
      </c>
      <c r="F119" s="40">
        <f t="shared" si="5"/>
        <v>0</v>
      </c>
      <c r="G119" s="7"/>
      <c r="H119" s="20">
        <v>6837</v>
      </c>
      <c r="I119" s="68">
        <v>4558</v>
      </c>
      <c r="J119" s="40">
        <f t="shared" si="6"/>
        <v>0</v>
      </c>
      <c r="K119" s="7"/>
      <c r="L119" s="20">
        <v>4558</v>
      </c>
      <c r="M119" s="60">
        <f t="shared" si="7"/>
        <v>0.6666666666666666</v>
      </c>
    </row>
    <row r="120" spans="1:13" s="10" customFormat="1" ht="12.75">
      <c r="A120" s="9"/>
      <c r="B120" s="52"/>
      <c r="C120" s="69" t="s">
        <v>507</v>
      </c>
      <c r="D120" s="7">
        <v>454000</v>
      </c>
      <c r="E120" s="7">
        <v>454000</v>
      </c>
      <c r="F120" s="40">
        <f t="shared" si="5"/>
        <v>454000</v>
      </c>
      <c r="G120" s="7"/>
      <c r="H120" s="20"/>
      <c r="I120" s="68">
        <v>42710</v>
      </c>
      <c r="J120" s="40">
        <f t="shared" si="6"/>
        <v>42710</v>
      </c>
      <c r="K120" s="7"/>
      <c r="L120" s="20"/>
      <c r="M120" s="60">
        <f t="shared" si="7"/>
        <v>0.0940748898678414</v>
      </c>
    </row>
    <row r="121" spans="1:13" s="10" customFormat="1" ht="25.5">
      <c r="A121" s="9"/>
      <c r="B121" s="52"/>
      <c r="C121" s="69" t="s">
        <v>508</v>
      </c>
      <c r="D121" s="7">
        <v>69000</v>
      </c>
      <c r="E121" s="7">
        <v>69000</v>
      </c>
      <c r="F121" s="40">
        <f t="shared" si="5"/>
        <v>69000</v>
      </c>
      <c r="G121" s="7"/>
      <c r="H121" s="20"/>
      <c r="I121" s="68"/>
      <c r="J121" s="40">
        <f t="shared" si="6"/>
        <v>0</v>
      </c>
      <c r="K121" s="7"/>
      <c r="L121" s="20"/>
      <c r="M121" s="60">
        <f t="shared" si="7"/>
        <v>0</v>
      </c>
    </row>
    <row r="122" spans="1:13" s="10" customFormat="1" ht="25.5">
      <c r="A122" s="9"/>
      <c r="B122" s="52"/>
      <c r="C122" s="69" t="s">
        <v>509</v>
      </c>
      <c r="D122" s="7">
        <v>40000</v>
      </c>
      <c r="E122" s="7">
        <v>40000</v>
      </c>
      <c r="F122" s="40">
        <f t="shared" si="5"/>
        <v>40000</v>
      </c>
      <c r="G122" s="7"/>
      <c r="H122" s="20"/>
      <c r="I122" s="68">
        <v>1098</v>
      </c>
      <c r="J122" s="40">
        <f t="shared" si="6"/>
        <v>1098</v>
      </c>
      <c r="K122" s="7"/>
      <c r="L122" s="20"/>
      <c r="M122" s="60">
        <f t="shared" si="7"/>
        <v>0.02745</v>
      </c>
    </row>
    <row r="123" spans="1:13" s="10" customFormat="1" ht="38.25">
      <c r="A123" s="9"/>
      <c r="B123" s="52"/>
      <c r="C123" s="69" t="s">
        <v>495</v>
      </c>
      <c r="D123" s="7"/>
      <c r="E123" s="7">
        <v>70000</v>
      </c>
      <c r="F123" s="40">
        <f t="shared" si="5"/>
        <v>70000</v>
      </c>
      <c r="G123" s="7"/>
      <c r="H123" s="20"/>
      <c r="I123" s="68">
        <v>63998</v>
      </c>
      <c r="J123" s="40">
        <f t="shared" si="6"/>
        <v>63998</v>
      </c>
      <c r="K123" s="7"/>
      <c r="L123" s="20"/>
      <c r="M123" s="60">
        <f t="shared" si="7"/>
        <v>0.9142571428571429</v>
      </c>
    </row>
    <row r="124" spans="1:13" s="10" customFormat="1" ht="12.75">
      <c r="A124" s="9"/>
      <c r="B124" s="52"/>
      <c r="C124" s="69" t="s">
        <v>510</v>
      </c>
      <c r="D124" s="7"/>
      <c r="E124" s="7">
        <v>80000</v>
      </c>
      <c r="F124" s="40">
        <f t="shared" si="5"/>
        <v>0</v>
      </c>
      <c r="G124" s="7"/>
      <c r="H124" s="20">
        <v>80000</v>
      </c>
      <c r="I124" s="68"/>
      <c r="J124" s="40">
        <f t="shared" si="6"/>
        <v>0</v>
      </c>
      <c r="K124" s="7"/>
      <c r="L124" s="20"/>
      <c r="M124" s="60">
        <f t="shared" si="7"/>
        <v>0</v>
      </c>
    </row>
    <row r="125" spans="1:13" s="10" customFormat="1" ht="12.75">
      <c r="A125" s="9"/>
      <c r="B125" s="80">
        <v>75045</v>
      </c>
      <c r="C125" s="79" t="s">
        <v>122</v>
      </c>
      <c r="D125" s="22">
        <f>SUM(D126:D127)</f>
        <v>37500</v>
      </c>
      <c r="E125" s="22">
        <f>SUM(E126:E127)</f>
        <v>37500</v>
      </c>
      <c r="F125" s="73">
        <f t="shared" si="5"/>
        <v>37500</v>
      </c>
      <c r="G125" s="22">
        <f>SUM(G126:G127)</f>
        <v>2245</v>
      </c>
      <c r="H125" s="39">
        <f>SUM(H126:H127)</f>
        <v>0</v>
      </c>
      <c r="I125" s="67">
        <f>SUM(I126:I127)</f>
        <v>29871</v>
      </c>
      <c r="J125" s="73">
        <f t="shared" si="6"/>
        <v>29871</v>
      </c>
      <c r="K125" s="22">
        <f>SUM(K126:K127)</f>
        <v>2243</v>
      </c>
      <c r="L125" s="39">
        <f>SUM(L126:L127)</f>
        <v>0</v>
      </c>
      <c r="M125" s="143">
        <f t="shared" si="7"/>
        <v>0.79656</v>
      </c>
    </row>
    <row r="126" spans="1:13" s="10" customFormat="1" ht="38.25">
      <c r="A126" s="9"/>
      <c r="B126" s="52"/>
      <c r="C126" s="84" t="s">
        <v>490</v>
      </c>
      <c r="D126" s="7">
        <v>14500</v>
      </c>
      <c r="E126" s="7">
        <v>14500</v>
      </c>
      <c r="F126" s="40">
        <f t="shared" si="5"/>
        <v>14500</v>
      </c>
      <c r="G126" s="7">
        <v>2245</v>
      </c>
      <c r="H126" s="20"/>
      <c r="I126" s="68">
        <v>11914</v>
      </c>
      <c r="J126" s="40">
        <f t="shared" si="6"/>
        <v>11914</v>
      </c>
      <c r="K126" s="7">
        <v>2243</v>
      </c>
      <c r="L126" s="20"/>
      <c r="M126" s="60">
        <f t="shared" si="7"/>
        <v>0.8216551724137932</v>
      </c>
    </row>
    <row r="127" spans="1:13" s="10" customFormat="1" ht="38.25">
      <c r="A127" s="9"/>
      <c r="B127" s="52"/>
      <c r="C127" s="81" t="s">
        <v>511</v>
      </c>
      <c r="D127" s="7">
        <v>23000</v>
      </c>
      <c r="E127" s="7">
        <v>23000</v>
      </c>
      <c r="F127" s="40">
        <f t="shared" si="5"/>
        <v>23000</v>
      </c>
      <c r="G127" s="7"/>
      <c r="H127" s="20"/>
      <c r="I127" s="68">
        <v>17957</v>
      </c>
      <c r="J127" s="40">
        <f t="shared" si="6"/>
        <v>17957</v>
      </c>
      <c r="K127" s="7"/>
      <c r="L127" s="20"/>
      <c r="M127" s="60">
        <f t="shared" si="7"/>
        <v>0.7807391304347826</v>
      </c>
    </row>
    <row r="128" spans="1:13" s="25" customFormat="1" ht="12.75">
      <c r="A128" s="26"/>
      <c r="B128" s="80">
        <v>75095</v>
      </c>
      <c r="C128" s="79" t="s">
        <v>103</v>
      </c>
      <c r="D128" s="22">
        <f>SUM(D129:D132)</f>
        <v>2383800</v>
      </c>
      <c r="E128" s="22">
        <f>SUM(E129:E132)</f>
        <v>2494200</v>
      </c>
      <c r="F128" s="73">
        <f t="shared" si="5"/>
        <v>2494200</v>
      </c>
      <c r="G128" s="22">
        <f>SUM(G129:G132)</f>
        <v>1282000</v>
      </c>
      <c r="H128" s="39">
        <f>SUM(H129:H132)</f>
        <v>0</v>
      </c>
      <c r="I128" s="67">
        <f>SUM(I129:I132)</f>
        <v>1225552</v>
      </c>
      <c r="J128" s="73">
        <f t="shared" si="6"/>
        <v>1225552</v>
      </c>
      <c r="K128" s="22">
        <f>SUM(K129:K132)</f>
        <v>491962</v>
      </c>
      <c r="L128" s="39">
        <f>SUM(L129:L132)</f>
        <v>0</v>
      </c>
      <c r="M128" s="143">
        <f t="shared" si="7"/>
        <v>0.49136075695613823</v>
      </c>
    </row>
    <row r="129" spans="1:13" s="10" customFormat="1" ht="12.75">
      <c r="A129" s="9"/>
      <c r="B129" s="52"/>
      <c r="C129" s="81" t="s">
        <v>98</v>
      </c>
      <c r="D129" s="7">
        <v>797000</v>
      </c>
      <c r="E129" s="7">
        <v>807900</v>
      </c>
      <c r="F129" s="40">
        <f t="shared" si="5"/>
        <v>807900</v>
      </c>
      <c r="G129" s="7">
        <v>32000</v>
      </c>
      <c r="H129" s="20"/>
      <c r="I129" s="68">
        <v>501748</v>
      </c>
      <c r="J129" s="40">
        <f t="shared" si="6"/>
        <v>501748</v>
      </c>
      <c r="K129" s="7">
        <v>22218</v>
      </c>
      <c r="L129" s="20"/>
      <c r="M129" s="60">
        <f t="shared" si="7"/>
        <v>0.6210521104097042</v>
      </c>
    </row>
    <row r="130" spans="1:13" s="10" customFormat="1" ht="12.75">
      <c r="A130" s="9"/>
      <c r="B130" s="52"/>
      <c r="C130" s="81" t="s">
        <v>278</v>
      </c>
      <c r="D130" s="7">
        <v>1269800</v>
      </c>
      <c r="E130" s="7">
        <v>1269800</v>
      </c>
      <c r="F130" s="40">
        <f t="shared" si="5"/>
        <v>1269800</v>
      </c>
      <c r="G130" s="7">
        <v>1250000</v>
      </c>
      <c r="H130" s="20"/>
      <c r="I130" s="68">
        <v>484544</v>
      </c>
      <c r="J130" s="40">
        <f t="shared" si="6"/>
        <v>484544</v>
      </c>
      <c r="K130" s="7">
        <v>469744</v>
      </c>
      <c r="L130" s="20"/>
      <c r="M130" s="60">
        <f t="shared" si="7"/>
        <v>0.3815908017010553</v>
      </c>
    </row>
    <row r="131" spans="1:13" s="25" customFormat="1" ht="12.75">
      <c r="A131" s="9"/>
      <c r="B131" s="52"/>
      <c r="C131" s="81" t="s">
        <v>279</v>
      </c>
      <c r="D131" s="7">
        <v>317000</v>
      </c>
      <c r="E131" s="7">
        <v>400500</v>
      </c>
      <c r="F131" s="40">
        <f t="shared" si="5"/>
        <v>400500</v>
      </c>
      <c r="G131" s="7"/>
      <c r="H131" s="20"/>
      <c r="I131" s="68">
        <v>223888</v>
      </c>
      <c r="J131" s="40">
        <f t="shared" si="6"/>
        <v>223888</v>
      </c>
      <c r="K131" s="7"/>
      <c r="L131" s="20"/>
      <c r="M131" s="60">
        <f t="shared" si="7"/>
        <v>0.5590212234706616</v>
      </c>
    </row>
    <row r="132" spans="1:13" s="25" customFormat="1" ht="25.5">
      <c r="A132" s="9"/>
      <c r="B132" s="52"/>
      <c r="C132" s="81" t="s">
        <v>512</v>
      </c>
      <c r="D132" s="7"/>
      <c r="E132" s="7">
        <v>16000</v>
      </c>
      <c r="F132" s="40">
        <f t="shared" si="5"/>
        <v>16000</v>
      </c>
      <c r="G132" s="7"/>
      <c r="H132" s="20"/>
      <c r="I132" s="68">
        <v>15372</v>
      </c>
      <c r="J132" s="40">
        <f t="shared" si="6"/>
        <v>15372</v>
      </c>
      <c r="K132" s="7"/>
      <c r="L132" s="20"/>
      <c r="M132" s="60">
        <f t="shared" si="7"/>
        <v>0.96075</v>
      </c>
    </row>
    <row r="133" spans="1:13" s="10" customFormat="1" ht="38.25">
      <c r="A133" s="11">
        <v>751</v>
      </c>
      <c r="B133" s="71"/>
      <c r="C133" s="42" t="s">
        <v>296</v>
      </c>
      <c r="D133" s="12">
        <f>D134</f>
        <v>20113</v>
      </c>
      <c r="E133" s="42">
        <f aca="true" t="shared" si="8" ref="E133:L134">E134</f>
        <v>20113</v>
      </c>
      <c r="F133" s="12">
        <f t="shared" si="5"/>
        <v>20113</v>
      </c>
      <c r="G133" s="56">
        <f t="shared" si="8"/>
        <v>18313</v>
      </c>
      <c r="H133" s="42">
        <f t="shared" si="8"/>
        <v>0</v>
      </c>
      <c r="I133" s="66">
        <f t="shared" si="8"/>
        <v>9330</v>
      </c>
      <c r="J133" s="56">
        <f t="shared" si="6"/>
        <v>9330</v>
      </c>
      <c r="K133" s="12">
        <f t="shared" si="8"/>
        <v>8830</v>
      </c>
      <c r="L133" s="42">
        <f t="shared" si="8"/>
        <v>0</v>
      </c>
      <c r="M133" s="142">
        <f t="shared" si="7"/>
        <v>0.4638790831800328</v>
      </c>
    </row>
    <row r="134" spans="1:13" s="10" customFormat="1" ht="25.5">
      <c r="A134" s="26"/>
      <c r="B134" s="51">
        <v>75101</v>
      </c>
      <c r="C134" s="85" t="s">
        <v>299</v>
      </c>
      <c r="D134" s="22">
        <f>D135</f>
        <v>20113</v>
      </c>
      <c r="E134" s="22">
        <f t="shared" si="8"/>
        <v>20113</v>
      </c>
      <c r="F134" s="73">
        <f t="shared" si="5"/>
        <v>20113</v>
      </c>
      <c r="G134" s="22">
        <f t="shared" si="8"/>
        <v>18313</v>
      </c>
      <c r="H134" s="39">
        <f t="shared" si="8"/>
        <v>0</v>
      </c>
      <c r="I134" s="67">
        <f t="shared" si="8"/>
        <v>9330</v>
      </c>
      <c r="J134" s="73">
        <f t="shared" si="6"/>
        <v>9330</v>
      </c>
      <c r="K134" s="22">
        <f t="shared" si="8"/>
        <v>8830</v>
      </c>
      <c r="L134" s="39">
        <f t="shared" si="8"/>
        <v>0</v>
      </c>
      <c r="M134" s="143">
        <f t="shared" si="7"/>
        <v>0.4638790831800328</v>
      </c>
    </row>
    <row r="135" spans="1:13" s="10" customFormat="1" ht="51">
      <c r="A135" s="26"/>
      <c r="B135" s="80"/>
      <c r="C135" s="84" t="s">
        <v>502</v>
      </c>
      <c r="D135" s="7">
        <v>20113</v>
      </c>
      <c r="E135" s="7">
        <v>20113</v>
      </c>
      <c r="F135" s="40">
        <f t="shared" si="5"/>
        <v>20113</v>
      </c>
      <c r="G135" s="7">
        <v>18313</v>
      </c>
      <c r="H135" s="20"/>
      <c r="I135" s="68">
        <v>9330</v>
      </c>
      <c r="J135" s="40">
        <f t="shared" si="6"/>
        <v>9330</v>
      </c>
      <c r="K135" s="7">
        <v>8830</v>
      </c>
      <c r="L135" s="20"/>
      <c r="M135" s="60">
        <f t="shared" si="7"/>
        <v>0.4638790831800328</v>
      </c>
    </row>
    <row r="136" spans="1:13" s="10" customFormat="1" ht="25.5">
      <c r="A136" s="11">
        <v>754</v>
      </c>
      <c r="B136" s="71"/>
      <c r="C136" s="42" t="s">
        <v>405</v>
      </c>
      <c r="D136" s="12">
        <f>D137+D139+D143+D149+D153+D155+D160</f>
        <v>11603100</v>
      </c>
      <c r="E136" s="42">
        <f>E137+E139+E143+E149+E153+E155+E160</f>
        <v>12057200</v>
      </c>
      <c r="F136" s="12">
        <f aca="true" t="shared" si="9" ref="F136:F200">E136-H136</f>
        <v>11268700</v>
      </c>
      <c r="G136" s="56">
        <f>G137+G139+G143+G149+G153+G155+G160</f>
        <v>8433800</v>
      </c>
      <c r="H136" s="42">
        <f>H137+H139+H143+H149+H153+H155+H160</f>
        <v>788500</v>
      </c>
      <c r="I136" s="66">
        <f>I137+I139+I143+I149+I153+I155+I160</f>
        <v>6100434</v>
      </c>
      <c r="J136" s="56">
        <f aca="true" t="shared" si="10" ref="J136:J200">I136-L136</f>
        <v>5993811</v>
      </c>
      <c r="K136" s="12">
        <f>K137+K139+K143+K149+K153+K155+K160</f>
        <v>4323540</v>
      </c>
      <c r="L136" s="42">
        <f>L137+L139+L143+L149+L153+L155+L160</f>
        <v>106623</v>
      </c>
      <c r="M136" s="142">
        <f aca="true" t="shared" si="11" ref="M136:M200">I136/E136</f>
        <v>0.5059577679726637</v>
      </c>
    </row>
    <row r="137" spans="1:13" s="10" customFormat="1" ht="12.75">
      <c r="A137" s="26"/>
      <c r="B137" s="51">
        <v>75405</v>
      </c>
      <c r="C137" s="85" t="s">
        <v>124</v>
      </c>
      <c r="D137" s="22">
        <f>SUM(D138:D138)</f>
        <v>210000</v>
      </c>
      <c r="E137" s="22">
        <f>SUM(E138:E138)</f>
        <v>210000</v>
      </c>
      <c r="F137" s="73">
        <f t="shared" si="9"/>
        <v>210000</v>
      </c>
      <c r="G137" s="22">
        <f>SUM(G138:G138)</f>
        <v>184700</v>
      </c>
      <c r="H137" s="39">
        <f>SUM(H138:H138)</f>
        <v>0</v>
      </c>
      <c r="I137" s="67">
        <f>SUM(I138:I138)</f>
        <v>100500</v>
      </c>
      <c r="J137" s="73">
        <f t="shared" si="10"/>
        <v>100500</v>
      </c>
      <c r="K137" s="22">
        <f>SUM(K138:K138)</f>
        <v>84086</v>
      </c>
      <c r="L137" s="39">
        <f>SUM(L138:L138)</f>
        <v>0</v>
      </c>
      <c r="M137" s="143">
        <f t="shared" si="11"/>
        <v>0.4785714285714286</v>
      </c>
    </row>
    <row r="138" spans="1:13" s="25" customFormat="1" ht="25.5">
      <c r="A138" s="26"/>
      <c r="B138" s="80"/>
      <c r="C138" s="81" t="s">
        <v>280</v>
      </c>
      <c r="D138" s="7">
        <v>210000</v>
      </c>
      <c r="E138" s="7">
        <v>210000</v>
      </c>
      <c r="F138" s="40">
        <f t="shared" si="9"/>
        <v>210000</v>
      </c>
      <c r="G138" s="7">
        <v>184700</v>
      </c>
      <c r="H138" s="20"/>
      <c r="I138" s="68">
        <v>100500</v>
      </c>
      <c r="J138" s="40">
        <f t="shared" si="10"/>
        <v>100500</v>
      </c>
      <c r="K138" s="7">
        <v>84086</v>
      </c>
      <c r="L138" s="20"/>
      <c r="M138" s="60">
        <f t="shared" si="11"/>
        <v>0.4785714285714286</v>
      </c>
    </row>
    <row r="139" spans="1:13" s="25" customFormat="1" ht="25.5">
      <c r="A139" s="26"/>
      <c r="B139" s="80">
        <v>75411</v>
      </c>
      <c r="C139" s="79" t="s">
        <v>125</v>
      </c>
      <c r="D139" s="22">
        <f>SUM(D140:D142)</f>
        <v>8307000</v>
      </c>
      <c r="E139" s="22">
        <f>SUM(E140:E142)</f>
        <v>8157000</v>
      </c>
      <c r="F139" s="73">
        <f t="shared" si="9"/>
        <v>8007000</v>
      </c>
      <c r="G139" s="22">
        <f>SUM(G140:G142)</f>
        <v>6076100</v>
      </c>
      <c r="H139" s="39">
        <f>SUM(H140:H142)</f>
        <v>150000</v>
      </c>
      <c r="I139" s="67">
        <f>SUM(I140:I142)</f>
        <v>4414727</v>
      </c>
      <c r="J139" s="73">
        <f t="shared" si="10"/>
        <v>4402558</v>
      </c>
      <c r="K139" s="22">
        <f>SUM(K140:K142)</f>
        <v>3138908</v>
      </c>
      <c r="L139" s="39">
        <f>SUM(L140:L142)</f>
        <v>12169</v>
      </c>
      <c r="M139" s="143">
        <f t="shared" si="11"/>
        <v>0.541219443422827</v>
      </c>
    </row>
    <row r="140" spans="1:13" s="25" customFormat="1" ht="38.25">
      <c r="A140" s="26"/>
      <c r="B140" s="80"/>
      <c r="C140" s="84" t="s">
        <v>490</v>
      </c>
      <c r="D140" s="7">
        <v>8007000</v>
      </c>
      <c r="E140" s="7">
        <v>8007000</v>
      </c>
      <c r="F140" s="40">
        <f t="shared" si="9"/>
        <v>8007000</v>
      </c>
      <c r="G140" s="7">
        <v>6076100</v>
      </c>
      <c r="H140" s="20"/>
      <c r="I140" s="68">
        <v>4402558</v>
      </c>
      <c r="J140" s="40">
        <f t="shared" si="10"/>
        <v>4402558</v>
      </c>
      <c r="K140" s="7">
        <v>3138908</v>
      </c>
      <c r="L140" s="20"/>
      <c r="M140" s="60">
        <f t="shared" si="11"/>
        <v>0.5498386411889596</v>
      </c>
    </row>
    <row r="141" spans="1:13" s="25" customFormat="1" ht="12.75">
      <c r="A141" s="26"/>
      <c r="B141" s="80"/>
      <c r="C141" s="81" t="s">
        <v>513</v>
      </c>
      <c r="D141" s="7">
        <v>300000</v>
      </c>
      <c r="E141" s="7">
        <v>100000</v>
      </c>
      <c r="F141" s="40">
        <f t="shared" si="9"/>
        <v>0</v>
      </c>
      <c r="G141" s="7"/>
      <c r="H141" s="20">
        <v>100000</v>
      </c>
      <c r="I141" s="68"/>
      <c r="J141" s="40">
        <f t="shared" si="10"/>
        <v>0</v>
      </c>
      <c r="K141" s="7"/>
      <c r="L141" s="20"/>
      <c r="M141" s="60">
        <f t="shared" si="11"/>
        <v>0</v>
      </c>
    </row>
    <row r="142" spans="1:13" s="25" customFormat="1" ht="51">
      <c r="A142" s="26"/>
      <c r="B142" s="80"/>
      <c r="C142" s="81" t="s">
        <v>514</v>
      </c>
      <c r="D142" s="7"/>
      <c r="E142" s="7">
        <v>50000</v>
      </c>
      <c r="F142" s="40">
        <f t="shared" si="9"/>
        <v>0</v>
      </c>
      <c r="G142" s="7"/>
      <c r="H142" s="20">
        <v>50000</v>
      </c>
      <c r="I142" s="68">
        <v>12169</v>
      </c>
      <c r="J142" s="40">
        <f t="shared" si="10"/>
        <v>0</v>
      </c>
      <c r="K142" s="7"/>
      <c r="L142" s="20">
        <v>12169</v>
      </c>
      <c r="M142" s="60">
        <f t="shared" si="11"/>
        <v>0.24338</v>
      </c>
    </row>
    <row r="143" spans="1:13" s="25" customFormat="1" ht="12.75">
      <c r="A143" s="26"/>
      <c r="B143" s="80">
        <v>75412</v>
      </c>
      <c r="C143" s="79" t="s">
        <v>126</v>
      </c>
      <c r="D143" s="22">
        <f>SUM(D144:D148)</f>
        <v>492100</v>
      </c>
      <c r="E143" s="22">
        <f>SUM(E144:E148)</f>
        <v>737100</v>
      </c>
      <c r="F143" s="73">
        <f t="shared" si="9"/>
        <v>271600</v>
      </c>
      <c r="G143" s="22">
        <f>SUM(G144:G148)</f>
        <v>7000</v>
      </c>
      <c r="H143" s="39">
        <f>SUM(H144:H148)</f>
        <v>465500</v>
      </c>
      <c r="I143" s="67">
        <f>SUM(I144:I148)</f>
        <v>119774</v>
      </c>
      <c r="J143" s="73">
        <f t="shared" si="10"/>
        <v>114274</v>
      </c>
      <c r="K143" s="22">
        <f>SUM(K144:K148)</f>
        <v>1633</v>
      </c>
      <c r="L143" s="39">
        <f>SUM(L144:L148)</f>
        <v>5500</v>
      </c>
      <c r="M143" s="143">
        <f t="shared" si="11"/>
        <v>0.16249355582688915</v>
      </c>
    </row>
    <row r="144" spans="1:13" s="25" customFormat="1" ht="12.75">
      <c r="A144" s="9"/>
      <c r="B144" s="52"/>
      <c r="C144" s="81" t="s">
        <v>98</v>
      </c>
      <c r="D144" s="7">
        <v>241600</v>
      </c>
      <c r="E144" s="7">
        <v>271600</v>
      </c>
      <c r="F144" s="40">
        <f t="shared" si="9"/>
        <v>271600</v>
      </c>
      <c r="G144" s="7">
        <v>7000</v>
      </c>
      <c r="H144" s="20"/>
      <c r="I144" s="68">
        <v>114274</v>
      </c>
      <c r="J144" s="40">
        <f t="shared" si="10"/>
        <v>114274</v>
      </c>
      <c r="K144" s="7">
        <v>1633</v>
      </c>
      <c r="L144" s="20"/>
      <c r="M144" s="60">
        <f t="shared" si="11"/>
        <v>0.4207437407952872</v>
      </c>
    </row>
    <row r="145" spans="1:13" s="25" customFormat="1" ht="25.5">
      <c r="A145" s="9"/>
      <c r="B145" s="52"/>
      <c r="C145" s="81" t="s">
        <v>515</v>
      </c>
      <c r="D145" s="7">
        <v>5500</v>
      </c>
      <c r="E145" s="7">
        <v>5500</v>
      </c>
      <c r="F145" s="40">
        <f t="shared" si="9"/>
        <v>0</v>
      </c>
      <c r="G145" s="7"/>
      <c r="H145" s="20">
        <v>5500</v>
      </c>
      <c r="I145" s="68">
        <v>5500</v>
      </c>
      <c r="J145" s="40">
        <f t="shared" si="10"/>
        <v>0</v>
      </c>
      <c r="K145" s="7"/>
      <c r="L145" s="20">
        <v>5500</v>
      </c>
      <c r="M145" s="60">
        <f t="shared" si="11"/>
        <v>1</v>
      </c>
    </row>
    <row r="146" spans="1:13" s="25" customFormat="1" ht="25.5">
      <c r="A146" s="9"/>
      <c r="B146" s="52"/>
      <c r="C146" s="81" t="s">
        <v>516</v>
      </c>
      <c r="D146" s="7">
        <v>45000</v>
      </c>
      <c r="E146" s="7">
        <v>60000</v>
      </c>
      <c r="F146" s="40">
        <f t="shared" si="9"/>
        <v>0</v>
      </c>
      <c r="G146" s="7"/>
      <c r="H146" s="20">
        <v>60000</v>
      </c>
      <c r="I146" s="68"/>
      <c r="J146" s="40">
        <f t="shared" si="10"/>
        <v>0</v>
      </c>
      <c r="K146" s="7"/>
      <c r="L146" s="20"/>
      <c r="M146" s="60">
        <f t="shared" si="11"/>
        <v>0</v>
      </c>
    </row>
    <row r="147" spans="1:13" s="25" customFormat="1" ht="25.5">
      <c r="A147" s="9"/>
      <c r="B147" s="52"/>
      <c r="C147" s="81" t="s">
        <v>517</v>
      </c>
      <c r="D147" s="7"/>
      <c r="E147" s="7">
        <v>400000</v>
      </c>
      <c r="F147" s="40">
        <f>E147-H147</f>
        <v>0</v>
      </c>
      <c r="G147" s="7"/>
      <c r="H147" s="20">
        <v>400000</v>
      </c>
      <c r="I147" s="68"/>
      <c r="J147" s="40">
        <f>I147-L147</f>
        <v>0</v>
      </c>
      <c r="K147" s="7"/>
      <c r="L147" s="20"/>
      <c r="M147" s="60">
        <f>I147/E147</f>
        <v>0</v>
      </c>
    </row>
    <row r="148" spans="1:13" s="25" customFormat="1" ht="12.75">
      <c r="A148" s="9"/>
      <c r="B148" s="52"/>
      <c r="C148" s="81" t="s">
        <v>504</v>
      </c>
      <c r="D148" s="7">
        <v>200000</v>
      </c>
      <c r="E148" s="7"/>
      <c r="F148" s="40">
        <f t="shared" si="9"/>
        <v>0</v>
      </c>
      <c r="G148" s="7"/>
      <c r="H148" s="20"/>
      <c r="I148" s="68"/>
      <c r="J148" s="40">
        <f t="shared" si="10"/>
        <v>0</v>
      </c>
      <c r="K148" s="7"/>
      <c r="L148" s="20"/>
      <c r="M148" s="60"/>
    </row>
    <row r="149" spans="1:13" s="25" customFormat="1" ht="12.75">
      <c r="A149" s="26"/>
      <c r="B149" s="80">
        <v>75414</v>
      </c>
      <c r="C149" s="79" t="s">
        <v>127</v>
      </c>
      <c r="D149" s="22">
        <f>SUM(D150:D152)</f>
        <v>7000</v>
      </c>
      <c r="E149" s="22">
        <f>SUM(E150:E152)</f>
        <v>74500</v>
      </c>
      <c r="F149" s="73">
        <f t="shared" si="9"/>
        <v>24500</v>
      </c>
      <c r="G149" s="22">
        <f>SUM(G150:G152)</f>
        <v>200</v>
      </c>
      <c r="H149" s="39">
        <f>SUM(H150:H152)</f>
        <v>50000</v>
      </c>
      <c r="I149" s="67">
        <f>SUM(I150:I152)</f>
        <v>8040</v>
      </c>
      <c r="J149" s="73">
        <f t="shared" si="10"/>
        <v>8040</v>
      </c>
      <c r="K149" s="22">
        <f>SUM(K150:K152)</f>
        <v>0</v>
      </c>
      <c r="L149" s="39">
        <f>SUM(L150:L152)</f>
        <v>0</v>
      </c>
      <c r="M149" s="143">
        <f t="shared" si="11"/>
        <v>0.10791946308724833</v>
      </c>
    </row>
    <row r="150" spans="1:13" s="25" customFormat="1" ht="12.75">
      <c r="A150" s="26"/>
      <c r="B150" s="80"/>
      <c r="C150" s="81" t="s">
        <v>98</v>
      </c>
      <c r="D150" s="7"/>
      <c r="E150" s="7">
        <v>17500</v>
      </c>
      <c r="F150" s="40">
        <f t="shared" si="9"/>
        <v>17500</v>
      </c>
      <c r="G150" s="7"/>
      <c r="H150" s="20"/>
      <c r="I150" s="68">
        <v>7580</v>
      </c>
      <c r="J150" s="40">
        <f t="shared" si="10"/>
        <v>7580</v>
      </c>
      <c r="K150" s="7"/>
      <c r="L150" s="20"/>
      <c r="M150" s="60">
        <f t="shared" si="11"/>
        <v>0.43314285714285716</v>
      </c>
    </row>
    <row r="151" spans="1:13" s="10" customFormat="1" ht="12.75">
      <c r="A151" s="9"/>
      <c r="B151" s="52"/>
      <c r="C151" s="69" t="s">
        <v>518</v>
      </c>
      <c r="D151" s="7"/>
      <c r="E151" s="7">
        <v>50000</v>
      </c>
      <c r="F151" s="40">
        <f t="shared" si="9"/>
        <v>0</v>
      </c>
      <c r="G151" s="7"/>
      <c r="H151" s="20">
        <v>50000</v>
      </c>
      <c r="I151" s="68"/>
      <c r="J151" s="40">
        <f t="shared" si="10"/>
        <v>0</v>
      </c>
      <c r="K151" s="7"/>
      <c r="L151" s="20"/>
      <c r="M151" s="60">
        <f t="shared" si="11"/>
        <v>0</v>
      </c>
    </row>
    <row r="152" spans="1:13" s="10" customFormat="1" ht="51">
      <c r="A152" s="9"/>
      <c r="B152" s="52"/>
      <c r="C152" s="84" t="s">
        <v>502</v>
      </c>
      <c r="D152" s="7">
        <v>7000</v>
      </c>
      <c r="E152" s="7">
        <v>7000</v>
      </c>
      <c r="F152" s="40">
        <f t="shared" si="9"/>
        <v>7000</v>
      </c>
      <c r="G152" s="7">
        <v>200</v>
      </c>
      <c r="H152" s="20"/>
      <c r="I152" s="68">
        <v>460</v>
      </c>
      <c r="J152" s="40">
        <f t="shared" si="10"/>
        <v>460</v>
      </c>
      <c r="K152" s="7"/>
      <c r="L152" s="20"/>
      <c r="M152" s="60">
        <f t="shared" si="11"/>
        <v>0.06571428571428571</v>
      </c>
    </row>
    <row r="153" spans="1:13" s="10" customFormat="1" ht="12.75">
      <c r="A153" s="26"/>
      <c r="B153" s="80">
        <v>75415</v>
      </c>
      <c r="C153" s="79" t="s">
        <v>260</v>
      </c>
      <c r="D153" s="22">
        <f>D154</f>
        <v>70000</v>
      </c>
      <c r="E153" s="22">
        <f>E154</f>
        <v>115000</v>
      </c>
      <c r="F153" s="73">
        <f t="shared" si="9"/>
        <v>115000</v>
      </c>
      <c r="G153" s="22">
        <f>G154</f>
        <v>0</v>
      </c>
      <c r="H153" s="39">
        <f>H154</f>
        <v>0</v>
      </c>
      <c r="I153" s="67">
        <f>I154</f>
        <v>0</v>
      </c>
      <c r="J153" s="73">
        <f t="shared" si="10"/>
        <v>0</v>
      </c>
      <c r="K153" s="22">
        <f>K154</f>
        <v>0</v>
      </c>
      <c r="L153" s="39">
        <f>L154</f>
        <v>0</v>
      </c>
      <c r="M153" s="143">
        <f t="shared" si="11"/>
        <v>0</v>
      </c>
    </row>
    <row r="154" spans="1:13" s="25" customFormat="1" ht="12.75">
      <c r="A154" s="9"/>
      <c r="B154" s="52"/>
      <c r="C154" s="81" t="s">
        <v>291</v>
      </c>
      <c r="D154" s="7">
        <v>70000</v>
      </c>
      <c r="E154" s="7">
        <v>115000</v>
      </c>
      <c r="F154" s="40">
        <f t="shared" si="9"/>
        <v>115000</v>
      </c>
      <c r="G154" s="7"/>
      <c r="H154" s="20"/>
      <c r="I154" s="68"/>
      <c r="J154" s="40">
        <f t="shared" si="10"/>
        <v>0</v>
      </c>
      <c r="K154" s="7"/>
      <c r="L154" s="20"/>
      <c r="M154" s="60">
        <f t="shared" si="11"/>
        <v>0</v>
      </c>
    </row>
    <row r="155" spans="1:13" s="10" customFormat="1" ht="12.75">
      <c r="A155" s="26"/>
      <c r="B155" s="80">
        <v>75416</v>
      </c>
      <c r="C155" s="79" t="s">
        <v>128</v>
      </c>
      <c r="D155" s="22">
        <f>SUM(D156:D159)</f>
        <v>2486000</v>
      </c>
      <c r="E155" s="22">
        <f>SUM(E156:E159)</f>
        <v>2714300</v>
      </c>
      <c r="F155" s="73">
        <f t="shared" si="9"/>
        <v>2591300</v>
      </c>
      <c r="G155" s="22">
        <f>SUM(G156:G159)</f>
        <v>2165300</v>
      </c>
      <c r="H155" s="39">
        <f>SUM(H156:H159)</f>
        <v>123000</v>
      </c>
      <c r="I155" s="67">
        <f>SUM(I156:I159)</f>
        <v>1438086</v>
      </c>
      <c r="J155" s="73">
        <f t="shared" si="10"/>
        <v>1349132</v>
      </c>
      <c r="K155" s="22">
        <f>SUM(K156:K159)</f>
        <v>1098913</v>
      </c>
      <c r="L155" s="39">
        <f>SUM(L156:L159)</f>
        <v>88954</v>
      </c>
      <c r="M155" s="143">
        <f t="shared" si="11"/>
        <v>0.5298183693770033</v>
      </c>
    </row>
    <row r="156" spans="1:13" s="25" customFormat="1" ht="12.75">
      <c r="A156" s="9"/>
      <c r="B156" s="52"/>
      <c r="C156" s="82" t="s">
        <v>265</v>
      </c>
      <c r="D156" s="7">
        <v>2486000</v>
      </c>
      <c r="E156" s="7">
        <v>2573300</v>
      </c>
      <c r="F156" s="40">
        <f t="shared" si="9"/>
        <v>2573300</v>
      </c>
      <c r="G156" s="7">
        <v>2165300</v>
      </c>
      <c r="H156" s="20"/>
      <c r="I156" s="68">
        <v>1349132</v>
      </c>
      <c r="J156" s="40">
        <f t="shared" si="10"/>
        <v>1349132</v>
      </c>
      <c r="K156" s="7">
        <v>1098913</v>
      </c>
      <c r="L156" s="20"/>
      <c r="M156" s="60">
        <f t="shared" si="11"/>
        <v>0.5242808844674154</v>
      </c>
    </row>
    <row r="157" spans="1:13" s="10" customFormat="1" ht="12.75">
      <c r="A157" s="9"/>
      <c r="B157" s="52"/>
      <c r="C157" s="81" t="s">
        <v>519</v>
      </c>
      <c r="D157" s="7"/>
      <c r="E157" s="7">
        <v>90000</v>
      </c>
      <c r="F157" s="40">
        <f t="shared" si="9"/>
        <v>0</v>
      </c>
      <c r="G157" s="7"/>
      <c r="H157" s="20">
        <v>90000</v>
      </c>
      <c r="I157" s="68">
        <v>88954</v>
      </c>
      <c r="J157" s="40">
        <f t="shared" si="10"/>
        <v>0</v>
      </c>
      <c r="K157" s="7"/>
      <c r="L157" s="20">
        <v>88954</v>
      </c>
      <c r="M157" s="60">
        <f t="shared" si="11"/>
        <v>0.9883777777777778</v>
      </c>
    </row>
    <row r="158" spans="1:13" s="25" customFormat="1" ht="12.75">
      <c r="A158" s="9"/>
      <c r="B158" s="52"/>
      <c r="C158" s="81" t="s">
        <v>520</v>
      </c>
      <c r="D158" s="7"/>
      <c r="E158" s="7">
        <v>33000</v>
      </c>
      <c r="F158" s="40">
        <f t="shared" si="9"/>
        <v>0</v>
      </c>
      <c r="G158" s="7"/>
      <c r="H158" s="20">
        <v>33000</v>
      </c>
      <c r="I158" s="68"/>
      <c r="J158" s="40">
        <f t="shared" si="10"/>
        <v>0</v>
      </c>
      <c r="K158" s="7"/>
      <c r="L158" s="20"/>
      <c r="M158" s="60">
        <f t="shared" si="11"/>
        <v>0</v>
      </c>
    </row>
    <row r="159" spans="1:13" s="10" customFormat="1" ht="25.5">
      <c r="A159" s="9"/>
      <c r="B159" s="52"/>
      <c r="C159" s="81" t="s">
        <v>521</v>
      </c>
      <c r="D159" s="7"/>
      <c r="E159" s="7">
        <v>18000</v>
      </c>
      <c r="F159" s="40">
        <f t="shared" si="9"/>
        <v>18000</v>
      </c>
      <c r="G159" s="7"/>
      <c r="H159" s="20"/>
      <c r="I159" s="68"/>
      <c r="J159" s="40">
        <f t="shared" si="10"/>
        <v>0</v>
      </c>
      <c r="K159" s="7"/>
      <c r="L159" s="20"/>
      <c r="M159" s="60">
        <f t="shared" si="11"/>
        <v>0</v>
      </c>
    </row>
    <row r="160" spans="1:13" s="25" customFormat="1" ht="12.75">
      <c r="A160" s="26"/>
      <c r="B160" s="80">
        <v>75478</v>
      </c>
      <c r="C160" s="79" t="s">
        <v>323</v>
      </c>
      <c r="D160" s="22">
        <f>D161</f>
        <v>31000</v>
      </c>
      <c r="E160" s="22">
        <f>E161</f>
        <v>49300</v>
      </c>
      <c r="F160" s="73">
        <f t="shared" si="9"/>
        <v>49300</v>
      </c>
      <c r="G160" s="22">
        <f>G161</f>
        <v>500</v>
      </c>
      <c r="H160" s="39">
        <f>H161</f>
        <v>0</v>
      </c>
      <c r="I160" s="67">
        <f>I161</f>
        <v>19307</v>
      </c>
      <c r="J160" s="73">
        <f t="shared" si="10"/>
        <v>19307</v>
      </c>
      <c r="K160" s="22">
        <f>K161</f>
        <v>0</v>
      </c>
      <c r="L160" s="39">
        <f>L161</f>
        <v>0</v>
      </c>
      <c r="M160" s="143">
        <f t="shared" si="11"/>
        <v>0.39162271805273835</v>
      </c>
    </row>
    <row r="161" spans="1:13" s="10" customFormat="1" ht="12.75">
      <c r="A161" s="9"/>
      <c r="B161" s="52"/>
      <c r="C161" s="81" t="s">
        <v>98</v>
      </c>
      <c r="D161" s="7">
        <v>31000</v>
      </c>
      <c r="E161" s="7">
        <v>49300</v>
      </c>
      <c r="F161" s="40">
        <f t="shared" si="9"/>
        <v>49300</v>
      </c>
      <c r="G161" s="7">
        <v>500</v>
      </c>
      <c r="H161" s="20"/>
      <c r="I161" s="68">
        <v>19307</v>
      </c>
      <c r="J161" s="40">
        <f t="shared" si="10"/>
        <v>19307</v>
      </c>
      <c r="K161" s="7"/>
      <c r="L161" s="20"/>
      <c r="M161" s="60">
        <f t="shared" si="11"/>
        <v>0.39162271805273835</v>
      </c>
    </row>
    <row r="162" spans="1:13" s="25" customFormat="1" ht="51">
      <c r="A162" s="11">
        <v>756</v>
      </c>
      <c r="B162" s="71"/>
      <c r="C162" s="42" t="s">
        <v>31</v>
      </c>
      <c r="D162" s="12">
        <f>D163</f>
        <v>396400</v>
      </c>
      <c r="E162" s="42">
        <f>E163</f>
        <v>396400</v>
      </c>
      <c r="F162" s="12">
        <f t="shared" si="9"/>
        <v>396400</v>
      </c>
      <c r="G162" s="56">
        <f>G163</f>
        <v>62400</v>
      </c>
      <c r="H162" s="42">
        <f>H163</f>
        <v>0</v>
      </c>
      <c r="I162" s="66">
        <f>I163</f>
        <v>259235</v>
      </c>
      <c r="J162" s="56">
        <f t="shared" si="10"/>
        <v>259235</v>
      </c>
      <c r="K162" s="12">
        <f>K163</f>
        <v>39356</v>
      </c>
      <c r="L162" s="42">
        <f>L163</f>
        <v>0</v>
      </c>
      <c r="M162" s="142">
        <f t="shared" si="11"/>
        <v>0.6539732593340061</v>
      </c>
    </row>
    <row r="163" spans="1:13" s="25" customFormat="1" ht="25.5">
      <c r="A163" s="26"/>
      <c r="B163" s="80">
        <v>75647</v>
      </c>
      <c r="C163" s="79" t="s">
        <v>123</v>
      </c>
      <c r="D163" s="22">
        <f>D164+D165</f>
        <v>396400</v>
      </c>
      <c r="E163" s="22">
        <f>E164+E165</f>
        <v>396400</v>
      </c>
      <c r="F163" s="73">
        <f t="shared" si="9"/>
        <v>396400</v>
      </c>
      <c r="G163" s="22">
        <f>G164+G165</f>
        <v>62400</v>
      </c>
      <c r="H163" s="39">
        <f>H164+H165</f>
        <v>0</v>
      </c>
      <c r="I163" s="67">
        <f>I164+I165</f>
        <v>259235</v>
      </c>
      <c r="J163" s="73">
        <f t="shared" si="10"/>
        <v>259235</v>
      </c>
      <c r="K163" s="22">
        <f>K164+K165</f>
        <v>39356</v>
      </c>
      <c r="L163" s="39">
        <f>L164+L165</f>
        <v>0</v>
      </c>
      <c r="M163" s="143">
        <f t="shared" si="11"/>
        <v>0.6539732593340061</v>
      </c>
    </row>
    <row r="164" spans="1:13" s="10" customFormat="1" ht="12.75">
      <c r="A164" s="26"/>
      <c r="B164" s="80"/>
      <c r="C164" s="81" t="s">
        <v>98</v>
      </c>
      <c r="D164" s="7">
        <v>266400</v>
      </c>
      <c r="E164" s="7">
        <v>266400</v>
      </c>
      <c r="F164" s="40">
        <f t="shared" si="9"/>
        <v>266400</v>
      </c>
      <c r="G164" s="7">
        <v>62400</v>
      </c>
      <c r="H164" s="20"/>
      <c r="I164" s="68">
        <v>192484</v>
      </c>
      <c r="J164" s="40">
        <f t="shared" si="10"/>
        <v>192484</v>
      </c>
      <c r="K164" s="7">
        <v>39356</v>
      </c>
      <c r="L164" s="20"/>
      <c r="M164" s="60">
        <f t="shared" si="11"/>
        <v>0.7225375375375376</v>
      </c>
    </row>
    <row r="165" spans="1:13" s="25" customFormat="1" ht="12.75">
      <c r="A165" s="26"/>
      <c r="B165" s="80"/>
      <c r="C165" s="81" t="s">
        <v>277</v>
      </c>
      <c r="D165" s="7">
        <v>130000</v>
      </c>
      <c r="E165" s="7">
        <v>130000</v>
      </c>
      <c r="F165" s="40">
        <f t="shared" si="9"/>
        <v>130000</v>
      </c>
      <c r="G165" s="7"/>
      <c r="H165" s="20"/>
      <c r="I165" s="68">
        <v>66751</v>
      </c>
      <c r="J165" s="40">
        <f t="shared" si="10"/>
        <v>66751</v>
      </c>
      <c r="K165" s="7"/>
      <c r="L165" s="20"/>
      <c r="M165" s="60">
        <f t="shared" si="11"/>
        <v>0.5134692307692308</v>
      </c>
    </row>
    <row r="166" spans="1:13" s="25" customFormat="1" ht="21.75" customHeight="1">
      <c r="A166" s="11">
        <v>757</v>
      </c>
      <c r="B166" s="71"/>
      <c r="C166" s="42" t="s">
        <v>129</v>
      </c>
      <c r="D166" s="12">
        <f>D167</f>
        <v>2820000</v>
      </c>
      <c r="E166" s="42">
        <f aca="true" t="shared" si="12" ref="E166:L167">E167</f>
        <v>2820000</v>
      </c>
      <c r="F166" s="12">
        <f t="shared" si="9"/>
        <v>2820000</v>
      </c>
      <c r="G166" s="56">
        <f t="shared" si="12"/>
        <v>0</v>
      </c>
      <c r="H166" s="42">
        <f t="shared" si="12"/>
        <v>0</v>
      </c>
      <c r="I166" s="66">
        <f t="shared" si="12"/>
        <v>125837</v>
      </c>
      <c r="J166" s="56">
        <f t="shared" si="10"/>
        <v>125837</v>
      </c>
      <c r="K166" s="12">
        <f t="shared" si="12"/>
        <v>0</v>
      </c>
      <c r="L166" s="42">
        <f t="shared" si="12"/>
        <v>0</v>
      </c>
      <c r="M166" s="142">
        <f t="shared" si="11"/>
        <v>0.04462304964539007</v>
      </c>
    </row>
    <row r="167" spans="1:13" s="25" customFormat="1" ht="38.25">
      <c r="A167" s="26"/>
      <c r="B167" s="80">
        <v>75702</v>
      </c>
      <c r="C167" s="79" t="s">
        <v>130</v>
      </c>
      <c r="D167" s="22">
        <f>D168</f>
        <v>2820000</v>
      </c>
      <c r="E167" s="22">
        <f t="shared" si="12"/>
        <v>2820000</v>
      </c>
      <c r="F167" s="73">
        <f t="shared" si="9"/>
        <v>2820000</v>
      </c>
      <c r="G167" s="22">
        <f t="shared" si="12"/>
        <v>0</v>
      </c>
      <c r="H167" s="39">
        <f t="shared" si="12"/>
        <v>0</v>
      </c>
      <c r="I167" s="67">
        <f t="shared" si="12"/>
        <v>125837</v>
      </c>
      <c r="J167" s="73">
        <f t="shared" si="10"/>
        <v>125837</v>
      </c>
      <c r="K167" s="22">
        <f t="shared" si="12"/>
        <v>0</v>
      </c>
      <c r="L167" s="39">
        <f t="shared" si="12"/>
        <v>0</v>
      </c>
      <c r="M167" s="143">
        <f t="shared" si="11"/>
        <v>0.04462304964539007</v>
      </c>
    </row>
    <row r="168" spans="1:13" s="25" customFormat="1" ht="12.75">
      <c r="A168" s="9"/>
      <c r="B168" s="52"/>
      <c r="C168" s="81" t="s">
        <v>281</v>
      </c>
      <c r="D168" s="7">
        <v>2820000</v>
      </c>
      <c r="E168" s="7">
        <v>2820000</v>
      </c>
      <c r="F168" s="40">
        <f t="shared" si="9"/>
        <v>2820000</v>
      </c>
      <c r="G168" s="7"/>
      <c r="H168" s="20"/>
      <c r="I168" s="68">
        <v>125837</v>
      </c>
      <c r="J168" s="40">
        <f t="shared" si="10"/>
        <v>125837</v>
      </c>
      <c r="K168" s="7"/>
      <c r="L168" s="20"/>
      <c r="M168" s="60">
        <f t="shared" si="11"/>
        <v>0.04462304964539007</v>
      </c>
    </row>
    <row r="169" spans="1:13" s="25" customFormat="1" ht="21.75" customHeight="1">
      <c r="A169" s="11">
        <v>758</v>
      </c>
      <c r="B169" s="71"/>
      <c r="C169" s="42" t="s">
        <v>417</v>
      </c>
      <c r="D169" s="12">
        <f>D170+D173</f>
        <v>12775269</v>
      </c>
      <c r="E169" s="42">
        <f>E170+E173</f>
        <v>8669029</v>
      </c>
      <c r="F169" s="12">
        <f t="shared" si="9"/>
        <v>8489029</v>
      </c>
      <c r="G169" s="56">
        <f>G170+G173</f>
        <v>0</v>
      </c>
      <c r="H169" s="42">
        <f>H170+H173</f>
        <v>180000</v>
      </c>
      <c r="I169" s="66">
        <f>I170+I173</f>
        <v>2149310</v>
      </c>
      <c r="J169" s="56">
        <f t="shared" si="10"/>
        <v>2149310</v>
      </c>
      <c r="K169" s="12">
        <f>K170+K173</f>
        <v>0</v>
      </c>
      <c r="L169" s="42">
        <f>L170+L173</f>
        <v>0</v>
      </c>
      <c r="M169" s="142">
        <f t="shared" si="11"/>
        <v>0.24792972776997285</v>
      </c>
    </row>
    <row r="170" spans="1:13" s="25" customFormat="1" ht="12.75">
      <c r="A170" s="26"/>
      <c r="B170" s="80">
        <v>75818</v>
      </c>
      <c r="C170" s="79" t="s">
        <v>131</v>
      </c>
      <c r="D170" s="22">
        <f>D171+D172</f>
        <v>8476650</v>
      </c>
      <c r="E170" s="22">
        <f>E171+E172</f>
        <v>4370410</v>
      </c>
      <c r="F170" s="73">
        <f t="shared" si="9"/>
        <v>4190410</v>
      </c>
      <c r="G170" s="22">
        <f>G171+G172</f>
        <v>0</v>
      </c>
      <c r="H170" s="39">
        <f>H171+H172</f>
        <v>180000</v>
      </c>
      <c r="I170" s="67">
        <f>I171+I172</f>
        <v>0</v>
      </c>
      <c r="J170" s="73">
        <f t="shared" si="10"/>
        <v>0</v>
      </c>
      <c r="K170" s="22">
        <f>K171+K172</f>
        <v>0</v>
      </c>
      <c r="L170" s="39">
        <f>L171+L172</f>
        <v>0</v>
      </c>
      <c r="M170" s="143">
        <f t="shared" si="11"/>
        <v>0</v>
      </c>
    </row>
    <row r="171" spans="1:13" s="25" customFormat="1" ht="12.75">
      <c r="A171" s="26"/>
      <c r="B171" s="80"/>
      <c r="C171" s="81" t="s">
        <v>132</v>
      </c>
      <c r="D171" s="7">
        <v>3000000</v>
      </c>
      <c r="E171" s="7">
        <v>1950100</v>
      </c>
      <c r="F171" s="40">
        <f t="shared" si="9"/>
        <v>1950100</v>
      </c>
      <c r="G171" s="7"/>
      <c r="H171" s="20"/>
      <c r="I171" s="68"/>
      <c r="J171" s="40">
        <f t="shared" si="10"/>
        <v>0</v>
      </c>
      <c r="K171" s="7"/>
      <c r="L171" s="20"/>
      <c r="M171" s="60">
        <f t="shared" si="11"/>
        <v>0</v>
      </c>
    </row>
    <row r="172" spans="1:13" s="25" customFormat="1" ht="12.75">
      <c r="A172" s="26"/>
      <c r="B172" s="80"/>
      <c r="C172" s="81" t="s">
        <v>133</v>
      </c>
      <c r="D172" s="7">
        <v>5476650</v>
      </c>
      <c r="E172" s="7">
        <v>2420310</v>
      </c>
      <c r="F172" s="40">
        <f t="shared" si="9"/>
        <v>2240310</v>
      </c>
      <c r="G172" s="7"/>
      <c r="H172" s="20">
        <v>180000</v>
      </c>
      <c r="I172" s="68"/>
      <c r="J172" s="40">
        <f t="shared" si="10"/>
        <v>0</v>
      </c>
      <c r="K172" s="7"/>
      <c r="L172" s="20"/>
      <c r="M172" s="60">
        <f t="shared" si="11"/>
        <v>0</v>
      </c>
    </row>
    <row r="173" spans="1:13" s="25" customFormat="1" ht="25.5">
      <c r="A173" s="26"/>
      <c r="B173" s="80">
        <v>75832</v>
      </c>
      <c r="C173" s="79" t="s">
        <v>522</v>
      </c>
      <c r="D173" s="22">
        <f>D174</f>
        <v>4298619</v>
      </c>
      <c r="E173" s="22">
        <f>E174</f>
        <v>4298619</v>
      </c>
      <c r="F173" s="73">
        <f t="shared" si="9"/>
        <v>4298619</v>
      </c>
      <c r="G173" s="22">
        <f>G174</f>
        <v>0</v>
      </c>
      <c r="H173" s="39">
        <f>H174</f>
        <v>0</v>
      </c>
      <c r="I173" s="67">
        <f>I174</f>
        <v>2149310</v>
      </c>
      <c r="J173" s="73">
        <f t="shared" si="10"/>
        <v>2149310</v>
      </c>
      <c r="K173" s="22">
        <f>K174</f>
        <v>0</v>
      </c>
      <c r="L173" s="39">
        <f>L174</f>
        <v>0</v>
      </c>
      <c r="M173" s="143">
        <f t="shared" si="11"/>
        <v>0.5000001163164263</v>
      </c>
    </row>
    <row r="174" spans="1:13" s="25" customFormat="1" ht="12.75">
      <c r="A174" s="26"/>
      <c r="B174" s="80"/>
      <c r="C174" s="81" t="s">
        <v>523</v>
      </c>
      <c r="D174" s="7">
        <v>4298619</v>
      </c>
      <c r="E174" s="7">
        <v>4298619</v>
      </c>
      <c r="F174" s="40">
        <f t="shared" si="9"/>
        <v>4298619</v>
      </c>
      <c r="G174" s="7"/>
      <c r="H174" s="20"/>
      <c r="I174" s="68">
        <v>2149310</v>
      </c>
      <c r="J174" s="40">
        <f t="shared" si="10"/>
        <v>2149310</v>
      </c>
      <c r="K174" s="7"/>
      <c r="L174" s="20"/>
      <c r="M174" s="60">
        <f t="shared" si="11"/>
        <v>0.5000001163164263</v>
      </c>
    </row>
    <row r="175" spans="1:13" s="201" customFormat="1" ht="21.75" customHeight="1">
      <c r="A175" s="194">
        <v>801</v>
      </c>
      <c r="B175" s="195"/>
      <c r="C175" s="196" t="s">
        <v>134</v>
      </c>
      <c r="D175" s="197">
        <f>D176+D211+D216+D249+D251+D267+D269+D278+D291+D305+D307+D309+D315+D318+D320+D322+D324</f>
        <v>145042471</v>
      </c>
      <c r="E175" s="197">
        <f>E176+E211+E216+E249+E251+E267+E269+E278+E291+E305+E307+E309+E315+E318+E320+E322+E324</f>
        <v>148574316</v>
      </c>
      <c r="F175" s="197">
        <f t="shared" si="9"/>
        <v>142542566</v>
      </c>
      <c r="G175" s="197">
        <f>G176+G211+G216+G249+G251+G267+G269+G278+G291+G305+G307+G309+G315+G318+G320+G322+G324</f>
        <v>110808950</v>
      </c>
      <c r="H175" s="196">
        <f>H176+H211+H216+H249+H251+H267+H269+H278+H291+H305+H307+H309+H315+H318+H320+H322+H324</f>
        <v>6031750</v>
      </c>
      <c r="I175" s="198">
        <f>I176+I211+I216+I249+I251+I267+I269+I278+I291+I305+I307+I309+I315+I320+I322+I324</f>
        <v>69889250</v>
      </c>
      <c r="J175" s="199">
        <f t="shared" si="10"/>
        <v>69617352</v>
      </c>
      <c r="K175" s="197">
        <f>K176+K211+K216+K249+K251+K267+K269+K278+K291+K305+K307+K309+K315+K318+K320+K322+K324</f>
        <v>54910986</v>
      </c>
      <c r="L175" s="197">
        <f>L176+L211+L216+L249+L251+L267+L269+L278+L291+L305+L307+L309+L315+L318+L320+L322+L324</f>
        <v>271898</v>
      </c>
      <c r="M175" s="200">
        <f t="shared" si="11"/>
        <v>0.47039927143262095</v>
      </c>
    </row>
    <row r="176" spans="1:13" s="201" customFormat="1" ht="12.75">
      <c r="A176" s="202"/>
      <c r="B176" s="203">
        <v>80101</v>
      </c>
      <c r="C176" s="204" t="s">
        <v>135</v>
      </c>
      <c r="D176" s="205">
        <f>SUM(D177:D210)</f>
        <v>35914298</v>
      </c>
      <c r="E176" s="205">
        <f>SUM(E177:E210)</f>
        <v>37436606</v>
      </c>
      <c r="F176" s="206">
        <f t="shared" si="9"/>
        <v>35782286</v>
      </c>
      <c r="G176" s="205">
        <f>SUM(G177:G210)</f>
        <v>28479000</v>
      </c>
      <c r="H176" s="207">
        <f>SUM(H177:H210)</f>
        <v>1654320</v>
      </c>
      <c r="I176" s="208">
        <f>SUM(I177:I210)</f>
        <v>18320801</v>
      </c>
      <c r="J176" s="206">
        <f t="shared" si="10"/>
        <v>18069795</v>
      </c>
      <c r="K176" s="205">
        <f>SUM(K177:K210)</f>
        <v>14679881</v>
      </c>
      <c r="L176" s="207">
        <f>SUM(L177:L210)</f>
        <v>251006</v>
      </c>
      <c r="M176" s="209">
        <f t="shared" si="11"/>
        <v>0.48938199686157446</v>
      </c>
    </row>
    <row r="177" spans="1:13" s="201" customFormat="1" ht="12.75">
      <c r="A177" s="210"/>
      <c r="B177" s="211"/>
      <c r="C177" s="212" t="s">
        <v>136</v>
      </c>
      <c r="D177" s="213">
        <v>1999200</v>
      </c>
      <c r="E177" s="213">
        <v>1999200</v>
      </c>
      <c r="F177" s="214">
        <f t="shared" si="9"/>
        <v>1999200</v>
      </c>
      <c r="G177" s="213">
        <v>1712400</v>
      </c>
      <c r="H177" s="215"/>
      <c r="I177" s="216">
        <v>1020359</v>
      </c>
      <c r="J177" s="214">
        <f t="shared" si="10"/>
        <v>1020359</v>
      </c>
      <c r="K177" s="213">
        <v>867408</v>
      </c>
      <c r="L177" s="215"/>
      <c r="M177" s="217">
        <f t="shared" si="11"/>
        <v>0.5103836534613846</v>
      </c>
    </row>
    <row r="178" spans="1:13" s="201" customFormat="1" ht="12.75">
      <c r="A178" s="210"/>
      <c r="B178" s="211"/>
      <c r="C178" s="212" t="s">
        <v>137</v>
      </c>
      <c r="D178" s="213">
        <v>2598700</v>
      </c>
      <c r="E178" s="213">
        <v>2598700</v>
      </c>
      <c r="F178" s="214">
        <f t="shared" si="9"/>
        <v>2598700</v>
      </c>
      <c r="G178" s="213">
        <v>2328200</v>
      </c>
      <c r="H178" s="215"/>
      <c r="I178" s="216">
        <v>1313621</v>
      </c>
      <c r="J178" s="214">
        <f t="shared" si="10"/>
        <v>1313621</v>
      </c>
      <c r="K178" s="213">
        <v>1144823</v>
      </c>
      <c r="L178" s="215"/>
      <c r="M178" s="217">
        <f t="shared" si="11"/>
        <v>0.5054915919498211</v>
      </c>
    </row>
    <row r="179" spans="1:13" s="201" customFormat="1" ht="12.75">
      <c r="A179" s="210"/>
      <c r="B179" s="211"/>
      <c r="C179" s="212" t="s">
        <v>524</v>
      </c>
      <c r="D179" s="213">
        <v>263998</v>
      </c>
      <c r="E179" s="213">
        <v>237894</v>
      </c>
      <c r="F179" s="214">
        <f t="shared" si="9"/>
        <v>0</v>
      </c>
      <c r="G179" s="213"/>
      <c r="H179" s="215">
        <v>237894</v>
      </c>
      <c r="I179" s="216">
        <v>182833</v>
      </c>
      <c r="J179" s="214">
        <f t="shared" si="10"/>
        <v>0</v>
      </c>
      <c r="K179" s="213"/>
      <c r="L179" s="215">
        <v>182833</v>
      </c>
      <c r="M179" s="217">
        <f t="shared" si="11"/>
        <v>0.768548176919132</v>
      </c>
    </row>
    <row r="180" spans="1:13" s="201" customFormat="1" ht="12.75">
      <c r="A180" s="210"/>
      <c r="B180" s="211"/>
      <c r="C180" s="212" t="s">
        <v>72</v>
      </c>
      <c r="D180" s="213"/>
      <c r="E180" s="213">
        <v>65204</v>
      </c>
      <c r="F180" s="214">
        <f t="shared" si="9"/>
        <v>65204</v>
      </c>
      <c r="G180" s="213"/>
      <c r="H180" s="215"/>
      <c r="I180" s="216"/>
      <c r="J180" s="214">
        <f t="shared" si="10"/>
        <v>0</v>
      </c>
      <c r="K180" s="213"/>
      <c r="L180" s="215"/>
      <c r="M180" s="217">
        <f t="shared" si="11"/>
        <v>0</v>
      </c>
    </row>
    <row r="181" spans="1:13" s="201" customFormat="1" ht="12.75">
      <c r="A181" s="210"/>
      <c r="B181" s="211"/>
      <c r="C181" s="212" t="s">
        <v>138</v>
      </c>
      <c r="D181" s="213">
        <v>5042900</v>
      </c>
      <c r="E181" s="213">
        <v>5042900</v>
      </c>
      <c r="F181" s="214">
        <f t="shared" si="9"/>
        <v>5042900</v>
      </c>
      <c r="G181" s="213">
        <v>4120800</v>
      </c>
      <c r="H181" s="215"/>
      <c r="I181" s="216">
        <v>2708656</v>
      </c>
      <c r="J181" s="214">
        <f t="shared" si="10"/>
        <v>2708656</v>
      </c>
      <c r="K181" s="213">
        <v>2268106</v>
      </c>
      <c r="L181" s="215"/>
      <c r="M181" s="217">
        <f t="shared" si="11"/>
        <v>0.5371226873426005</v>
      </c>
    </row>
    <row r="182" spans="1:13" s="201" customFormat="1" ht="12.75">
      <c r="A182" s="210"/>
      <c r="B182" s="211"/>
      <c r="C182" s="212" t="s">
        <v>525</v>
      </c>
      <c r="D182" s="213">
        <v>170000</v>
      </c>
      <c r="E182" s="213">
        <v>82500</v>
      </c>
      <c r="F182" s="214">
        <f t="shared" si="9"/>
        <v>0</v>
      </c>
      <c r="G182" s="213"/>
      <c r="H182" s="215">
        <v>82500</v>
      </c>
      <c r="I182" s="216"/>
      <c r="J182" s="214">
        <f t="shared" si="10"/>
        <v>0</v>
      </c>
      <c r="K182" s="213"/>
      <c r="L182" s="215"/>
      <c r="M182" s="217">
        <f t="shared" si="11"/>
        <v>0</v>
      </c>
    </row>
    <row r="183" spans="1:13" s="201" customFormat="1" ht="12.75">
      <c r="A183" s="210"/>
      <c r="B183" s="211"/>
      <c r="C183" s="212" t="s">
        <v>526</v>
      </c>
      <c r="D183" s="213"/>
      <c r="E183" s="213">
        <v>54926</v>
      </c>
      <c r="F183" s="214">
        <f t="shared" si="9"/>
        <v>0</v>
      </c>
      <c r="G183" s="213"/>
      <c r="H183" s="215">
        <v>54926</v>
      </c>
      <c r="I183" s="216">
        <v>49326</v>
      </c>
      <c r="J183" s="214">
        <f t="shared" si="10"/>
        <v>0</v>
      </c>
      <c r="K183" s="213"/>
      <c r="L183" s="215">
        <v>49326</v>
      </c>
      <c r="M183" s="217">
        <f t="shared" si="11"/>
        <v>0.8980446418818047</v>
      </c>
    </row>
    <row r="184" spans="1:13" s="201" customFormat="1" ht="12.75">
      <c r="A184" s="210"/>
      <c r="B184" s="211"/>
      <c r="C184" s="212" t="s">
        <v>139</v>
      </c>
      <c r="D184" s="213">
        <v>820000</v>
      </c>
      <c r="E184" s="213">
        <v>820000</v>
      </c>
      <c r="F184" s="214">
        <f t="shared" si="9"/>
        <v>820000</v>
      </c>
      <c r="G184" s="213">
        <v>675100</v>
      </c>
      <c r="H184" s="215"/>
      <c r="I184" s="216">
        <v>432724</v>
      </c>
      <c r="J184" s="214">
        <f t="shared" si="10"/>
        <v>432724</v>
      </c>
      <c r="K184" s="213">
        <v>352989</v>
      </c>
      <c r="L184" s="215"/>
      <c r="M184" s="217">
        <f t="shared" si="11"/>
        <v>0.5277121951219512</v>
      </c>
    </row>
    <row r="185" spans="1:13" s="201" customFormat="1" ht="12.75">
      <c r="A185" s="210"/>
      <c r="B185" s="211"/>
      <c r="C185" s="212" t="s">
        <v>527</v>
      </c>
      <c r="D185" s="213"/>
      <c r="E185" s="213">
        <v>262000</v>
      </c>
      <c r="F185" s="214">
        <f t="shared" si="9"/>
        <v>262000</v>
      </c>
      <c r="G185" s="213"/>
      <c r="H185" s="215"/>
      <c r="I185" s="216"/>
      <c r="J185" s="214">
        <f t="shared" si="10"/>
        <v>0</v>
      </c>
      <c r="K185" s="213"/>
      <c r="L185" s="215"/>
      <c r="M185" s="217">
        <f t="shared" si="11"/>
        <v>0</v>
      </c>
    </row>
    <row r="186" spans="1:13" s="201" customFormat="1" ht="12.75">
      <c r="A186" s="210"/>
      <c r="B186" s="211"/>
      <c r="C186" s="212" t="s">
        <v>140</v>
      </c>
      <c r="D186" s="213">
        <v>1383300</v>
      </c>
      <c r="E186" s="213">
        <v>1383300</v>
      </c>
      <c r="F186" s="214">
        <f t="shared" si="9"/>
        <v>1383300</v>
      </c>
      <c r="G186" s="213">
        <v>1167500</v>
      </c>
      <c r="H186" s="215"/>
      <c r="I186" s="216">
        <v>712139</v>
      </c>
      <c r="J186" s="214">
        <f t="shared" si="10"/>
        <v>712139</v>
      </c>
      <c r="K186" s="213">
        <v>609580</v>
      </c>
      <c r="L186" s="215"/>
      <c r="M186" s="217">
        <f t="shared" si="11"/>
        <v>0.5148116822092098</v>
      </c>
    </row>
    <row r="187" spans="1:13" s="201" customFormat="1" ht="12.75">
      <c r="A187" s="210"/>
      <c r="B187" s="211"/>
      <c r="C187" s="212" t="s">
        <v>141</v>
      </c>
      <c r="D187" s="213">
        <v>847900</v>
      </c>
      <c r="E187" s="213">
        <v>847900</v>
      </c>
      <c r="F187" s="214">
        <f t="shared" si="9"/>
        <v>847900</v>
      </c>
      <c r="G187" s="213">
        <v>665400</v>
      </c>
      <c r="H187" s="215"/>
      <c r="I187" s="216">
        <v>435676</v>
      </c>
      <c r="J187" s="214">
        <f t="shared" si="10"/>
        <v>435676</v>
      </c>
      <c r="K187" s="213">
        <v>352047</v>
      </c>
      <c r="L187" s="215"/>
      <c r="M187" s="217">
        <f t="shared" si="11"/>
        <v>0.5138294610213469</v>
      </c>
    </row>
    <row r="188" spans="1:13" s="201" customFormat="1" ht="12.75">
      <c r="A188" s="210"/>
      <c r="B188" s="211"/>
      <c r="C188" s="212" t="s">
        <v>142</v>
      </c>
      <c r="D188" s="213">
        <v>884600</v>
      </c>
      <c r="E188" s="213">
        <v>884600</v>
      </c>
      <c r="F188" s="214">
        <f t="shared" si="9"/>
        <v>884600</v>
      </c>
      <c r="G188" s="213">
        <v>713900</v>
      </c>
      <c r="H188" s="215"/>
      <c r="I188" s="216">
        <v>484840</v>
      </c>
      <c r="J188" s="214">
        <f t="shared" si="10"/>
        <v>484840</v>
      </c>
      <c r="K188" s="213">
        <v>400182</v>
      </c>
      <c r="L188" s="215"/>
      <c r="M188" s="217">
        <f t="shared" si="11"/>
        <v>0.5480895319918607</v>
      </c>
    </row>
    <row r="189" spans="1:13" s="201" customFormat="1" ht="12.75">
      <c r="A189" s="210"/>
      <c r="B189" s="211"/>
      <c r="C189" s="212" t="s">
        <v>143</v>
      </c>
      <c r="D189" s="213">
        <v>1932600</v>
      </c>
      <c r="E189" s="213">
        <v>1932600</v>
      </c>
      <c r="F189" s="214">
        <f t="shared" si="9"/>
        <v>1932600</v>
      </c>
      <c r="G189" s="213">
        <v>1660200</v>
      </c>
      <c r="H189" s="215"/>
      <c r="I189" s="216">
        <v>912731</v>
      </c>
      <c r="J189" s="214">
        <f t="shared" si="10"/>
        <v>912731</v>
      </c>
      <c r="K189" s="213">
        <v>769886</v>
      </c>
      <c r="L189" s="215"/>
      <c r="M189" s="217">
        <f t="shared" si="11"/>
        <v>0.47228138259339747</v>
      </c>
    </row>
    <row r="190" spans="1:13" s="201" customFormat="1" ht="25.5">
      <c r="A190" s="210"/>
      <c r="B190" s="211"/>
      <c r="C190" s="212" t="s">
        <v>528</v>
      </c>
      <c r="D190" s="213"/>
      <c r="E190" s="213">
        <v>45000</v>
      </c>
      <c r="F190" s="214">
        <f t="shared" si="9"/>
        <v>45000</v>
      </c>
      <c r="G190" s="213"/>
      <c r="H190" s="215"/>
      <c r="I190" s="216"/>
      <c r="J190" s="214">
        <f t="shared" si="10"/>
        <v>0</v>
      </c>
      <c r="K190" s="213"/>
      <c r="L190" s="215"/>
      <c r="M190" s="217">
        <f t="shared" si="11"/>
        <v>0</v>
      </c>
    </row>
    <row r="191" spans="1:13" s="201" customFormat="1" ht="12.75">
      <c r="A191" s="210"/>
      <c r="B191" s="211"/>
      <c r="C191" s="212" t="s">
        <v>144</v>
      </c>
      <c r="D191" s="213">
        <v>3408300</v>
      </c>
      <c r="E191" s="213">
        <v>3406400</v>
      </c>
      <c r="F191" s="214">
        <f t="shared" si="9"/>
        <v>3406400</v>
      </c>
      <c r="G191" s="213">
        <v>2937600</v>
      </c>
      <c r="H191" s="215"/>
      <c r="I191" s="216">
        <v>1685838</v>
      </c>
      <c r="J191" s="214">
        <f t="shared" si="10"/>
        <v>1685838</v>
      </c>
      <c r="K191" s="213">
        <v>1436679</v>
      </c>
      <c r="L191" s="215"/>
      <c r="M191" s="217">
        <f t="shared" si="11"/>
        <v>0.49490312353217475</v>
      </c>
    </row>
    <row r="192" spans="1:13" s="201" customFormat="1" ht="12.75">
      <c r="A192" s="210"/>
      <c r="B192" s="211"/>
      <c r="C192" s="212" t="s">
        <v>145</v>
      </c>
      <c r="D192" s="213">
        <v>2645200</v>
      </c>
      <c r="E192" s="213">
        <v>2645200</v>
      </c>
      <c r="F192" s="214">
        <f t="shared" si="9"/>
        <v>2645200</v>
      </c>
      <c r="G192" s="213">
        <v>2104900</v>
      </c>
      <c r="H192" s="215"/>
      <c r="I192" s="216">
        <v>1277984</v>
      </c>
      <c r="J192" s="214">
        <f t="shared" si="10"/>
        <v>1277984</v>
      </c>
      <c r="K192" s="213">
        <v>1032636</v>
      </c>
      <c r="L192" s="215"/>
      <c r="M192" s="217">
        <f t="shared" si="11"/>
        <v>0.4831332224406472</v>
      </c>
    </row>
    <row r="193" spans="1:13" s="201" customFormat="1" ht="12.75">
      <c r="A193" s="210"/>
      <c r="B193" s="211"/>
      <c r="C193" s="212" t="s">
        <v>146</v>
      </c>
      <c r="D193" s="213">
        <v>1551400</v>
      </c>
      <c r="E193" s="213">
        <v>1551400</v>
      </c>
      <c r="F193" s="214">
        <f t="shared" si="9"/>
        <v>1551400</v>
      </c>
      <c r="G193" s="213">
        <v>1227400</v>
      </c>
      <c r="H193" s="215"/>
      <c r="I193" s="216">
        <v>785916</v>
      </c>
      <c r="J193" s="214">
        <f t="shared" si="10"/>
        <v>785916</v>
      </c>
      <c r="K193" s="213">
        <v>614113</v>
      </c>
      <c r="L193" s="215"/>
      <c r="M193" s="217">
        <f t="shared" si="11"/>
        <v>0.5065850199819518</v>
      </c>
    </row>
    <row r="194" spans="1:13" s="201" customFormat="1" ht="12.75">
      <c r="A194" s="210"/>
      <c r="B194" s="211"/>
      <c r="C194" s="212" t="s">
        <v>147</v>
      </c>
      <c r="D194" s="213">
        <v>1759300</v>
      </c>
      <c r="E194" s="213">
        <v>1773900</v>
      </c>
      <c r="F194" s="214">
        <f t="shared" si="9"/>
        <v>1773900</v>
      </c>
      <c r="G194" s="213">
        <v>1520700</v>
      </c>
      <c r="H194" s="215"/>
      <c r="I194" s="216">
        <v>941289</v>
      </c>
      <c r="J194" s="214">
        <f t="shared" si="10"/>
        <v>941289</v>
      </c>
      <c r="K194" s="213">
        <v>791798</v>
      </c>
      <c r="L194" s="215"/>
      <c r="M194" s="217">
        <f t="shared" si="11"/>
        <v>0.5306325046507695</v>
      </c>
    </row>
    <row r="195" spans="1:13" s="201" customFormat="1" ht="12.75">
      <c r="A195" s="210"/>
      <c r="B195" s="211"/>
      <c r="C195" s="212" t="s">
        <v>529</v>
      </c>
      <c r="D195" s="213">
        <v>80000</v>
      </c>
      <c r="E195" s="213">
        <v>10000</v>
      </c>
      <c r="F195" s="214">
        <f t="shared" si="9"/>
        <v>0</v>
      </c>
      <c r="G195" s="213"/>
      <c r="H195" s="215">
        <v>10000</v>
      </c>
      <c r="I195" s="216">
        <v>5731</v>
      </c>
      <c r="J195" s="214">
        <f t="shared" si="10"/>
        <v>0</v>
      </c>
      <c r="K195" s="213"/>
      <c r="L195" s="215">
        <v>5731</v>
      </c>
      <c r="M195" s="217">
        <f t="shared" si="11"/>
        <v>0.5731</v>
      </c>
    </row>
    <row r="196" spans="1:13" s="201" customFormat="1" ht="12.75">
      <c r="A196" s="210"/>
      <c r="B196" s="211"/>
      <c r="C196" s="212" t="s">
        <v>530</v>
      </c>
      <c r="D196" s="213"/>
      <c r="E196" s="213">
        <v>18000</v>
      </c>
      <c r="F196" s="214">
        <f t="shared" si="9"/>
        <v>18000</v>
      </c>
      <c r="G196" s="213"/>
      <c r="H196" s="215"/>
      <c r="I196" s="216"/>
      <c r="J196" s="214">
        <f t="shared" si="10"/>
        <v>0</v>
      </c>
      <c r="K196" s="213"/>
      <c r="L196" s="215"/>
      <c r="M196" s="217">
        <f t="shared" si="11"/>
        <v>0</v>
      </c>
    </row>
    <row r="197" spans="1:13" s="201" customFormat="1" ht="12.75">
      <c r="A197" s="210"/>
      <c r="B197" s="211"/>
      <c r="C197" s="212" t="s">
        <v>148</v>
      </c>
      <c r="D197" s="213">
        <v>2447800</v>
      </c>
      <c r="E197" s="213">
        <v>2447800</v>
      </c>
      <c r="F197" s="214">
        <f t="shared" si="9"/>
        <v>2447800</v>
      </c>
      <c r="G197" s="213">
        <v>2180900</v>
      </c>
      <c r="H197" s="215"/>
      <c r="I197" s="216">
        <v>1335146</v>
      </c>
      <c r="J197" s="214">
        <f t="shared" si="10"/>
        <v>1335146</v>
      </c>
      <c r="K197" s="213">
        <v>1157789</v>
      </c>
      <c r="L197" s="215"/>
      <c r="M197" s="217">
        <f t="shared" si="11"/>
        <v>0.5454473404689926</v>
      </c>
    </row>
    <row r="198" spans="1:13" s="201" customFormat="1" ht="12.75">
      <c r="A198" s="210"/>
      <c r="B198" s="211"/>
      <c r="C198" s="212" t="s">
        <v>531</v>
      </c>
      <c r="D198" s="213">
        <v>80000</v>
      </c>
      <c r="E198" s="213">
        <v>1100000</v>
      </c>
      <c r="F198" s="214">
        <f t="shared" si="9"/>
        <v>0</v>
      </c>
      <c r="G198" s="213"/>
      <c r="H198" s="215">
        <v>1100000</v>
      </c>
      <c r="I198" s="216">
        <v>5186</v>
      </c>
      <c r="J198" s="214">
        <f t="shared" si="10"/>
        <v>0</v>
      </c>
      <c r="K198" s="213"/>
      <c r="L198" s="215">
        <v>5186</v>
      </c>
      <c r="M198" s="217">
        <f t="shared" si="11"/>
        <v>0.004714545454545455</v>
      </c>
    </row>
    <row r="199" spans="1:13" s="201" customFormat="1" ht="12.75">
      <c r="A199" s="210"/>
      <c r="B199" s="211"/>
      <c r="C199" s="212" t="s">
        <v>149</v>
      </c>
      <c r="D199" s="213">
        <v>2065300</v>
      </c>
      <c r="E199" s="213">
        <v>2084120</v>
      </c>
      <c r="F199" s="214">
        <f t="shared" si="9"/>
        <v>2084120</v>
      </c>
      <c r="G199" s="213">
        <v>1717700</v>
      </c>
      <c r="H199" s="215"/>
      <c r="I199" s="216">
        <v>1121900</v>
      </c>
      <c r="J199" s="214">
        <f t="shared" si="10"/>
        <v>1121900</v>
      </c>
      <c r="K199" s="213">
        <v>927135</v>
      </c>
      <c r="L199" s="215"/>
      <c r="M199" s="217">
        <f t="shared" si="11"/>
        <v>0.5383087346218068</v>
      </c>
    </row>
    <row r="200" spans="1:13" s="201" customFormat="1" ht="25.5">
      <c r="A200" s="210"/>
      <c r="B200" s="211"/>
      <c r="C200" s="212" t="s">
        <v>532</v>
      </c>
      <c r="D200" s="213">
        <v>165000</v>
      </c>
      <c r="E200" s="213">
        <v>165000</v>
      </c>
      <c r="F200" s="214">
        <f t="shared" si="9"/>
        <v>0</v>
      </c>
      <c r="G200" s="213"/>
      <c r="H200" s="215">
        <v>165000</v>
      </c>
      <c r="I200" s="216">
        <v>7930</v>
      </c>
      <c r="J200" s="214">
        <f t="shared" si="10"/>
        <v>0</v>
      </c>
      <c r="K200" s="213"/>
      <c r="L200" s="215">
        <v>7930</v>
      </c>
      <c r="M200" s="217">
        <f t="shared" si="11"/>
        <v>0.04806060606060606</v>
      </c>
    </row>
    <row r="201" spans="1:13" s="201" customFormat="1" ht="12.75">
      <c r="A201" s="210"/>
      <c r="B201" s="211"/>
      <c r="C201" s="212" t="s">
        <v>150</v>
      </c>
      <c r="D201" s="213">
        <v>573600</v>
      </c>
      <c r="E201" s="213">
        <v>569600</v>
      </c>
      <c r="F201" s="214">
        <f aca="true" t="shared" si="13" ref="F201:F264">E201-H201</f>
        <v>569600</v>
      </c>
      <c r="G201" s="213">
        <v>488700</v>
      </c>
      <c r="H201" s="215"/>
      <c r="I201" s="216">
        <v>288869</v>
      </c>
      <c r="J201" s="214">
        <f aca="true" t="shared" si="14" ref="J201:J264">I201-L201</f>
        <v>288869</v>
      </c>
      <c r="K201" s="213">
        <v>243037</v>
      </c>
      <c r="L201" s="215"/>
      <c r="M201" s="217">
        <f aca="true" t="shared" si="15" ref="M201:M264">I201/E201</f>
        <v>0.5071436095505618</v>
      </c>
    </row>
    <row r="202" spans="1:13" s="201" customFormat="1" ht="12.75">
      <c r="A202" s="210"/>
      <c r="B202" s="211"/>
      <c r="C202" s="212" t="s">
        <v>533</v>
      </c>
      <c r="D202" s="213"/>
      <c r="E202" s="213">
        <v>4000</v>
      </c>
      <c r="F202" s="214">
        <f t="shared" si="13"/>
        <v>0</v>
      </c>
      <c r="G202" s="213"/>
      <c r="H202" s="215">
        <v>4000</v>
      </c>
      <c r="I202" s="216"/>
      <c r="J202" s="214">
        <f t="shared" si="14"/>
        <v>0</v>
      </c>
      <c r="K202" s="213"/>
      <c r="L202" s="215"/>
      <c r="M202" s="217">
        <f t="shared" si="15"/>
        <v>0</v>
      </c>
    </row>
    <row r="203" spans="1:13" s="201" customFormat="1" ht="12.75">
      <c r="A203" s="210"/>
      <c r="B203" s="211"/>
      <c r="C203" s="212" t="s">
        <v>151</v>
      </c>
      <c r="D203" s="213">
        <v>675700</v>
      </c>
      <c r="E203" s="213">
        <v>683000</v>
      </c>
      <c r="F203" s="214">
        <f t="shared" si="13"/>
        <v>683000</v>
      </c>
      <c r="G203" s="213">
        <v>573700</v>
      </c>
      <c r="H203" s="215"/>
      <c r="I203" s="216">
        <v>328704</v>
      </c>
      <c r="J203" s="214">
        <f t="shared" si="14"/>
        <v>328704</v>
      </c>
      <c r="K203" s="213">
        <v>279737</v>
      </c>
      <c r="L203" s="215"/>
      <c r="M203" s="217">
        <f t="shared" si="15"/>
        <v>0.4812650073206442</v>
      </c>
    </row>
    <row r="204" spans="1:13" s="201" customFormat="1" ht="25.5">
      <c r="A204" s="210"/>
      <c r="B204" s="211"/>
      <c r="C204" s="212" t="s">
        <v>534</v>
      </c>
      <c r="D204" s="213">
        <v>781000</v>
      </c>
      <c r="E204" s="213">
        <v>780500</v>
      </c>
      <c r="F204" s="214">
        <f t="shared" si="13"/>
        <v>780500</v>
      </c>
      <c r="G204" s="213">
        <v>633400</v>
      </c>
      <c r="H204" s="215"/>
      <c r="I204" s="216">
        <v>426896</v>
      </c>
      <c r="J204" s="214">
        <f t="shared" si="14"/>
        <v>426896</v>
      </c>
      <c r="K204" s="213">
        <v>334154</v>
      </c>
      <c r="L204" s="215"/>
      <c r="M204" s="217">
        <f t="shared" si="15"/>
        <v>0.5469519538757207</v>
      </c>
    </row>
    <row r="205" spans="1:13" s="201" customFormat="1" ht="38.25">
      <c r="A205" s="210"/>
      <c r="B205" s="211"/>
      <c r="C205" s="212" t="s">
        <v>535</v>
      </c>
      <c r="D205" s="213"/>
      <c r="E205" s="213">
        <v>170000</v>
      </c>
      <c r="F205" s="214">
        <f t="shared" si="13"/>
        <v>170000</v>
      </c>
      <c r="G205" s="213"/>
      <c r="H205" s="215"/>
      <c r="I205" s="216"/>
      <c r="J205" s="214">
        <f t="shared" si="14"/>
        <v>0</v>
      </c>
      <c r="K205" s="213"/>
      <c r="L205" s="215"/>
      <c r="M205" s="217">
        <f t="shared" si="15"/>
        <v>0</v>
      </c>
    </row>
    <row r="206" spans="1:13" s="201" customFormat="1" ht="12.75">
      <c r="A206" s="210"/>
      <c r="B206" s="211"/>
      <c r="C206" s="212" t="s">
        <v>154</v>
      </c>
      <c r="D206" s="213">
        <v>2544400</v>
      </c>
      <c r="E206" s="213">
        <v>2544400</v>
      </c>
      <c r="F206" s="214">
        <f t="shared" si="13"/>
        <v>2544400</v>
      </c>
      <c r="G206" s="213">
        <v>2050500</v>
      </c>
      <c r="H206" s="215"/>
      <c r="I206" s="216">
        <v>1349812</v>
      </c>
      <c r="J206" s="214">
        <f t="shared" si="14"/>
        <v>1349812</v>
      </c>
      <c r="K206" s="213">
        <v>1097782</v>
      </c>
      <c r="L206" s="215"/>
      <c r="M206" s="217">
        <f t="shared" si="15"/>
        <v>0.5305030655557302</v>
      </c>
    </row>
    <row r="207" spans="1:13" s="201" customFormat="1" ht="25.5">
      <c r="A207" s="210"/>
      <c r="B207" s="211"/>
      <c r="C207" s="212" t="s">
        <v>536</v>
      </c>
      <c r="D207" s="213">
        <v>100000</v>
      </c>
      <c r="E207" s="213">
        <v>100000</v>
      </c>
      <c r="F207" s="214">
        <f t="shared" si="13"/>
        <v>100000</v>
      </c>
      <c r="G207" s="213"/>
      <c r="H207" s="215"/>
      <c r="I207" s="216"/>
      <c r="J207" s="214">
        <f t="shared" si="14"/>
        <v>0</v>
      </c>
      <c r="K207" s="213"/>
      <c r="L207" s="215"/>
      <c r="M207" s="217">
        <f t="shared" si="15"/>
        <v>0</v>
      </c>
    </row>
    <row r="208" spans="1:13" s="201" customFormat="1" ht="38.25">
      <c r="A208" s="210"/>
      <c r="B208" s="211"/>
      <c r="C208" s="212" t="s">
        <v>537</v>
      </c>
      <c r="D208" s="213"/>
      <c r="E208" s="213">
        <v>21900</v>
      </c>
      <c r="F208" s="214">
        <f t="shared" si="13"/>
        <v>21900</v>
      </c>
      <c r="G208" s="213"/>
      <c r="H208" s="215"/>
      <c r="I208" s="216"/>
      <c r="J208" s="214">
        <f t="shared" si="14"/>
        <v>0</v>
      </c>
      <c r="K208" s="213"/>
      <c r="L208" s="215"/>
      <c r="M208" s="217">
        <f t="shared" si="15"/>
        <v>0</v>
      </c>
    </row>
    <row r="209" spans="1:13" s="201" customFormat="1" ht="12.75">
      <c r="A209" s="210"/>
      <c r="B209" s="211"/>
      <c r="C209" s="218" t="s">
        <v>300</v>
      </c>
      <c r="D209" s="213">
        <v>1094100</v>
      </c>
      <c r="E209" s="213">
        <v>1094100</v>
      </c>
      <c r="F209" s="214">
        <f t="shared" si="13"/>
        <v>1094100</v>
      </c>
      <c r="G209" s="213"/>
      <c r="H209" s="215"/>
      <c r="I209" s="216">
        <v>506695</v>
      </c>
      <c r="J209" s="214">
        <f t="shared" si="14"/>
        <v>506695</v>
      </c>
      <c r="K209" s="213"/>
      <c r="L209" s="215"/>
      <c r="M209" s="217">
        <f t="shared" si="15"/>
        <v>0.4631158029430582</v>
      </c>
    </row>
    <row r="210" spans="1:13" s="201" customFormat="1" ht="38.25">
      <c r="A210" s="210"/>
      <c r="B210" s="211"/>
      <c r="C210" s="218" t="s">
        <v>538</v>
      </c>
      <c r="D210" s="213"/>
      <c r="E210" s="213">
        <v>10562</v>
      </c>
      <c r="F210" s="214">
        <f t="shared" si="13"/>
        <v>10562</v>
      </c>
      <c r="G210" s="213"/>
      <c r="H210" s="215"/>
      <c r="I210" s="216"/>
      <c r="J210" s="214">
        <f t="shared" si="14"/>
        <v>0</v>
      </c>
      <c r="K210" s="213"/>
      <c r="L210" s="215"/>
      <c r="M210" s="217">
        <f t="shared" si="15"/>
        <v>0</v>
      </c>
    </row>
    <row r="211" spans="1:13" s="201" customFormat="1" ht="12.75">
      <c r="A211" s="210"/>
      <c r="B211" s="203">
        <v>80102</v>
      </c>
      <c r="C211" s="219" t="s">
        <v>155</v>
      </c>
      <c r="D211" s="205">
        <f>SUM(D212:D215)</f>
        <v>3774173</v>
      </c>
      <c r="E211" s="205">
        <f>SUM(E212:E215)</f>
        <v>3838229</v>
      </c>
      <c r="F211" s="206">
        <f t="shared" si="13"/>
        <v>2956800</v>
      </c>
      <c r="G211" s="205">
        <f>SUM(G212:G215)</f>
        <v>2537400</v>
      </c>
      <c r="H211" s="207">
        <f>SUM(H212:H215)</f>
        <v>881429</v>
      </c>
      <c r="I211" s="208">
        <f>SUM(I212:I215)</f>
        <v>1548458</v>
      </c>
      <c r="J211" s="206">
        <f t="shared" si="14"/>
        <v>1548357</v>
      </c>
      <c r="K211" s="205">
        <f>SUM(K212:K215)</f>
        <v>1376364</v>
      </c>
      <c r="L211" s="207">
        <f>SUM(L212:L215)</f>
        <v>101</v>
      </c>
      <c r="M211" s="209">
        <f t="shared" si="15"/>
        <v>0.40343033206200046</v>
      </c>
    </row>
    <row r="212" spans="1:13" s="201" customFormat="1" ht="25.5">
      <c r="A212" s="210"/>
      <c r="B212" s="211"/>
      <c r="C212" s="218" t="s">
        <v>156</v>
      </c>
      <c r="D212" s="213">
        <v>2446700</v>
      </c>
      <c r="E212" s="213">
        <v>2441100</v>
      </c>
      <c r="F212" s="214">
        <f t="shared" si="13"/>
        <v>2441100</v>
      </c>
      <c r="G212" s="213">
        <v>2086200</v>
      </c>
      <c r="H212" s="215"/>
      <c r="I212" s="216">
        <v>1292249</v>
      </c>
      <c r="J212" s="214">
        <f t="shared" si="14"/>
        <v>1292249</v>
      </c>
      <c r="K212" s="213">
        <v>1148940</v>
      </c>
      <c r="L212" s="215"/>
      <c r="M212" s="217">
        <f t="shared" si="15"/>
        <v>0.5293715947728483</v>
      </c>
    </row>
    <row r="213" spans="1:13" s="201" customFormat="1" ht="25.5">
      <c r="A213" s="210"/>
      <c r="B213" s="211"/>
      <c r="C213" s="218" t="s">
        <v>157</v>
      </c>
      <c r="D213" s="213">
        <v>515700</v>
      </c>
      <c r="E213" s="213">
        <v>515700</v>
      </c>
      <c r="F213" s="214">
        <f t="shared" si="13"/>
        <v>515700</v>
      </c>
      <c r="G213" s="213">
        <v>451200</v>
      </c>
      <c r="H213" s="215"/>
      <c r="I213" s="216">
        <v>256108</v>
      </c>
      <c r="J213" s="214">
        <f t="shared" si="14"/>
        <v>256108</v>
      </c>
      <c r="K213" s="213">
        <v>227424</v>
      </c>
      <c r="L213" s="215"/>
      <c r="M213" s="217">
        <f t="shared" si="15"/>
        <v>0.4966220670932713</v>
      </c>
    </row>
    <row r="214" spans="1:13" s="201" customFormat="1" ht="25.5">
      <c r="A214" s="210"/>
      <c r="B214" s="211"/>
      <c r="C214" s="218" t="s">
        <v>539</v>
      </c>
      <c r="D214" s="213">
        <v>811773</v>
      </c>
      <c r="E214" s="213">
        <v>811429</v>
      </c>
      <c r="F214" s="214">
        <f t="shared" si="13"/>
        <v>0</v>
      </c>
      <c r="G214" s="213"/>
      <c r="H214" s="215">
        <v>811429</v>
      </c>
      <c r="I214" s="216">
        <v>101</v>
      </c>
      <c r="J214" s="214">
        <f t="shared" si="14"/>
        <v>0</v>
      </c>
      <c r="K214" s="213"/>
      <c r="L214" s="215">
        <v>101</v>
      </c>
      <c r="M214" s="217">
        <f t="shared" si="15"/>
        <v>0.00012447176524378598</v>
      </c>
    </row>
    <row r="215" spans="1:13" s="201" customFormat="1" ht="25.5">
      <c r="A215" s="210"/>
      <c r="B215" s="211"/>
      <c r="C215" s="218" t="s">
        <v>540</v>
      </c>
      <c r="D215" s="213"/>
      <c r="E215" s="213">
        <v>70000</v>
      </c>
      <c r="F215" s="214">
        <f t="shared" si="13"/>
        <v>0</v>
      </c>
      <c r="G215" s="213"/>
      <c r="H215" s="215">
        <v>70000</v>
      </c>
      <c r="I215" s="216"/>
      <c r="J215" s="214">
        <f t="shared" si="14"/>
        <v>0</v>
      </c>
      <c r="K215" s="213"/>
      <c r="L215" s="215"/>
      <c r="M215" s="217">
        <f t="shared" si="15"/>
        <v>0</v>
      </c>
    </row>
    <row r="216" spans="1:13" s="201" customFormat="1" ht="12.75">
      <c r="A216" s="202"/>
      <c r="B216" s="203">
        <v>80104</v>
      </c>
      <c r="C216" s="204" t="s">
        <v>222</v>
      </c>
      <c r="D216" s="205">
        <f>SUM(D217:D248)</f>
        <v>19224400</v>
      </c>
      <c r="E216" s="205">
        <f>SUM(E217:E248)</f>
        <v>19262480</v>
      </c>
      <c r="F216" s="206">
        <f t="shared" si="13"/>
        <v>19262480</v>
      </c>
      <c r="G216" s="205">
        <f>SUM(G217:G248)</f>
        <v>16964870</v>
      </c>
      <c r="H216" s="207">
        <f>SUM(H217:H248)</f>
        <v>0</v>
      </c>
      <c r="I216" s="208">
        <f>SUM(I217:I248)</f>
        <v>10235402</v>
      </c>
      <c r="J216" s="206">
        <f t="shared" si="14"/>
        <v>10235402</v>
      </c>
      <c r="K216" s="205">
        <f>SUM(K217:K248)</f>
        <v>8906898</v>
      </c>
      <c r="L216" s="207">
        <f>SUM(L217:L248)</f>
        <v>0</v>
      </c>
      <c r="M216" s="209">
        <f t="shared" si="15"/>
        <v>0.5313647048562802</v>
      </c>
    </row>
    <row r="217" spans="1:13" s="201" customFormat="1" ht="12.75">
      <c r="A217" s="210"/>
      <c r="B217" s="211"/>
      <c r="C217" s="212" t="s">
        <v>223</v>
      </c>
      <c r="D217" s="213">
        <v>553600</v>
      </c>
      <c r="E217" s="213">
        <v>553600</v>
      </c>
      <c r="F217" s="214">
        <f t="shared" si="13"/>
        <v>553600</v>
      </c>
      <c r="G217" s="213">
        <v>529100</v>
      </c>
      <c r="H217" s="215"/>
      <c r="I217" s="216">
        <v>298129</v>
      </c>
      <c r="J217" s="214">
        <f t="shared" si="14"/>
        <v>298129</v>
      </c>
      <c r="K217" s="213">
        <v>280594</v>
      </c>
      <c r="L217" s="215"/>
      <c r="M217" s="217">
        <f t="shared" si="15"/>
        <v>0.5385278179190751</v>
      </c>
    </row>
    <row r="218" spans="1:13" s="201" customFormat="1" ht="12.75">
      <c r="A218" s="210"/>
      <c r="B218" s="211"/>
      <c r="C218" s="212" t="s">
        <v>224</v>
      </c>
      <c r="D218" s="213">
        <v>669000</v>
      </c>
      <c r="E218" s="213">
        <v>669000</v>
      </c>
      <c r="F218" s="214">
        <f t="shared" si="13"/>
        <v>669000</v>
      </c>
      <c r="G218" s="213">
        <v>638600</v>
      </c>
      <c r="H218" s="215"/>
      <c r="I218" s="216">
        <v>365873</v>
      </c>
      <c r="J218" s="214">
        <f t="shared" si="14"/>
        <v>365873</v>
      </c>
      <c r="K218" s="213">
        <v>343099</v>
      </c>
      <c r="L218" s="215"/>
      <c r="M218" s="217">
        <f t="shared" si="15"/>
        <v>0.5468953662182362</v>
      </c>
    </row>
    <row r="219" spans="1:13" s="201" customFormat="1" ht="12.75">
      <c r="A219" s="210"/>
      <c r="B219" s="211"/>
      <c r="C219" s="212" t="s">
        <v>158</v>
      </c>
      <c r="D219" s="213">
        <v>512400</v>
      </c>
      <c r="E219" s="213">
        <v>525720</v>
      </c>
      <c r="F219" s="214">
        <f t="shared" si="13"/>
        <v>525720</v>
      </c>
      <c r="G219" s="213">
        <v>503820</v>
      </c>
      <c r="H219" s="215"/>
      <c r="I219" s="216">
        <v>310519</v>
      </c>
      <c r="J219" s="214">
        <f t="shared" si="14"/>
        <v>310519</v>
      </c>
      <c r="K219" s="213">
        <v>293969</v>
      </c>
      <c r="L219" s="215"/>
      <c r="M219" s="217">
        <f t="shared" si="15"/>
        <v>0.5906547211443354</v>
      </c>
    </row>
    <row r="220" spans="1:13" s="201" customFormat="1" ht="12.75">
      <c r="A220" s="210"/>
      <c r="B220" s="211"/>
      <c r="C220" s="212" t="s">
        <v>159</v>
      </c>
      <c r="D220" s="213">
        <v>519200</v>
      </c>
      <c r="E220" s="213">
        <v>519200</v>
      </c>
      <c r="F220" s="214">
        <f t="shared" si="13"/>
        <v>519200</v>
      </c>
      <c r="G220" s="213">
        <v>496700</v>
      </c>
      <c r="H220" s="215"/>
      <c r="I220" s="216">
        <v>285128</v>
      </c>
      <c r="J220" s="214">
        <f t="shared" si="14"/>
        <v>285128</v>
      </c>
      <c r="K220" s="213">
        <v>268678</v>
      </c>
      <c r="L220" s="215"/>
      <c r="M220" s="217">
        <f t="shared" si="15"/>
        <v>0.5491679506933744</v>
      </c>
    </row>
    <row r="221" spans="1:13" s="201" customFormat="1" ht="12.75">
      <c r="A221" s="210"/>
      <c r="B221" s="211"/>
      <c r="C221" s="212" t="s">
        <v>160</v>
      </c>
      <c r="D221" s="213">
        <v>535500</v>
      </c>
      <c r="E221" s="213">
        <v>535500</v>
      </c>
      <c r="F221" s="214">
        <f t="shared" si="13"/>
        <v>535500</v>
      </c>
      <c r="G221" s="213">
        <v>511000</v>
      </c>
      <c r="H221" s="215"/>
      <c r="I221" s="216">
        <v>282649</v>
      </c>
      <c r="J221" s="214">
        <f t="shared" si="14"/>
        <v>282649</v>
      </c>
      <c r="K221" s="213">
        <v>264775</v>
      </c>
      <c r="L221" s="215"/>
      <c r="M221" s="217">
        <f t="shared" si="15"/>
        <v>0.5278225957049486</v>
      </c>
    </row>
    <row r="222" spans="1:13" s="201" customFormat="1" ht="12.75">
      <c r="A222" s="210"/>
      <c r="B222" s="211"/>
      <c r="C222" s="212" t="s">
        <v>225</v>
      </c>
      <c r="D222" s="213">
        <v>870000</v>
      </c>
      <c r="E222" s="213">
        <v>870000</v>
      </c>
      <c r="F222" s="214">
        <f t="shared" si="13"/>
        <v>870000</v>
      </c>
      <c r="G222" s="213">
        <v>803300</v>
      </c>
      <c r="H222" s="215"/>
      <c r="I222" s="216">
        <v>420295</v>
      </c>
      <c r="J222" s="214">
        <f t="shared" si="14"/>
        <v>420295</v>
      </c>
      <c r="K222" s="213">
        <v>381671</v>
      </c>
      <c r="L222" s="215"/>
      <c r="M222" s="217">
        <f t="shared" si="15"/>
        <v>0.4830977011494253</v>
      </c>
    </row>
    <row r="223" spans="1:13" s="201" customFormat="1" ht="12.75">
      <c r="A223" s="210"/>
      <c r="B223" s="211"/>
      <c r="C223" s="212" t="s">
        <v>161</v>
      </c>
      <c r="D223" s="213">
        <v>775100</v>
      </c>
      <c r="E223" s="213">
        <v>775100</v>
      </c>
      <c r="F223" s="214">
        <f t="shared" si="13"/>
        <v>775100</v>
      </c>
      <c r="G223" s="213">
        <v>679000</v>
      </c>
      <c r="H223" s="215"/>
      <c r="I223" s="216">
        <v>418647</v>
      </c>
      <c r="J223" s="214">
        <f t="shared" si="14"/>
        <v>418647</v>
      </c>
      <c r="K223" s="213">
        <v>363641</v>
      </c>
      <c r="L223" s="215"/>
      <c r="M223" s="217">
        <f t="shared" si="15"/>
        <v>0.5401199845181267</v>
      </c>
    </row>
    <row r="224" spans="1:13" s="201" customFormat="1" ht="12.75">
      <c r="A224" s="210"/>
      <c r="B224" s="211"/>
      <c r="C224" s="212" t="s">
        <v>162</v>
      </c>
      <c r="D224" s="213">
        <v>330400</v>
      </c>
      <c r="E224" s="213">
        <v>330400</v>
      </c>
      <c r="F224" s="214">
        <f t="shared" si="13"/>
        <v>330400</v>
      </c>
      <c r="G224" s="213">
        <v>315100</v>
      </c>
      <c r="H224" s="215"/>
      <c r="I224" s="216">
        <v>169799</v>
      </c>
      <c r="J224" s="214">
        <f t="shared" si="14"/>
        <v>169799</v>
      </c>
      <c r="K224" s="213">
        <v>158699</v>
      </c>
      <c r="L224" s="215"/>
      <c r="M224" s="217">
        <f t="shared" si="15"/>
        <v>0.5139194915254237</v>
      </c>
    </row>
    <row r="225" spans="1:13" s="201" customFormat="1" ht="12.75">
      <c r="A225" s="210"/>
      <c r="B225" s="211"/>
      <c r="C225" s="212" t="s">
        <v>338</v>
      </c>
      <c r="D225" s="213">
        <v>292300</v>
      </c>
      <c r="E225" s="213">
        <v>292300</v>
      </c>
      <c r="F225" s="214">
        <f t="shared" si="13"/>
        <v>292300</v>
      </c>
      <c r="G225" s="213">
        <v>280600</v>
      </c>
      <c r="H225" s="215"/>
      <c r="I225" s="216">
        <v>156057</v>
      </c>
      <c r="J225" s="214">
        <f t="shared" si="14"/>
        <v>156057</v>
      </c>
      <c r="K225" s="213">
        <v>147507</v>
      </c>
      <c r="L225" s="215"/>
      <c r="M225" s="217">
        <f t="shared" si="15"/>
        <v>0.5338932603489566</v>
      </c>
    </row>
    <row r="226" spans="1:13" s="201" customFormat="1" ht="12.75">
      <c r="A226" s="210"/>
      <c r="B226" s="211"/>
      <c r="C226" s="212" t="s">
        <v>163</v>
      </c>
      <c r="D226" s="213">
        <v>782800</v>
      </c>
      <c r="E226" s="213">
        <v>796950</v>
      </c>
      <c r="F226" s="214">
        <f t="shared" si="13"/>
        <v>796950</v>
      </c>
      <c r="G226" s="213">
        <v>757450</v>
      </c>
      <c r="H226" s="215"/>
      <c r="I226" s="216">
        <v>448753</v>
      </c>
      <c r="J226" s="214">
        <f t="shared" si="14"/>
        <v>448753</v>
      </c>
      <c r="K226" s="213">
        <v>421037</v>
      </c>
      <c r="L226" s="215"/>
      <c r="M226" s="217">
        <f t="shared" si="15"/>
        <v>0.5630880230880231</v>
      </c>
    </row>
    <row r="227" spans="1:13" s="201" customFormat="1" ht="12.75">
      <c r="A227" s="210"/>
      <c r="B227" s="211"/>
      <c r="C227" s="212" t="s">
        <v>164</v>
      </c>
      <c r="D227" s="213">
        <v>610800</v>
      </c>
      <c r="E227" s="213">
        <v>610800</v>
      </c>
      <c r="F227" s="214">
        <f t="shared" si="13"/>
        <v>610800</v>
      </c>
      <c r="G227" s="213">
        <v>586000</v>
      </c>
      <c r="H227" s="215"/>
      <c r="I227" s="216">
        <v>348493</v>
      </c>
      <c r="J227" s="214">
        <f t="shared" si="14"/>
        <v>348493</v>
      </c>
      <c r="K227" s="213">
        <v>330043</v>
      </c>
      <c r="L227" s="215"/>
      <c r="M227" s="217">
        <f t="shared" si="15"/>
        <v>0.5705517354289457</v>
      </c>
    </row>
    <row r="228" spans="1:13" s="201" customFormat="1" ht="12.75">
      <c r="A228" s="210"/>
      <c r="B228" s="211"/>
      <c r="C228" s="212" t="s">
        <v>226</v>
      </c>
      <c r="D228" s="213">
        <v>436000</v>
      </c>
      <c r="E228" s="213">
        <v>436000</v>
      </c>
      <c r="F228" s="214">
        <f t="shared" si="13"/>
        <v>436000</v>
      </c>
      <c r="G228" s="213">
        <v>403700</v>
      </c>
      <c r="H228" s="215"/>
      <c r="I228" s="216">
        <v>248702</v>
      </c>
      <c r="J228" s="214">
        <f t="shared" si="14"/>
        <v>248702</v>
      </c>
      <c r="K228" s="213">
        <v>231853</v>
      </c>
      <c r="L228" s="215"/>
      <c r="M228" s="217">
        <f t="shared" si="15"/>
        <v>0.5704174311926605</v>
      </c>
    </row>
    <row r="229" spans="1:13" s="201" customFormat="1" ht="12.75">
      <c r="A229" s="210"/>
      <c r="B229" s="211"/>
      <c r="C229" s="212" t="s">
        <v>165</v>
      </c>
      <c r="D229" s="213">
        <v>527100</v>
      </c>
      <c r="E229" s="213">
        <v>527100</v>
      </c>
      <c r="F229" s="214">
        <f t="shared" si="13"/>
        <v>527100</v>
      </c>
      <c r="G229" s="213">
        <v>504100</v>
      </c>
      <c r="H229" s="215"/>
      <c r="I229" s="216">
        <v>273145</v>
      </c>
      <c r="J229" s="214">
        <f t="shared" si="14"/>
        <v>273145</v>
      </c>
      <c r="K229" s="213">
        <v>256295</v>
      </c>
      <c r="L229" s="215"/>
      <c r="M229" s="217">
        <f t="shared" si="15"/>
        <v>0.5182033769683172</v>
      </c>
    </row>
    <row r="230" spans="1:13" s="201" customFormat="1" ht="12.75">
      <c r="A230" s="210"/>
      <c r="B230" s="211"/>
      <c r="C230" s="212" t="s">
        <v>166</v>
      </c>
      <c r="D230" s="213">
        <v>486700</v>
      </c>
      <c r="E230" s="213">
        <v>486700</v>
      </c>
      <c r="F230" s="214">
        <f t="shared" si="13"/>
        <v>486700</v>
      </c>
      <c r="G230" s="213">
        <v>465900</v>
      </c>
      <c r="H230" s="215"/>
      <c r="I230" s="216">
        <v>260928</v>
      </c>
      <c r="J230" s="214">
        <f t="shared" si="14"/>
        <v>260928</v>
      </c>
      <c r="K230" s="213">
        <v>245628</v>
      </c>
      <c r="L230" s="215"/>
      <c r="M230" s="217">
        <f t="shared" si="15"/>
        <v>0.5361167043353195</v>
      </c>
    </row>
    <row r="231" spans="1:13" s="201" customFormat="1" ht="12.75">
      <c r="A231" s="210"/>
      <c r="B231" s="211"/>
      <c r="C231" s="212" t="s">
        <v>227</v>
      </c>
      <c r="D231" s="213">
        <v>603800</v>
      </c>
      <c r="E231" s="213">
        <v>603800</v>
      </c>
      <c r="F231" s="214">
        <f t="shared" si="13"/>
        <v>603800</v>
      </c>
      <c r="G231" s="213">
        <v>578500</v>
      </c>
      <c r="H231" s="215"/>
      <c r="I231" s="216">
        <v>318252</v>
      </c>
      <c r="J231" s="214">
        <f t="shared" si="14"/>
        <v>318252</v>
      </c>
      <c r="K231" s="213">
        <v>301063</v>
      </c>
      <c r="L231" s="215"/>
      <c r="M231" s="217">
        <f t="shared" si="15"/>
        <v>0.5270818151705863</v>
      </c>
    </row>
    <row r="232" spans="1:13" s="201" customFormat="1" ht="12.75">
      <c r="A232" s="210" t="s">
        <v>228</v>
      </c>
      <c r="B232" s="211"/>
      <c r="C232" s="212" t="s">
        <v>167</v>
      </c>
      <c r="D232" s="213">
        <v>544300</v>
      </c>
      <c r="E232" s="213">
        <v>544300</v>
      </c>
      <c r="F232" s="214">
        <f t="shared" si="13"/>
        <v>544300</v>
      </c>
      <c r="G232" s="213">
        <v>522100</v>
      </c>
      <c r="H232" s="215"/>
      <c r="I232" s="216">
        <v>309707</v>
      </c>
      <c r="J232" s="214">
        <f t="shared" si="14"/>
        <v>309707</v>
      </c>
      <c r="K232" s="213">
        <v>293607</v>
      </c>
      <c r="L232" s="215"/>
      <c r="M232" s="217">
        <f t="shared" si="15"/>
        <v>0.5690005511666361</v>
      </c>
    </row>
    <row r="233" spans="1:13" s="201" customFormat="1" ht="12.75">
      <c r="A233" s="210"/>
      <c r="B233" s="211"/>
      <c r="C233" s="212" t="s">
        <v>168</v>
      </c>
      <c r="D233" s="213">
        <v>435400</v>
      </c>
      <c r="E233" s="213">
        <v>435400</v>
      </c>
      <c r="F233" s="214">
        <f t="shared" si="13"/>
        <v>435400</v>
      </c>
      <c r="G233" s="213">
        <v>416500</v>
      </c>
      <c r="H233" s="215"/>
      <c r="I233" s="216">
        <v>236930</v>
      </c>
      <c r="J233" s="214">
        <f t="shared" si="14"/>
        <v>236930</v>
      </c>
      <c r="K233" s="213">
        <v>223130</v>
      </c>
      <c r="L233" s="215"/>
      <c r="M233" s="217">
        <f t="shared" si="15"/>
        <v>0.5441662838768948</v>
      </c>
    </row>
    <row r="234" spans="1:13" s="201" customFormat="1" ht="12.75">
      <c r="A234" s="210"/>
      <c r="B234" s="211"/>
      <c r="C234" s="212" t="s">
        <v>169</v>
      </c>
      <c r="D234" s="213">
        <v>520200</v>
      </c>
      <c r="E234" s="213">
        <v>520200</v>
      </c>
      <c r="F234" s="214">
        <f t="shared" si="13"/>
        <v>520200</v>
      </c>
      <c r="G234" s="213">
        <v>498100</v>
      </c>
      <c r="H234" s="215"/>
      <c r="I234" s="216">
        <v>264936</v>
      </c>
      <c r="J234" s="214">
        <f t="shared" si="14"/>
        <v>264936</v>
      </c>
      <c r="K234" s="213">
        <v>248736</v>
      </c>
      <c r="L234" s="215"/>
      <c r="M234" s="217">
        <f t="shared" si="15"/>
        <v>0.5092964244521337</v>
      </c>
    </row>
    <row r="235" spans="1:13" s="201" customFormat="1" ht="12.75">
      <c r="A235" s="210"/>
      <c r="B235" s="211"/>
      <c r="C235" s="212" t="s">
        <v>170</v>
      </c>
      <c r="D235" s="213">
        <v>290800</v>
      </c>
      <c r="E235" s="213">
        <v>291400</v>
      </c>
      <c r="F235" s="214">
        <f t="shared" si="13"/>
        <v>291400</v>
      </c>
      <c r="G235" s="213">
        <v>278800</v>
      </c>
      <c r="H235" s="215"/>
      <c r="I235" s="216">
        <v>155779</v>
      </c>
      <c r="J235" s="214">
        <f t="shared" si="14"/>
        <v>155779</v>
      </c>
      <c r="K235" s="213">
        <v>146554</v>
      </c>
      <c r="L235" s="215"/>
      <c r="M235" s="217">
        <f t="shared" si="15"/>
        <v>0.5345881949210707</v>
      </c>
    </row>
    <row r="236" spans="1:13" s="201" customFormat="1" ht="12.75">
      <c r="A236" s="210"/>
      <c r="B236" s="211"/>
      <c r="C236" s="212" t="s">
        <v>229</v>
      </c>
      <c r="D236" s="213">
        <v>426500</v>
      </c>
      <c r="E236" s="213">
        <v>426500</v>
      </c>
      <c r="F236" s="214">
        <f t="shared" si="13"/>
        <v>426500</v>
      </c>
      <c r="G236" s="213">
        <v>410300</v>
      </c>
      <c r="H236" s="215"/>
      <c r="I236" s="216">
        <v>244459</v>
      </c>
      <c r="J236" s="214">
        <f t="shared" si="14"/>
        <v>244459</v>
      </c>
      <c r="K236" s="213">
        <v>232609</v>
      </c>
      <c r="L236" s="215"/>
      <c r="M236" s="217">
        <f t="shared" si="15"/>
        <v>0.5731746776084408</v>
      </c>
    </row>
    <row r="237" spans="1:13" s="201" customFormat="1" ht="25.5">
      <c r="A237" s="210"/>
      <c r="B237" s="211"/>
      <c r="C237" s="212" t="s">
        <v>541</v>
      </c>
      <c r="D237" s="213">
        <v>257800</v>
      </c>
      <c r="E237" s="213">
        <v>257800</v>
      </c>
      <c r="F237" s="214">
        <f t="shared" si="13"/>
        <v>257800</v>
      </c>
      <c r="G237" s="213">
        <v>247300</v>
      </c>
      <c r="H237" s="215"/>
      <c r="I237" s="216">
        <v>129484</v>
      </c>
      <c r="J237" s="214">
        <f t="shared" si="14"/>
        <v>129484</v>
      </c>
      <c r="K237" s="213">
        <v>121559</v>
      </c>
      <c r="L237" s="215"/>
      <c r="M237" s="217">
        <f t="shared" si="15"/>
        <v>0.5022653219550038</v>
      </c>
    </row>
    <row r="238" spans="1:13" s="201" customFormat="1" ht="12.75">
      <c r="A238" s="210"/>
      <c r="B238" s="211"/>
      <c r="C238" s="212" t="s">
        <v>301</v>
      </c>
      <c r="D238" s="213">
        <v>526800</v>
      </c>
      <c r="E238" s="213">
        <v>526800</v>
      </c>
      <c r="F238" s="214">
        <f t="shared" si="13"/>
        <v>526800</v>
      </c>
      <c r="G238" s="213">
        <v>505900</v>
      </c>
      <c r="H238" s="215"/>
      <c r="I238" s="216">
        <v>291673</v>
      </c>
      <c r="J238" s="214">
        <f t="shared" si="14"/>
        <v>291673</v>
      </c>
      <c r="K238" s="213">
        <v>275790</v>
      </c>
      <c r="L238" s="215"/>
      <c r="M238" s="217">
        <f t="shared" si="15"/>
        <v>0.553669324221716</v>
      </c>
    </row>
    <row r="239" spans="1:13" s="201" customFormat="1" ht="12.75">
      <c r="A239" s="210"/>
      <c r="B239" s="211"/>
      <c r="C239" s="212" t="s">
        <v>230</v>
      </c>
      <c r="D239" s="213">
        <v>477500</v>
      </c>
      <c r="E239" s="213">
        <v>480210</v>
      </c>
      <c r="F239" s="214">
        <f t="shared" si="13"/>
        <v>480210</v>
      </c>
      <c r="G239" s="213">
        <v>465700</v>
      </c>
      <c r="H239" s="215"/>
      <c r="I239" s="216">
        <v>254344</v>
      </c>
      <c r="J239" s="214">
        <f t="shared" si="14"/>
        <v>254344</v>
      </c>
      <c r="K239" s="213">
        <v>245304</v>
      </c>
      <c r="L239" s="215"/>
      <c r="M239" s="217">
        <f t="shared" si="15"/>
        <v>0.5296516107536287</v>
      </c>
    </row>
    <row r="240" spans="1:13" s="201" customFormat="1" ht="12.75">
      <c r="A240" s="210"/>
      <c r="B240" s="211"/>
      <c r="C240" s="212" t="s">
        <v>171</v>
      </c>
      <c r="D240" s="213">
        <v>522800</v>
      </c>
      <c r="E240" s="213">
        <v>527600</v>
      </c>
      <c r="F240" s="214">
        <f t="shared" si="13"/>
        <v>527600</v>
      </c>
      <c r="G240" s="213">
        <v>503600</v>
      </c>
      <c r="H240" s="215"/>
      <c r="I240" s="216">
        <v>275069</v>
      </c>
      <c r="J240" s="214">
        <f t="shared" si="14"/>
        <v>275069</v>
      </c>
      <c r="K240" s="213">
        <v>258269</v>
      </c>
      <c r="L240" s="215"/>
      <c r="M240" s="217">
        <f t="shared" si="15"/>
        <v>0.5213589840788476</v>
      </c>
    </row>
    <row r="241" spans="1:13" s="201" customFormat="1" ht="12.75">
      <c r="A241" s="210"/>
      <c r="B241" s="211"/>
      <c r="C241" s="212" t="s">
        <v>172</v>
      </c>
      <c r="D241" s="213">
        <v>593500</v>
      </c>
      <c r="E241" s="213">
        <v>593500</v>
      </c>
      <c r="F241" s="214">
        <f t="shared" si="13"/>
        <v>593500</v>
      </c>
      <c r="G241" s="213">
        <v>567200</v>
      </c>
      <c r="H241" s="215"/>
      <c r="I241" s="216">
        <v>322107</v>
      </c>
      <c r="J241" s="214">
        <f t="shared" si="14"/>
        <v>322107</v>
      </c>
      <c r="K241" s="213">
        <v>302807</v>
      </c>
      <c r="L241" s="215"/>
      <c r="M241" s="217">
        <f t="shared" si="15"/>
        <v>0.5427245155855097</v>
      </c>
    </row>
    <row r="242" spans="1:13" s="201" customFormat="1" ht="12.75">
      <c r="A242" s="210"/>
      <c r="B242" s="211"/>
      <c r="C242" s="212" t="s">
        <v>173</v>
      </c>
      <c r="D242" s="213">
        <v>419000</v>
      </c>
      <c r="E242" s="213">
        <v>419000</v>
      </c>
      <c r="F242" s="214">
        <f t="shared" si="13"/>
        <v>419000</v>
      </c>
      <c r="G242" s="213">
        <v>401900</v>
      </c>
      <c r="H242" s="215"/>
      <c r="I242" s="216">
        <v>216706</v>
      </c>
      <c r="J242" s="214">
        <f t="shared" si="14"/>
        <v>216706</v>
      </c>
      <c r="K242" s="213">
        <v>204146</v>
      </c>
      <c r="L242" s="215"/>
      <c r="M242" s="217">
        <f t="shared" si="15"/>
        <v>0.5171980906921241</v>
      </c>
    </row>
    <row r="243" spans="1:13" s="201" customFormat="1" ht="12.75">
      <c r="A243" s="210"/>
      <c r="B243" s="211"/>
      <c r="C243" s="212" t="s">
        <v>231</v>
      </c>
      <c r="D243" s="213">
        <v>284600</v>
      </c>
      <c r="E243" s="213">
        <v>284600</v>
      </c>
      <c r="F243" s="214">
        <f t="shared" si="13"/>
        <v>284600</v>
      </c>
      <c r="G243" s="213">
        <v>273000</v>
      </c>
      <c r="H243" s="215"/>
      <c r="I243" s="216">
        <v>140607</v>
      </c>
      <c r="J243" s="214">
        <f t="shared" si="14"/>
        <v>140607</v>
      </c>
      <c r="K243" s="213">
        <v>132507</v>
      </c>
      <c r="L243" s="215"/>
      <c r="M243" s="217">
        <f t="shared" si="15"/>
        <v>0.4940513000702741</v>
      </c>
    </row>
    <row r="244" spans="1:13" s="201" customFormat="1" ht="12.75">
      <c r="A244" s="210"/>
      <c r="B244" s="211"/>
      <c r="C244" s="212" t="s">
        <v>174</v>
      </c>
      <c r="D244" s="213">
        <v>1746500</v>
      </c>
      <c r="E244" s="213">
        <v>1746500</v>
      </c>
      <c r="F244" s="214">
        <f t="shared" si="13"/>
        <v>1746500</v>
      </c>
      <c r="G244" s="213">
        <v>1655600</v>
      </c>
      <c r="H244" s="215"/>
      <c r="I244" s="216">
        <v>871531</v>
      </c>
      <c r="J244" s="214">
        <f t="shared" si="14"/>
        <v>871531</v>
      </c>
      <c r="K244" s="213">
        <v>809149</v>
      </c>
      <c r="L244" s="215"/>
      <c r="M244" s="217">
        <f t="shared" si="15"/>
        <v>0.4990157457772688</v>
      </c>
    </row>
    <row r="245" spans="1:13" s="201" customFormat="1" ht="12.75">
      <c r="A245" s="210"/>
      <c r="B245" s="211"/>
      <c r="C245" s="212" t="s">
        <v>232</v>
      </c>
      <c r="D245" s="213">
        <v>955300</v>
      </c>
      <c r="E245" s="213">
        <v>957800</v>
      </c>
      <c r="F245" s="214">
        <f t="shared" si="13"/>
        <v>957800</v>
      </c>
      <c r="G245" s="213">
        <v>913600</v>
      </c>
      <c r="H245" s="215"/>
      <c r="I245" s="216">
        <v>540046</v>
      </c>
      <c r="J245" s="214">
        <f t="shared" si="14"/>
        <v>540046</v>
      </c>
      <c r="K245" s="213">
        <v>507601</v>
      </c>
      <c r="L245" s="215"/>
      <c r="M245" s="217">
        <f t="shared" si="15"/>
        <v>0.5638400501148465</v>
      </c>
    </row>
    <row r="246" spans="1:13" s="201" customFormat="1" ht="12.75">
      <c r="A246" s="210"/>
      <c r="B246" s="211"/>
      <c r="C246" s="212" t="s">
        <v>175</v>
      </c>
      <c r="D246" s="213">
        <v>982800</v>
      </c>
      <c r="E246" s="213">
        <v>982800</v>
      </c>
      <c r="F246" s="214">
        <f t="shared" si="13"/>
        <v>982800</v>
      </c>
      <c r="G246" s="213">
        <v>939500</v>
      </c>
      <c r="H246" s="215"/>
      <c r="I246" s="216">
        <v>488993</v>
      </c>
      <c r="J246" s="214">
        <f t="shared" si="14"/>
        <v>488993</v>
      </c>
      <c r="K246" s="213">
        <v>457574</v>
      </c>
      <c r="L246" s="215"/>
      <c r="M246" s="217">
        <f t="shared" si="15"/>
        <v>0.49755087505087503</v>
      </c>
    </row>
    <row r="247" spans="1:13" s="201" customFormat="1" ht="12.75">
      <c r="A247" s="210"/>
      <c r="B247" s="211"/>
      <c r="C247" s="212" t="s">
        <v>233</v>
      </c>
      <c r="D247" s="213">
        <v>326100</v>
      </c>
      <c r="E247" s="213">
        <v>326100</v>
      </c>
      <c r="F247" s="214">
        <f t="shared" si="13"/>
        <v>326100</v>
      </c>
      <c r="G247" s="213">
        <v>312900</v>
      </c>
      <c r="H247" s="215"/>
      <c r="I247" s="216">
        <v>167904</v>
      </c>
      <c r="J247" s="214">
        <f t="shared" si="14"/>
        <v>167904</v>
      </c>
      <c r="K247" s="213">
        <v>159004</v>
      </c>
      <c r="L247" s="215"/>
      <c r="M247" s="217">
        <f t="shared" si="15"/>
        <v>0.514885004599816</v>
      </c>
    </row>
    <row r="248" spans="1:13" s="201" customFormat="1" ht="12.75">
      <c r="A248" s="210"/>
      <c r="B248" s="211"/>
      <c r="C248" s="212" t="s">
        <v>234</v>
      </c>
      <c r="D248" s="213">
        <v>1409800</v>
      </c>
      <c r="E248" s="213">
        <v>1409800</v>
      </c>
      <c r="F248" s="214">
        <f t="shared" si="13"/>
        <v>1409800</v>
      </c>
      <c r="G248" s="213"/>
      <c r="H248" s="215"/>
      <c r="I248" s="216">
        <v>719758</v>
      </c>
      <c r="J248" s="214">
        <f t="shared" si="14"/>
        <v>719758</v>
      </c>
      <c r="K248" s="213"/>
      <c r="L248" s="215"/>
      <c r="M248" s="217">
        <f t="shared" si="15"/>
        <v>0.5105390835579515</v>
      </c>
    </row>
    <row r="249" spans="1:13" s="201" customFormat="1" ht="12.75">
      <c r="A249" s="210"/>
      <c r="B249" s="203">
        <v>80105</v>
      </c>
      <c r="C249" s="204" t="s">
        <v>235</v>
      </c>
      <c r="D249" s="205">
        <f>D250</f>
        <v>492100</v>
      </c>
      <c r="E249" s="205">
        <f>E250</f>
        <v>492100</v>
      </c>
      <c r="F249" s="206">
        <f t="shared" si="13"/>
        <v>492100</v>
      </c>
      <c r="G249" s="205">
        <f>G250</f>
        <v>428900</v>
      </c>
      <c r="H249" s="207">
        <f>H250</f>
        <v>0</v>
      </c>
      <c r="I249" s="208">
        <f>I250</f>
        <v>243042</v>
      </c>
      <c r="J249" s="206">
        <f t="shared" si="14"/>
        <v>243042</v>
      </c>
      <c r="K249" s="205">
        <f>K250</f>
        <v>213241</v>
      </c>
      <c r="L249" s="207">
        <f>L250</f>
        <v>0</v>
      </c>
      <c r="M249" s="209">
        <f t="shared" si="15"/>
        <v>0.4938874212558423</v>
      </c>
    </row>
    <row r="250" spans="1:13" s="201" customFormat="1" ht="12.75">
      <c r="A250" s="210"/>
      <c r="B250" s="211"/>
      <c r="C250" s="212" t="s">
        <v>236</v>
      </c>
      <c r="D250" s="213">
        <v>492100</v>
      </c>
      <c r="E250" s="213">
        <v>492100</v>
      </c>
      <c r="F250" s="214">
        <f t="shared" si="13"/>
        <v>492100</v>
      </c>
      <c r="G250" s="213">
        <v>428900</v>
      </c>
      <c r="H250" s="215"/>
      <c r="I250" s="216">
        <v>243042</v>
      </c>
      <c r="J250" s="214">
        <f t="shared" si="14"/>
        <v>243042</v>
      </c>
      <c r="K250" s="213">
        <v>213241</v>
      </c>
      <c r="L250" s="215"/>
      <c r="M250" s="217">
        <f t="shared" si="15"/>
        <v>0.4938874212558423</v>
      </c>
    </row>
    <row r="251" spans="1:13" s="201" customFormat="1" ht="12.75">
      <c r="A251" s="202"/>
      <c r="B251" s="203">
        <v>80110</v>
      </c>
      <c r="C251" s="219" t="s">
        <v>176</v>
      </c>
      <c r="D251" s="205">
        <f>SUM(D252:D266)</f>
        <v>20521400</v>
      </c>
      <c r="E251" s="205">
        <f>SUM(E252:E266)</f>
        <v>21566050</v>
      </c>
      <c r="F251" s="206">
        <f t="shared" si="13"/>
        <v>20508400</v>
      </c>
      <c r="G251" s="205">
        <f>SUM(G252:G266)</f>
        <v>17009100</v>
      </c>
      <c r="H251" s="207">
        <f>SUM(H252:H266)</f>
        <v>1057650</v>
      </c>
      <c r="I251" s="208">
        <f>SUM(I252:I266)</f>
        <v>10821979</v>
      </c>
      <c r="J251" s="206">
        <f t="shared" si="14"/>
        <v>10812169</v>
      </c>
      <c r="K251" s="205">
        <f>SUM(K252:K266)</f>
        <v>8997058</v>
      </c>
      <c r="L251" s="207">
        <f>SUM(L252:L266)</f>
        <v>9810</v>
      </c>
      <c r="M251" s="209">
        <f t="shared" si="15"/>
        <v>0.5018062649395694</v>
      </c>
    </row>
    <row r="252" spans="1:13" s="201" customFormat="1" ht="12.75">
      <c r="A252" s="210"/>
      <c r="B252" s="211"/>
      <c r="C252" s="218" t="s">
        <v>177</v>
      </c>
      <c r="D252" s="213">
        <v>4036700</v>
      </c>
      <c r="E252" s="213">
        <v>4036700</v>
      </c>
      <c r="F252" s="214">
        <f t="shared" si="13"/>
        <v>4036700</v>
      </c>
      <c r="G252" s="213">
        <v>3160400</v>
      </c>
      <c r="H252" s="215"/>
      <c r="I252" s="216">
        <v>2340363</v>
      </c>
      <c r="J252" s="214">
        <f t="shared" si="14"/>
        <v>2340363</v>
      </c>
      <c r="K252" s="213">
        <v>1912719</v>
      </c>
      <c r="L252" s="215"/>
      <c r="M252" s="217">
        <f t="shared" si="15"/>
        <v>0.5797713478831719</v>
      </c>
    </row>
    <row r="253" spans="1:13" s="201" customFormat="1" ht="12.75">
      <c r="A253" s="210"/>
      <c r="B253" s="211"/>
      <c r="C253" s="218" t="s">
        <v>542</v>
      </c>
      <c r="D253" s="213"/>
      <c r="E253" s="213">
        <v>4650</v>
      </c>
      <c r="F253" s="214">
        <f t="shared" si="13"/>
        <v>0</v>
      </c>
      <c r="G253" s="213"/>
      <c r="H253" s="215">
        <v>4650</v>
      </c>
      <c r="I253" s="216">
        <v>4624</v>
      </c>
      <c r="J253" s="214">
        <f t="shared" si="14"/>
        <v>0</v>
      </c>
      <c r="K253" s="213"/>
      <c r="L253" s="215">
        <v>4624</v>
      </c>
      <c r="M253" s="217">
        <f t="shared" si="15"/>
        <v>0.9944086021505376</v>
      </c>
    </row>
    <row r="254" spans="1:13" s="201" customFormat="1" ht="12.75">
      <c r="A254" s="210"/>
      <c r="B254" s="211"/>
      <c r="C254" s="218" t="s">
        <v>178</v>
      </c>
      <c r="D254" s="213">
        <v>2515500</v>
      </c>
      <c r="E254" s="213">
        <v>2515500</v>
      </c>
      <c r="F254" s="214">
        <f t="shared" si="13"/>
        <v>2515500</v>
      </c>
      <c r="G254" s="213">
        <v>2186400</v>
      </c>
      <c r="H254" s="215"/>
      <c r="I254" s="216">
        <v>1267217</v>
      </c>
      <c r="J254" s="214">
        <f t="shared" si="14"/>
        <v>1267217</v>
      </c>
      <c r="K254" s="213">
        <v>1094090</v>
      </c>
      <c r="L254" s="215"/>
      <c r="M254" s="217">
        <f t="shared" si="15"/>
        <v>0.5037634665076526</v>
      </c>
    </row>
    <row r="255" spans="1:13" s="201" customFormat="1" ht="12.75">
      <c r="A255" s="210"/>
      <c r="B255" s="211"/>
      <c r="C255" s="212" t="s">
        <v>543</v>
      </c>
      <c r="D255" s="213">
        <v>80000</v>
      </c>
      <c r="E255" s="213">
        <v>1050000</v>
      </c>
      <c r="F255" s="214">
        <f t="shared" si="13"/>
        <v>0</v>
      </c>
      <c r="G255" s="213"/>
      <c r="H255" s="215">
        <v>1050000</v>
      </c>
      <c r="I255" s="216">
        <v>5186</v>
      </c>
      <c r="J255" s="214">
        <f t="shared" si="14"/>
        <v>0</v>
      </c>
      <c r="K255" s="213"/>
      <c r="L255" s="215">
        <v>5186</v>
      </c>
      <c r="M255" s="217">
        <f t="shared" si="15"/>
        <v>0.004939047619047619</v>
      </c>
    </row>
    <row r="256" spans="1:13" s="201" customFormat="1" ht="12.75">
      <c r="A256" s="210"/>
      <c r="B256" s="211"/>
      <c r="C256" s="218" t="s">
        <v>179</v>
      </c>
      <c r="D256" s="213">
        <v>1898700</v>
      </c>
      <c r="E256" s="213">
        <v>1900900</v>
      </c>
      <c r="F256" s="214">
        <f t="shared" si="13"/>
        <v>1900900</v>
      </c>
      <c r="G256" s="213">
        <v>1560600</v>
      </c>
      <c r="H256" s="215"/>
      <c r="I256" s="216">
        <v>1023667</v>
      </c>
      <c r="J256" s="214">
        <f t="shared" si="14"/>
        <v>1023667</v>
      </c>
      <c r="K256" s="213">
        <v>796704</v>
      </c>
      <c r="L256" s="215"/>
      <c r="M256" s="217">
        <f t="shared" si="15"/>
        <v>0.538517018254511</v>
      </c>
    </row>
    <row r="257" spans="1:13" s="201" customFormat="1" ht="12.75">
      <c r="A257" s="210"/>
      <c r="B257" s="211"/>
      <c r="C257" s="218" t="s">
        <v>180</v>
      </c>
      <c r="D257" s="213">
        <v>1852500</v>
      </c>
      <c r="E257" s="213">
        <v>1852500</v>
      </c>
      <c r="F257" s="214">
        <f t="shared" si="13"/>
        <v>1852500</v>
      </c>
      <c r="G257" s="213">
        <v>1547200</v>
      </c>
      <c r="H257" s="215"/>
      <c r="I257" s="216">
        <v>1025308</v>
      </c>
      <c r="J257" s="214">
        <f t="shared" si="14"/>
        <v>1025308</v>
      </c>
      <c r="K257" s="213">
        <v>871177</v>
      </c>
      <c r="L257" s="215"/>
      <c r="M257" s="217">
        <f t="shared" si="15"/>
        <v>0.5534726045883941</v>
      </c>
    </row>
    <row r="258" spans="1:13" s="201" customFormat="1" ht="12.75">
      <c r="A258" s="210"/>
      <c r="B258" s="211"/>
      <c r="C258" s="218" t="s">
        <v>544</v>
      </c>
      <c r="D258" s="213"/>
      <c r="E258" s="213">
        <v>70000</v>
      </c>
      <c r="F258" s="214">
        <f t="shared" si="13"/>
        <v>70000</v>
      </c>
      <c r="G258" s="213"/>
      <c r="H258" s="215"/>
      <c r="I258" s="216"/>
      <c r="J258" s="214">
        <f t="shared" si="14"/>
        <v>0</v>
      </c>
      <c r="K258" s="213"/>
      <c r="L258" s="215"/>
      <c r="M258" s="217">
        <f t="shared" si="15"/>
        <v>0</v>
      </c>
    </row>
    <row r="259" spans="1:13" s="201" customFormat="1" ht="12.75">
      <c r="A259" s="210"/>
      <c r="B259" s="211"/>
      <c r="C259" s="218" t="s">
        <v>181</v>
      </c>
      <c r="D259" s="213">
        <v>2590400</v>
      </c>
      <c r="E259" s="213">
        <v>2588200</v>
      </c>
      <c r="F259" s="214">
        <f t="shared" si="13"/>
        <v>2588200</v>
      </c>
      <c r="G259" s="213">
        <v>2228100</v>
      </c>
      <c r="H259" s="215"/>
      <c r="I259" s="216">
        <v>1281059</v>
      </c>
      <c r="J259" s="214">
        <f t="shared" si="14"/>
        <v>1281059</v>
      </c>
      <c r="K259" s="213">
        <v>1104686</v>
      </c>
      <c r="L259" s="215"/>
      <c r="M259" s="217">
        <f t="shared" si="15"/>
        <v>0.49496136310949695</v>
      </c>
    </row>
    <row r="260" spans="1:13" s="201" customFormat="1" ht="12.75">
      <c r="A260" s="210"/>
      <c r="B260" s="211"/>
      <c r="C260" s="218" t="s">
        <v>182</v>
      </c>
      <c r="D260" s="213">
        <v>1956600</v>
      </c>
      <c r="E260" s="213">
        <v>1956600</v>
      </c>
      <c r="F260" s="214">
        <f t="shared" si="13"/>
        <v>1956600</v>
      </c>
      <c r="G260" s="213">
        <v>1612900</v>
      </c>
      <c r="H260" s="215"/>
      <c r="I260" s="216">
        <v>1051025</v>
      </c>
      <c r="J260" s="214">
        <f t="shared" si="14"/>
        <v>1051025</v>
      </c>
      <c r="K260" s="213">
        <v>876892</v>
      </c>
      <c r="L260" s="215"/>
      <c r="M260" s="217">
        <f t="shared" si="15"/>
        <v>0.5371690687928038</v>
      </c>
    </row>
    <row r="261" spans="1:13" s="201" customFormat="1" ht="12.75">
      <c r="A261" s="210"/>
      <c r="B261" s="211"/>
      <c r="C261" s="218" t="s">
        <v>183</v>
      </c>
      <c r="D261" s="213">
        <v>2258900</v>
      </c>
      <c r="E261" s="213">
        <v>2258900</v>
      </c>
      <c r="F261" s="214">
        <f t="shared" si="13"/>
        <v>2258900</v>
      </c>
      <c r="G261" s="213">
        <v>1991000</v>
      </c>
      <c r="H261" s="215"/>
      <c r="I261" s="216">
        <v>1124878</v>
      </c>
      <c r="J261" s="214">
        <f t="shared" si="14"/>
        <v>1124878</v>
      </c>
      <c r="K261" s="213">
        <v>973405</v>
      </c>
      <c r="L261" s="215"/>
      <c r="M261" s="217">
        <f t="shared" si="15"/>
        <v>0.4979760060206295</v>
      </c>
    </row>
    <row r="262" spans="1:13" s="201" customFormat="1" ht="12.75">
      <c r="A262" s="210"/>
      <c r="B262" s="211"/>
      <c r="C262" s="218" t="s">
        <v>184</v>
      </c>
      <c r="D262" s="213">
        <v>1916000</v>
      </c>
      <c r="E262" s="213">
        <v>1913000</v>
      </c>
      <c r="F262" s="214">
        <f t="shared" si="13"/>
        <v>1913000</v>
      </c>
      <c r="G262" s="213">
        <v>1666600</v>
      </c>
      <c r="H262" s="215"/>
      <c r="I262" s="216">
        <v>1015172</v>
      </c>
      <c r="J262" s="214">
        <f t="shared" si="14"/>
        <v>1015172</v>
      </c>
      <c r="K262" s="213">
        <v>867591</v>
      </c>
      <c r="L262" s="215"/>
      <c r="M262" s="217">
        <f t="shared" si="15"/>
        <v>0.5306701515943544</v>
      </c>
    </row>
    <row r="263" spans="1:13" s="201" customFormat="1" ht="12.75">
      <c r="A263" s="210"/>
      <c r="B263" s="211"/>
      <c r="C263" s="218" t="s">
        <v>545</v>
      </c>
      <c r="D263" s="213"/>
      <c r="E263" s="213">
        <v>3000</v>
      </c>
      <c r="F263" s="214">
        <f t="shared" si="13"/>
        <v>0</v>
      </c>
      <c r="G263" s="213"/>
      <c r="H263" s="215">
        <v>3000</v>
      </c>
      <c r="I263" s="216"/>
      <c r="J263" s="214">
        <f t="shared" si="14"/>
        <v>0</v>
      </c>
      <c r="K263" s="213"/>
      <c r="L263" s="215"/>
      <c r="M263" s="217">
        <f t="shared" si="15"/>
        <v>0</v>
      </c>
    </row>
    <row r="264" spans="1:13" s="201" customFormat="1" ht="25.5">
      <c r="A264" s="210"/>
      <c r="B264" s="211"/>
      <c r="C264" s="218" t="s">
        <v>312</v>
      </c>
      <c r="D264" s="213">
        <v>699100</v>
      </c>
      <c r="E264" s="213">
        <v>699100</v>
      </c>
      <c r="F264" s="214">
        <f t="shared" si="13"/>
        <v>699100</v>
      </c>
      <c r="G264" s="213">
        <v>636600</v>
      </c>
      <c r="H264" s="215"/>
      <c r="I264" s="216">
        <v>336614</v>
      </c>
      <c r="J264" s="214">
        <f t="shared" si="14"/>
        <v>336614</v>
      </c>
      <c r="K264" s="213">
        <v>295977</v>
      </c>
      <c r="L264" s="215"/>
      <c r="M264" s="217">
        <f t="shared" si="15"/>
        <v>0.48149620941210125</v>
      </c>
    </row>
    <row r="265" spans="1:13" s="201" customFormat="1" ht="25.5">
      <c r="A265" s="210"/>
      <c r="B265" s="211"/>
      <c r="C265" s="218" t="s">
        <v>185</v>
      </c>
      <c r="D265" s="213">
        <v>449300</v>
      </c>
      <c r="E265" s="213">
        <v>449300</v>
      </c>
      <c r="F265" s="214">
        <f aca="true" t="shared" si="16" ref="F265:F328">E265-H265</f>
        <v>449300</v>
      </c>
      <c r="G265" s="213">
        <v>419300</v>
      </c>
      <c r="H265" s="215"/>
      <c r="I265" s="216">
        <v>223842</v>
      </c>
      <c r="J265" s="214">
        <f aca="true" t="shared" si="17" ref="J265:J328">I265-L265</f>
        <v>223842</v>
      </c>
      <c r="K265" s="213">
        <v>203817</v>
      </c>
      <c r="L265" s="215"/>
      <c r="M265" s="217">
        <f aca="true" t="shared" si="18" ref="M265:M328">I265/E265</f>
        <v>0.4982016470064545</v>
      </c>
    </row>
    <row r="266" spans="1:13" s="201" customFormat="1" ht="12.75">
      <c r="A266" s="210"/>
      <c r="B266" s="211"/>
      <c r="C266" s="218" t="s">
        <v>186</v>
      </c>
      <c r="D266" s="213">
        <v>267700</v>
      </c>
      <c r="E266" s="213">
        <v>267700</v>
      </c>
      <c r="F266" s="214">
        <f t="shared" si="16"/>
        <v>267700</v>
      </c>
      <c r="G266" s="213"/>
      <c r="H266" s="215"/>
      <c r="I266" s="216">
        <v>123024</v>
      </c>
      <c r="J266" s="214">
        <f t="shared" si="17"/>
        <v>123024</v>
      </c>
      <c r="K266" s="213"/>
      <c r="L266" s="215"/>
      <c r="M266" s="217">
        <f t="shared" si="18"/>
        <v>0.4595592080687337</v>
      </c>
    </row>
    <row r="267" spans="1:13" s="201" customFormat="1" ht="12.75">
      <c r="A267" s="210"/>
      <c r="B267" s="203">
        <v>80111</v>
      </c>
      <c r="C267" s="219" t="s">
        <v>187</v>
      </c>
      <c r="D267" s="205">
        <f>D268</f>
        <v>1668000</v>
      </c>
      <c r="E267" s="205">
        <f>E268</f>
        <v>1669500</v>
      </c>
      <c r="F267" s="206">
        <f t="shared" si="16"/>
        <v>1669500</v>
      </c>
      <c r="G267" s="205">
        <f>G268</f>
        <v>1504700</v>
      </c>
      <c r="H267" s="207">
        <f>H268</f>
        <v>0</v>
      </c>
      <c r="I267" s="208">
        <f>I268</f>
        <v>822397</v>
      </c>
      <c r="J267" s="206">
        <f t="shared" si="17"/>
        <v>822397</v>
      </c>
      <c r="K267" s="205">
        <f>K268</f>
        <v>756422</v>
      </c>
      <c r="L267" s="207">
        <f>L268</f>
        <v>0</v>
      </c>
      <c r="M267" s="209">
        <f t="shared" si="18"/>
        <v>0.49260077867625035</v>
      </c>
    </row>
    <row r="268" spans="1:13" s="201" customFormat="1" ht="25.5">
      <c r="A268" s="210"/>
      <c r="B268" s="211"/>
      <c r="C268" s="218" t="s">
        <v>188</v>
      </c>
      <c r="D268" s="213">
        <v>1668000</v>
      </c>
      <c r="E268" s="213">
        <v>1669500</v>
      </c>
      <c r="F268" s="214">
        <f t="shared" si="16"/>
        <v>1669500</v>
      </c>
      <c r="G268" s="213">
        <v>1504700</v>
      </c>
      <c r="H268" s="215"/>
      <c r="I268" s="216">
        <v>822397</v>
      </c>
      <c r="J268" s="214">
        <f t="shared" si="17"/>
        <v>822397</v>
      </c>
      <c r="K268" s="213">
        <v>756422</v>
      </c>
      <c r="L268" s="215"/>
      <c r="M268" s="217">
        <f t="shared" si="18"/>
        <v>0.49260077867625035</v>
      </c>
    </row>
    <row r="269" spans="1:13" s="201" customFormat="1" ht="12.75">
      <c r="A269" s="202"/>
      <c r="B269" s="203">
        <v>80113</v>
      </c>
      <c r="C269" s="219" t="s">
        <v>189</v>
      </c>
      <c r="D269" s="205">
        <f>SUM(D270:D277)</f>
        <v>316000</v>
      </c>
      <c r="E269" s="205">
        <f>SUM(E270:E277)</f>
        <v>316000</v>
      </c>
      <c r="F269" s="206">
        <f t="shared" si="16"/>
        <v>316000</v>
      </c>
      <c r="G269" s="205">
        <f>SUM(G270:G277)</f>
        <v>119300</v>
      </c>
      <c r="H269" s="207">
        <f>SUM(H270:H277)</f>
        <v>0</v>
      </c>
      <c r="I269" s="208">
        <f>SUM(I270:I277)</f>
        <v>141673</v>
      </c>
      <c r="J269" s="206">
        <f t="shared" si="17"/>
        <v>141673</v>
      </c>
      <c r="K269" s="205">
        <f>SUM(K270:K277)</f>
        <v>50021</v>
      </c>
      <c r="L269" s="207">
        <f>SUM(L270:L277)</f>
        <v>0</v>
      </c>
      <c r="M269" s="209">
        <f t="shared" si="18"/>
        <v>0.44833227848101265</v>
      </c>
    </row>
    <row r="270" spans="1:13" s="201" customFormat="1" ht="12.75">
      <c r="A270" s="210"/>
      <c r="B270" s="211"/>
      <c r="C270" s="218" t="s">
        <v>178</v>
      </c>
      <c r="D270" s="213">
        <v>212400</v>
      </c>
      <c r="E270" s="213">
        <v>212400</v>
      </c>
      <c r="F270" s="214">
        <f t="shared" si="16"/>
        <v>212400</v>
      </c>
      <c r="G270" s="213">
        <v>107600</v>
      </c>
      <c r="H270" s="215"/>
      <c r="I270" s="216">
        <v>96936</v>
      </c>
      <c r="J270" s="214">
        <f t="shared" si="17"/>
        <v>96936</v>
      </c>
      <c r="K270" s="213">
        <v>47199</v>
      </c>
      <c r="L270" s="215"/>
      <c r="M270" s="217">
        <f t="shared" si="18"/>
        <v>0.45638418079096044</v>
      </c>
    </row>
    <row r="271" spans="1:13" s="201" customFormat="1" ht="12.75">
      <c r="A271" s="210"/>
      <c r="B271" s="211"/>
      <c r="C271" s="218" t="s">
        <v>179</v>
      </c>
      <c r="D271" s="213"/>
      <c r="E271" s="213">
        <v>2200</v>
      </c>
      <c r="F271" s="214">
        <f t="shared" si="16"/>
        <v>2200</v>
      </c>
      <c r="G271" s="213"/>
      <c r="H271" s="215"/>
      <c r="I271" s="216">
        <v>925</v>
      </c>
      <c r="J271" s="214">
        <f t="shared" si="17"/>
        <v>925</v>
      </c>
      <c r="K271" s="213"/>
      <c r="L271" s="215"/>
      <c r="M271" s="217">
        <f t="shared" si="18"/>
        <v>0.42045454545454547</v>
      </c>
    </row>
    <row r="272" spans="1:13" s="201" customFormat="1" ht="12.75">
      <c r="A272" s="210"/>
      <c r="B272" s="211"/>
      <c r="C272" s="218" t="s">
        <v>180</v>
      </c>
      <c r="D272" s="213">
        <v>19200</v>
      </c>
      <c r="E272" s="213">
        <v>19200</v>
      </c>
      <c r="F272" s="214">
        <f t="shared" si="16"/>
        <v>19200</v>
      </c>
      <c r="G272" s="213"/>
      <c r="H272" s="215"/>
      <c r="I272" s="216">
        <v>7728</v>
      </c>
      <c r="J272" s="214">
        <f t="shared" si="17"/>
        <v>7728</v>
      </c>
      <c r="K272" s="213"/>
      <c r="L272" s="215"/>
      <c r="M272" s="217">
        <f t="shared" si="18"/>
        <v>0.4025</v>
      </c>
    </row>
    <row r="273" spans="1:13" s="201" customFormat="1" ht="12.75">
      <c r="A273" s="210"/>
      <c r="B273" s="211"/>
      <c r="C273" s="218" t="s">
        <v>181</v>
      </c>
      <c r="D273" s="213">
        <v>30900</v>
      </c>
      <c r="E273" s="213">
        <v>28700</v>
      </c>
      <c r="F273" s="214">
        <f t="shared" si="16"/>
        <v>28700</v>
      </c>
      <c r="G273" s="213"/>
      <c r="H273" s="215"/>
      <c r="I273" s="216">
        <v>13338</v>
      </c>
      <c r="J273" s="214">
        <f t="shared" si="17"/>
        <v>13338</v>
      </c>
      <c r="K273" s="213"/>
      <c r="L273" s="215"/>
      <c r="M273" s="217">
        <f t="shared" si="18"/>
        <v>0.46473867595818813</v>
      </c>
    </row>
    <row r="274" spans="1:13" s="201" customFormat="1" ht="12.75">
      <c r="A274" s="210"/>
      <c r="B274" s="211"/>
      <c r="C274" s="218" t="s">
        <v>182</v>
      </c>
      <c r="D274" s="213">
        <v>15000</v>
      </c>
      <c r="E274" s="213">
        <v>15000</v>
      </c>
      <c r="F274" s="214">
        <f t="shared" si="16"/>
        <v>15000</v>
      </c>
      <c r="G274" s="213"/>
      <c r="H274" s="215"/>
      <c r="I274" s="216">
        <v>5500</v>
      </c>
      <c r="J274" s="214">
        <f t="shared" si="17"/>
        <v>5500</v>
      </c>
      <c r="K274" s="213"/>
      <c r="L274" s="215"/>
      <c r="M274" s="217">
        <f t="shared" si="18"/>
        <v>0.36666666666666664</v>
      </c>
    </row>
    <row r="275" spans="1:13" s="201" customFormat="1" ht="12.75">
      <c r="A275" s="210"/>
      <c r="B275" s="211"/>
      <c r="C275" s="218" t="s">
        <v>183</v>
      </c>
      <c r="D275" s="213">
        <v>26900</v>
      </c>
      <c r="E275" s="213">
        <v>26900</v>
      </c>
      <c r="F275" s="214">
        <f t="shared" si="16"/>
        <v>26900</v>
      </c>
      <c r="G275" s="213">
        <v>11700</v>
      </c>
      <c r="H275" s="215"/>
      <c r="I275" s="216">
        <v>11982</v>
      </c>
      <c r="J275" s="214">
        <f t="shared" si="17"/>
        <v>11982</v>
      </c>
      <c r="K275" s="213">
        <v>2822</v>
      </c>
      <c r="L275" s="215"/>
      <c r="M275" s="217">
        <f t="shared" si="18"/>
        <v>0.4454275092936803</v>
      </c>
    </row>
    <row r="276" spans="1:13" s="220" customFormat="1" ht="25.5">
      <c r="A276" s="210"/>
      <c r="B276" s="211"/>
      <c r="C276" s="218" t="s">
        <v>312</v>
      </c>
      <c r="D276" s="213">
        <v>7600</v>
      </c>
      <c r="E276" s="213">
        <v>7600</v>
      </c>
      <c r="F276" s="214">
        <f t="shared" si="16"/>
        <v>7600</v>
      </c>
      <c r="G276" s="213"/>
      <c r="H276" s="215"/>
      <c r="I276" s="216">
        <v>3630</v>
      </c>
      <c r="J276" s="214">
        <f t="shared" si="17"/>
        <v>3630</v>
      </c>
      <c r="K276" s="213"/>
      <c r="L276" s="215"/>
      <c r="M276" s="217">
        <f t="shared" si="18"/>
        <v>0.4776315789473684</v>
      </c>
    </row>
    <row r="277" spans="1:13" s="220" customFormat="1" ht="25.5">
      <c r="A277" s="210"/>
      <c r="B277" s="211"/>
      <c r="C277" s="218" t="s">
        <v>546</v>
      </c>
      <c r="D277" s="213">
        <v>4000</v>
      </c>
      <c r="E277" s="213">
        <v>4000</v>
      </c>
      <c r="F277" s="214">
        <f t="shared" si="16"/>
        <v>4000</v>
      </c>
      <c r="G277" s="213"/>
      <c r="H277" s="215"/>
      <c r="I277" s="216">
        <v>1634</v>
      </c>
      <c r="J277" s="214">
        <f t="shared" si="17"/>
        <v>1634</v>
      </c>
      <c r="K277" s="213"/>
      <c r="L277" s="215"/>
      <c r="M277" s="217">
        <f t="shared" si="18"/>
        <v>0.4085</v>
      </c>
    </row>
    <row r="278" spans="1:13" s="201" customFormat="1" ht="12.75">
      <c r="A278" s="202"/>
      <c r="B278" s="203">
        <v>80120</v>
      </c>
      <c r="C278" s="204" t="s">
        <v>190</v>
      </c>
      <c r="D278" s="205">
        <f>SUM(D279:D290)</f>
        <v>21632100</v>
      </c>
      <c r="E278" s="205">
        <f>SUM(E279:E290)</f>
        <v>21599700</v>
      </c>
      <c r="F278" s="206">
        <f t="shared" si="16"/>
        <v>20639700</v>
      </c>
      <c r="G278" s="205">
        <f>SUM(G279:G290)</f>
        <v>16084800</v>
      </c>
      <c r="H278" s="207">
        <f>SUM(H279:H290)</f>
        <v>960000</v>
      </c>
      <c r="I278" s="208">
        <f>SUM(I279:I290)</f>
        <v>10285007</v>
      </c>
      <c r="J278" s="206">
        <f t="shared" si="17"/>
        <v>10278505</v>
      </c>
      <c r="K278" s="205">
        <f>SUM(K279:K290)</f>
        <v>8029665</v>
      </c>
      <c r="L278" s="207">
        <f>SUM(L279:L290)</f>
        <v>6502</v>
      </c>
      <c r="M278" s="209">
        <f t="shared" si="18"/>
        <v>0.4761643448751603</v>
      </c>
    </row>
    <row r="279" spans="1:13" s="201" customFormat="1" ht="12.75">
      <c r="A279" s="210"/>
      <c r="B279" s="211"/>
      <c r="C279" s="212" t="s">
        <v>310</v>
      </c>
      <c r="D279" s="213">
        <v>2740800</v>
      </c>
      <c r="E279" s="213">
        <v>2747300</v>
      </c>
      <c r="F279" s="214">
        <f t="shared" si="16"/>
        <v>2747300</v>
      </c>
      <c r="G279" s="213">
        <v>2402500</v>
      </c>
      <c r="H279" s="221"/>
      <c r="I279" s="216">
        <v>1401173</v>
      </c>
      <c r="J279" s="214">
        <f t="shared" si="17"/>
        <v>1401173</v>
      </c>
      <c r="K279" s="213">
        <v>1206541</v>
      </c>
      <c r="L279" s="221"/>
      <c r="M279" s="217">
        <f t="shared" si="18"/>
        <v>0.5100181996869654</v>
      </c>
    </row>
    <row r="280" spans="1:13" s="201" customFormat="1" ht="12.75">
      <c r="A280" s="210"/>
      <c r="B280" s="211"/>
      <c r="C280" s="212" t="s">
        <v>313</v>
      </c>
      <c r="D280" s="213">
        <v>4425600</v>
      </c>
      <c r="E280" s="213">
        <v>4432200</v>
      </c>
      <c r="F280" s="214">
        <f t="shared" si="16"/>
        <v>4432200</v>
      </c>
      <c r="G280" s="213">
        <v>3834300</v>
      </c>
      <c r="H280" s="221"/>
      <c r="I280" s="216">
        <v>2238771</v>
      </c>
      <c r="J280" s="214">
        <f t="shared" si="17"/>
        <v>2238771</v>
      </c>
      <c r="K280" s="213">
        <v>1873039</v>
      </c>
      <c r="L280" s="221"/>
      <c r="M280" s="217">
        <f t="shared" si="18"/>
        <v>0.5051150670096115</v>
      </c>
    </row>
    <row r="281" spans="1:13" s="201" customFormat="1" ht="12.75">
      <c r="A281" s="210"/>
      <c r="B281" s="211"/>
      <c r="C281" s="212" t="s">
        <v>547</v>
      </c>
      <c r="D281" s="213">
        <v>170000</v>
      </c>
      <c r="E281" s="213">
        <v>30000</v>
      </c>
      <c r="F281" s="214">
        <f t="shared" si="16"/>
        <v>0</v>
      </c>
      <c r="G281" s="213"/>
      <c r="H281" s="221">
        <v>30000</v>
      </c>
      <c r="I281" s="216"/>
      <c r="J281" s="214">
        <f t="shared" si="17"/>
        <v>0</v>
      </c>
      <c r="K281" s="213"/>
      <c r="L281" s="221"/>
      <c r="M281" s="217">
        <f t="shared" si="18"/>
        <v>0</v>
      </c>
    </row>
    <row r="282" spans="1:13" s="201" customFormat="1" ht="25.5">
      <c r="A282" s="210"/>
      <c r="B282" s="211"/>
      <c r="C282" s="212" t="s">
        <v>311</v>
      </c>
      <c r="D282" s="213">
        <v>2263500</v>
      </c>
      <c r="E282" s="213">
        <v>2323800</v>
      </c>
      <c r="F282" s="214">
        <f t="shared" si="16"/>
        <v>2323800</v>
      </c>
      <c r="G282" s="213">
        <v>2004500</v>
      </c>
      <c r="H282" s="221"/>
      <c r="I282" s="216">
        <v>1186553</v>
      </c>
      <c r="J282" s="214">
        <f t="shared" si="17"/>
        <v>1186553</v>
      </c>
      <c r="K282" s="213">
        <v>1003962</v>
      </c>
      <c r="L282" s="221"/>
      <c r="M282" s="217">
        <f t="shared" si="18"/>
        <v>0.5106089164299854</v>
      </c>
    </row>
    <row r="283" spans="1:13" s="201" customFormat="1" ht="25.5">
      <c r="A283" s="210"/>
      <c r="B283" s="211"/>
      <c r="C283" s="212" t="s">
        <v>548</v>
      </c>
      <c r="D283" s="213">
        <v>850000</v>
      </c>
      <c r="E283" s="213">
        <v>850000</v>
      </c>
      <c r="F283" s="214">
        <f t="shared" si="16"/>
        <v>0</v>
      </c>
      <c r="G283" s="213"/>
      <c r="H283" s="221">
        <v>850000</v>
      </c>
      <c r="I283" s="216"/>
      <c r="J283" s="214">
        <f t="shared" si="17"/>
        <v>0</v>
      </c>
      <c r="K283" s="213"/>
      <c r="L283" s="221"/>
      <c r="M283" s="217">
        <f t="shared" si="18"/>
        <v>0</v>
      </c>
    </row>
    <row r="284" spans="1:13" s="201" customFormat="1" ht="25.5">
      <c r="A284" s="210"/>
      <c r="B284" s="211"/>
      <c r="C284" s="212" t="s">
        <v>549</v>
      </c>
      <c r="D284" s="213">
        <v>80000</v>
      </c>
      <c r="E284" s="213">
        <v>80000</v>
      </c>
      <c r="F284" s="214">
        <f t="shared" si="16"/>
        <v>0</v>
      </c>
      <c r="G284" s="213"/>
      <c r="H284" s="221">
        <v>80000</v>
      </c>
      <c r="I284" s="216">
        <v>6502</v>
      </c>
      <c r="J284" s="214">
        <f t="shared" si="17"/>
        <v>0</v>
      </c>
      <c r="K284" s="213"/>
      <c r="L284" s="221">
        <v>6502</v>
      </c>
      <c r="M284" s="217">
        <f t="shared" si="18"/>
        <v>0.081275</v>
      </c>
    </row>
    <row r="285" spans="1:13" s="201" customFormat="1" ht="25.5">
      <c r="A285" s="210"/>
      <c r="B285" s="211"/>
      <c r="C285" s="212" t="s">
        <v>550</v>
      </c>
      <c r="D285" s="213"/>
      <c r="E285" s="213">
        <v>13700</v>
      </c>
      <c r="F285" s="214">
        <f t="shared" si="16"/>
        <v>13700</v>
      </c>
      <c r="G285" s="213"/>
      <c r="H285" s="221"/>
      <c r="I285" s="216"/>
      <c r="J285" s="214">
        <f t="shared" si="17"/>
        <v>0</v>
      </c>
      <c r="K285" s="213"/>
      <c r="L285" s="221"/>
      <c r="M285" s="217">
        <f t="shared" si="18"/>
        <v>0</v>
      </c>
    </row>
    <row r="286" spans="1:13" s="201" customFormat="1" ht="38.25">
      <c r="A286" s="210"/>
      <c r="B286" s="211"/>
      <c r="C286" s="212" t="s">
        <v>314</v>
      </c>
      <c r="D286" s="213">
        <v>1728100</v>
      </c>
      <c r="E286" s="213">
        <v>1734800</v>
      </c>
      <c r="F286" s="214">
        <f t="shared" si="16"/>
        <v>1734800</v>
      </c>
      <c r="G286" s="213">
        <v>1484100</v>
      </c>
      <c r="H286" s="221"/>
      <c r="I286" s="216">
        <v>863853</v>
      </c>
      <c r="J286" s="214">
        <f t="shared" si="17"/>
        <v>863853</v>
      </c>
      <c r="K286" s="213">
        <v>734385</v>
      </c>
      <c r="L286" s="221"/>
      <c r="M286" s="217">
        <f t="shared" si="18"/>
        <v>0.49795538390592575</v>
      </c>
    </row>
    <row r="287" spans="1:13" s="201" customFormat="1" ht="25.5">
      <c r="A287" s="210"/>
      <c r="B287" s="211"/>
      <c r="C287" s="212" t="s">
        <v>315</v>
      </c>
      <c r="D287" s="213">
        <v>4696100</v>
      </c>
      <c r="E287" s="213">
        <v>4702400</v>
      </c>
      <c r="F287" s="214">
        <f t="shared" si="16"/>
        <v>4702400</v>
      </c>
      <c r="G287" s="213">
        <v>4233200</v>
      </c>
      <c r="H287" s="221"/>
      <c r="I287" s="216">
        <v>2530250</v>
      </c>
      <c r="J287" s="214">
        <f t="shared" si="17"/>
        <v>2530250</v>
      </c>
      <c r="K287" s="213">
        <v>2247650</v>
      </c>
      <c r="L287" s="221"/>
      <c r="M287" s="217">
        <f t="shared" si="18"/>
        <v>0.5380763014630827</v>
      </c>
    </row>
    <row r="288" spans="1:13" s="201" customFormat="1" ht="25.5">
      <c r="A288" s="210"/>
      <c r="B288" s="211"/>
      <c r="C288" s="212" t="s">
        <v>551</v>
      </c>
      <c r="D288" s="213">
        <v>400000</v>
      </c>
      <c r="E288" s="213">
        <v>400000</v>
      </c>
      <c r="F288" s="214">
        <f t="shared" si="16"/>
        <v>400000</v>
      </c>
      <c r="G288" s="213"/>
      <c r="H288" s="221"/>
      <c r="I288" s="216">
        <v>15202</v>
      </c>
      <c r="J288" s="214">
        <f t="shared" si="17"/>
        <v>15202</v>
      </c>
      <c r="K288" s="213"/>
      <c r="L288" s="221"/>
      <c r="M288" s="217">
        <f t="shared" si="18"/>
        <v>0.038005</v>
      </c>
    </row>
    <row r="289" spans="1:13" s="201" customFormat="1" ht="12.75">
      <c r="A289" s="210"/>
      <c r="B289" s="211"/>
      <c r="C289" s="212" t="s">
        <v>316</v>
      </c>
      <c r="D289" s="213">
        <v>2748700</v>
      </c>
      <c r="E289" s="213">
        <v>2756200</v>
      </c>
      <c r="F289" s="214">
        <f t="shared" si="16"/>
        <v>2756200</v>
      </c>
      <c r="G289" s="213">
        <v>2126200</v>
      </c>
      <c r="H289" s="221"/>
      <c r="I289" s="216">
        <v>1312714</v>
      </c>
      <c r="J289" s="214">
        <f t="shared" si="17"/>
        <v>1312714</v>
      </c>
      <c r="K289" s="213">
        <v>964088</v>
      </c>
      <c r="L289" s="221"/>
      <c r="M289" s="217">
        <f t="shared" si="18"/>
        <v>0.4762767578550178</v>
      </c>
    </row>
    <row r="290" spans="1:13" s="201" customFormat="1" ht="12.75">
      <c r="A290" s="210"/>
      <c r="B290" s="211"/>
      <c r="C290" s="212" t="s">
        <v>191</v>
      </c>
      <c r="D290" s="213">
        <v>1529300</v>
      </c>
      <c r="E290" s="213">
        <v>1529300</v>
      </c>
      <c r="F290" s="214">
        <f t="shared" si="16"/>
        <v>1529300</v>
      </c>
      <c r="G290" s="213"/>
      <c r="H290" s="215"/>
      <c r="I290" s="216">
        <v>729989</v>
      </c>
      <c r="J290" s="214">
        <f t="shared" si="17"/>
        <v>729989</v>
      </c>
      <c r="K290" s="213"/>
      <c r="L290" s="215"/>
      <c r="M290" s="217">
        <f t="shared" si="18"/>
        <v>0.477335382201007</v>
      </c>
    </row>
    <row r="291" spans="1:13" s="201" customFormat="1" ht="12.75">
      <c r="A291" s="202"/>
      <c r="B291" s="203">
        <v>80130</v>
      </c>
      <c r="C291" s="204" t="s">
        <v>192</v>
      </c>
      <c r="D291" s="205">
        <f>SUM(D292:D304)</f>
        <v>31450100</v>
      </c>
      <c r="E291" s="205">
        <f>SUM(E292:E304)</f>
        <v>31799500</v>
      </c>
      <c r="F291" s="206">
        <f t="shared" si="16"/>
        <v>31794500</v>
      </c>
      <c r="G291" s="205">
        <f>SUM(G292:G304)</f>
        <v>21569300</v>
      </c>
      <c r="H291" s="207">
        <f>SUM(H292:H304)</f>
        <v>5000</v>
      </c>
      <c r="I291" s="208">
        <f>SUM(I292:I304)</f>
        <v>14433691</v>
      </c>
      <c r="J291" s="206">
        <f t="shared" si="17"/>
        <v>14429212</v>
      </c>
      <c r="K291" s="205">
        <f>SUM(K292:K304)</f>
        <v>10138653</v>
      </c>
      <c r="L291" s="207">
        <f>SUM(L292:L304)</f>
        <v>4479</v>
      </c>
      <c r="M291" s="209">
        <f t="shared" si="18"/>
        <v>0.45389679083004447</v>
      </c>
    </row>
    <row r="292" spans="1:13" s="201" customFormat="1" ht="12.75">
      <c r="A292" s="210"/>
      <c r="B292" s="211"/>
      <c r="C292" s="212" t="s">
        <v>193</v>
      </c>
      <c r="D292" s="213">
        <v>4587100</v>
      </c>
      <c r="E292" s="213">
        <v>4607500</v>
      </c>
      <c r="F292" s="214">
        <f t="shared" si="16"/>
        <v>4607500</v>
      </c>
      <c r="G292" s="213">
        <v>3967200</v>
      </c>
      <c r="H292" s="221"/>
      <c r="I292" s="216">
        <v>2243907</v>
      </c>
      <c r="J292" s="214">
        <f t="shared" si="17"/>
        <v>2243907</v>
      </c>
      <c r="K292" s="213">
        <v>1850087</v>
      </c>
      <c r="L292" s="221"/>
      <c r="M292" s="217">
        <f t="shared" si="18"/>
        <v>0.48701182854042324</v>
      </c>
    </row>
    <row r="293" spans="1:13" s="201" customFormat="1" ht="12.75">
      <c r="A293" s="210"/>
      <c r="B293" s="211"/>
      <c r="C293" s="212" t="s">
        <v>194</v>
      </c>
      <c r="D293" s="213">
        <v>3999800</v>
      </c>
      <c r="E293" s="213">
        <v>4011100</v>
      </c>
      <c r="F293" s="214">
        <f t="shared" si="16"/>
        <v>4011100</v>
      </c>
      <c r="G293" s="213">
        <v>3256800</v>
      </c>
      <c r="H293" s="221"/>
      <c r="I293" s="216">
        <v>1770498</v>
      </c>
      <c r="J293" s="214">
        <f t="shared" si="17"/>
        <v>1770498</v>
      </c>
      <c r="K293" s="213">
        <v>1456343</v>
      </c>
      <c r="L293" s="221"/>
      <c r="M293" s="217">
        <f t="shared" si="18"/>
        <v>0.44139961606541844</v>
      </c>
    </row>
    <row r="294" spans="1:13" s="201" customFormat="1" ht="25.5">
      <c r="A294" s="210"/>
      <c r="B294" s="211"/>
      <c r="C294" s="212" t="s">
        <v>552</v>
      </c>
      <c r="D294" s="213"/>
      <c r="E294" s="213">
        <v>160000</v>
      </c>
      <c r="F294" s="214">
        <f t="shared" si="16"/>
        <v>160000</v>
      </c>
      <c r="G294" s="213"/>
      <c r="H294" s="221"/>
      <c r="I294" s="216"/>
      <c r="J294" s="214">
        <f t="shared" si="17"/>
        <v>0</v>
      </c>
      <c r="K294" s="213"/>
      <c r="L294" s="221"/>
      <c r="M294" s="217">
        <f t="shared" si="18"/>
        <v>0</v>
      </c>
    </row>
    <row r="295" spans="1:13" s="201" customFormat="1" ht="12.75">
      <c r="A295" s="210"/>
      <c r="B295" s="211"/>
      <c r="C295" s="212" t="s">
        <v>195</v>
      </c>
      <c r="D295" s="213">
        <v>3830000</v>
      </c>
      <c r="E295" s="213">
        <v>3850300</v>
      </c>
      <c r="F295" s="214">
        <f t="shared" si="16"/>
        <v>3850300</v>
      </c>
      <c r="G295" s="213">
        <v>3251400</v>
      </c>
      <c r="H295" s="221"/>
      <c r="I295" s="216">
        <v>1846881</v>
      </c>
      <c r="J295" s="214">
        <f t="shared" si="17"/>
        <v>1846881</v>
      </c>
      <c r="K295" s="213">
        <v>1514476</v>
      </c>
      <c r="L295" s="221"/>
      <c r="M295" s="217">
        <f t="shared" si="18"/>
        <v>0.4796719736124458</v>
      </c>
    </row>
    <row r="296" spans="1:13" s="201" customFormat="1" ht="25.5">
      <c r="A296" s="210"/>
      <c r="B296" s="211"/>
      <c r="C296" s="212" t="s">
        <v>196</v>
      </c>
      <c r="D296" s="213">
        <v>2175400</v>
      </c>
      <c r="E296" s="213">
        <v>2188200</v>
      </c>
      <c r="F296" s="214">
        <f t="shared" si="16"/>
        <v>2188200</v>
      </c>
      <c r="G296" s="213">
        <v>1966200</v>
      </c>
      <c r="H296" s="221"/>
      <c r="I296" s="216">
        <v>1123681</v>
      </c>
      <c r="J296" s="214">
        <f t="shared" si="17"/>
        <v>1123681</v>
      </c>
      <c r="K296" s="213">
        <v>998064</v>
      </c>
      <c r="L296" s="221"/>
      <c r="M296" s="217">
        <f t="shared" si="18"/>
        <v>0.5135184169637145</v>
      </c>
    </row>
    <row r="297" spans="1:13" s="201" customFormat="1" ht="12.75">
      <c r="A297" s="210"/>
      <c r="B297" s="211"/>
      <c r="C297" s="212" t="s">
        <v>197</v>
      </c>
      <c r="D297" s="213">
        <v>3858900</v>
      </c>
      <c r="E297" s="213">
        <v>3880500</v>
      </c>
      <c r="F297" s="214">
        <f t="shared" si="16"/>
        <v>3880500</v>
      </c>
      <c r="G297" s="213">
        <v>3410400</v>
      </c>
      <c r="H297" s="221"/>
      <c r="I297" s="216">
        <v>1945381</v>
      </c>
      <c r="J297" s="214">
        <f t="shared" si="17"/>
        <v>1945381</v>
      </c>
      <c r="K297" s="213">
        <v>1693876</v>
      </c>
      <c r="L297" s="221"/>
      <c r="M297" s="217">
        <f t="shared" si="18"/>
        <v>0.5013222522870764</v>
      </c>
    </row>
    <row r="298" spans="1:13" s="201" customFormat="1" ht="12.75">
      <c r="A298" s="210"/>
      <c r="B298" s="211"/>
      <c r="C298" s="212" t="s">
        <v>198</v>
      </c>
      <c r="D298" s="213">
        <v>371500</v>
      </c>
      <c r="E298" s="213">
        <v>376200</v>
      </c>
      <c r="F298" s="214">
        <f t="shared" si="16"/>
        <v>376200</v>
      </c>
      <c r="G298" s="213">
        <v>152600</v>
      </c>
      <c r="H298" s="221"/>
      <c r="I298" s="216">
        <v>159738</v>
      </c>
      <c r="J298" s="214">
        <f t="shared" si="17"/>
        <v>159738</v>
      </c>
      <c r="K298" s="213">
        <v>87382</v>
      </c>
      <c r="L298" s="221"/>
      <c r="M298" s="217">
        <f t="shared" si="18"/>
        <v>0.4246092503987241</v>
      </c>
    </row>
    <row r="299" spans="1:13" s="201" customFormat="1" ht="12.75">
      <c r="A299" s="210"/>
      <c r="B299" s="211"/>
      <c r="C299" s="212" t="s">
        <v>199</v>
      </c>
      <c r="D299" s="213">
        <v>2196800</v>
      </c>
      <c r="E299" s="213">
        <v>2203300</v>
      </c>
      <c r="F299" s="214">
        <f t="shared" si="16"/>
        <v>2203300</v>
      </c>
      <c r="G299" s="213">
        <v>1880000</v>
      </c>
      <c r="H299" s="221"/>
      <c r="I299" s="216">
        <v>1012336</v>
      </c>
      <c r="J299" s="214">
        <f t="shared" si="17"/>
        <v>1012336</v>
      </c>
      <c r="K299" s="213">
        <v>843806</v>
      </c>
      <c r="L299" s="221"/>
      <c r="M299" s="217">
        <f t="shared" si="18"/>
        <v>0.45946353197476514</v>
      </c>
    </row>
    <row r="300" spans="1:13" s="201" customFormat="1" ht="12.75">
      <c r="A300" s="210"/>
      <c r="B300" s="211"/>
      <c r="C300" s="212" t="s">
        <v>553</v>
      </c>
      <c r="D300" s="213">
        <v>4133300</v>
      </c>
      <c r="E300" s="213">
        <v>4110100</v>
      </c>
      <c r="F300" s="214">
        <f t="shared" si="16"/>
        <v>4110100</v>
      </c>
      <c r="G300" s="213">
        <v>3684700</v>
      </c>
      <c r="H300" s="221"/>
      <c r="I300" s="216">
        <v>1951208</v>
      </c>
      <c r="J300" s="214">
        <f t="shared" si="17"/>
        <v>1951208</v>
      </c>
      <c r="K300" s="213">
        <v>1694619</v>
      </c>
      <c r="L300" s="221"/>
      <c r="M300" s="217">
        <f t="shared" si="18"/>
        <v>0.4747349212914528</v>
      </c>
    </row>
    <row r="301" spans="1:13" s="201" customFormat="1" ht="25.5">
      <c r="A301" s="210"/>
      <c r="B301" s="211"/>
      <c r="C301" s="212" t="s">
        <v>554</v>
      </c>
      <c r="D301" s="213"/>
      <c r="E301" s="213">
        <v>110000</v>
      </c>
      <c r="F301" s="214">
        <f t="shared" si="16"/>
        <v>110000</v>
      </c>
      <c r="G301" s="213"/>
      <c r="H301" s="221"/>
      <c r="I301" s="216"/>
      <c r="J301" s="214">
        <f t="shared" si="17"/>
        <v>0</v>
      </c>
      <c r="K301" s="213"/>
      <c r="L301" s="221"/>
      <c r="M301" s="217">
        <f t="shared" si="18"/>
        <v>0</v>
      </c>
    </row>
    <row r="302" spans="1:13" s="201" customFormat="1" ht="25.5">
      <c r="A302" s="210"/>
      <c r="B302" s="211"/>
      <c r="C302" s="212" t="s">
        <v>555</v>
      </c>
      <c r="D302" s="213"/>
      <c r="E302" s="213">
        <v>5000</v>
      </c>
      <c r="F302" s="214">
        <f t="shared" si="16"/>
        <v>0</v>
      </c>
      <c r="G302" s="213"/>
      <c r="H302" s="221">
        <v>5000</v>
      </c>
      <c r="I302" s="216">
        <v>4479</v>
      </c>
      <c r="J302" s="214">
        <f t="shared" si="17"/>
        <v>0</v>
      </c>
      <c r="K302" s="213"/>
      <c r="L302" s="221">
        <v>4479</v>
      </c>
      <c r="M302" s="217">
        <f t="shared" si="18"/>
        <v>0.8958</v>
      </c>
    </row>
    <row r="303" spans="1:13" s="201" customFormat="1" ht="12.75">
      <c r="A303" s="210"/>
      <c r="B303" s="211"/>
      <c r="C303" s="212" t="s">
        <v>200</v>
      </c>
      <c r="D303" s="213">
        <v>1785500</v>
      </c>
      <c r="E303" s="213">
        <v>1785500</v>
      </c>
      <c r="F303" s="214">
        <f t="shared" si="16"/>
        <v>1785500</v>
      </c>
      <c r="G303" s="213"/>
      <c r="H303" s="215"/>
      <c r="I303" s="216">
        <v>841457</v>
      </c>
      <c r="J303" s="214">
        <f t="shared" si="17"/>
        <v>841457</v>
      </c>
      <c r="K303" s="213"/>
      <c r="L303" s="215"/>
      <c r="M303" s="217">
        <f t="shared" si="18"/>
        <v>0.4712724726967236</v>
      </c>
    </row>
    <row r="304" spans="1:13" s="201" customFormat="1" ht="12.75">
      <c r="A304" s="210"/>
      <c r="B304" s="211"/>
      <c r="C304" s="212" t="s">
        <v>556</v>
      </c>
      <c r="D304" s="213">
        <v>4511800</v>
      </c>
      <c r="E304" s="213">
        <v>4511800</v>
      </c>
      <c r="F304" s="214">
        <f t="shared" si="16"/>
        <v>4511800</v>
      </c>
      <c r="G304" s="213"/>
      <c r="H304" s="215"/>
      <c r="I304" s="216">
        <v>1534125</v>
      </c>
      <c r="J304" s="214">
        <f t="shared" si="17"/>
        <v>1534125</v>
      </c>
      <c r="K304" s="213"/>
      <c r="L304" s="215"/>
      <c r="M304" s="217">
        <f t="shared" si="18"/>
        <v>0.3400250454364112</v>
      </c>
    </row>
    <row r="305" spans="1:13" s="201" customFormat="1" ht="12.75">
      <c r="A305" s="202"/>
      <c r="B305" s="203">
        <v>80132</v>
      </c>
      <c r="C305" s="204" t="s">
        <v>201</v>
      </c>
      <c r="D305" s="222">
        <f>SUM(D306:D306)</f>
        <v>2193100</v>
      </c>
      <c r="E305" s="222">
        <f>SUM(E306:E306)</f>
        <v>2193100</v>
      </c>
      <c r="F305" s="206">
        <f t="shared" si="16"/>
        <v>2193100</v>
      </c>
      <c r="G305" s="222">
        <f>SUM(G306:G306)</f>
        <v>1863100</v>
      </c>
      <c r="H305" s="223">
        <f>SUM(H306:H306)</f>
        <v>0</v>
      </c>
      <c r="I305" s="224">
        <f>SUM(I306:I306)</f>
        <v>1135676</v>
      </c>
      <c r="J305" s="206">
        <f t="shared" si="17"/>
        <v>1135676</v>
      </c>
      <c r="K305" s="222">
        <f>SUM(K306:K306)</f>
        <v>944157</v>
      </c>
      <c r="L305" s="223">
        <f>SUM(L306:L306)</f>
        <v>0</v>
      </c>
      <c r="M305" s="209">
        <f t="shared" si="18"/>
        <v>0.5178404997492134</v>
      </c>
    </row>
    <row r="306" spans="1:13" s="201" customFormat="1" ht="25.5">
      <c r="A306" s="210"/>
      <c r="B306" s="211"/>
      <c r="C306" s="212" t="s">
        <v>268</v>
      </c>
      <c r="D306" s="225">
        <v>2193100</v>
      </c>
      <c r="E306" s="225">
        <v>2193100</v>
      </c>
      <c r="F306" s="214">
        <f t="shared" si="16"/>
        <v>2193100</v>
      </c>
      <c r="G306" s="213">
        <v>1863100</v>
      </c>
      <c r="H306" s="221"/>
      <c r="I306" s="226">
        <v>1135676</v>
      </c>
      <c r="J306" s="214">
        <f t="shared" si="17"/>
        <v>1135676</v>
      </c>
      <c r="K306" s="213">
        <v>944157</v>
      </c>
      <c r="L306" s="221"/>
      <c r="M306" s="217">
        <f t="shared" si="18"/>
        <v>0.5178404997492134</v>
      </c>
    </row>
    <row r="307" spans="1:13" s="201" customFormat="1" ht="12.75">
      <c r="A307" s="202"/>
      <c r="B307" s="203">
        <v>80134</v>
      </c>
      <c r="C307" s="204" t="s">
        <v>202</v>
      </c>
      <c r="D307" s="205">
        <f>SUM(D308:D308)</f>
        <v>585200</v>
      </c>
      <c r="E307" s="205">
        <f>SUM(E308:E308)</f>
        <v>585200</v>
      </c>
      <c r="F307" s="206">
        <f t="shared" si="16"/>
        <v>585200</v>
      </c>
      <c r="G307" s="205">
        <f>SUM(G308:G308)</f>
        <v>529500</v>
      </c>
      <c r="H307" s="207">
        <f>SUM(H308:H308)</f>
        <v>0</v>
      </c>
      <c r="I307" s="208">
        <f>SUM(I308:I308)</f>
        <v>250899</v>
      </c>
      <c r="J307" s="206">
        <f t="shared" si="17"/>
        <v>250899</v>
      </c>
      <c r="K307" s="205">
        <f>SUM(K308:K308)</f>
        <v>218715</v>
      </c>
      <c r="L307" s="207">
        <f>SUM(L308:L308)</f>
        <v>0</v>
      </c>
      <c r="M307" s="209">
        <f t="shared" si="18"/>
        <v>0.4287406015037594</v>
      </c>
    </row>
    <row r="308" spans="1:13" s="201" customFormat="1" ht="12.75">
      <c r="A308" s="210"/>
      <c r="B308" s="211"/>
      <c r="C308" s="212" t="s">
        <v>199</v>
      </c>
      <c r="D308" s="225">
        <v>585200</v>
      </c>
      <c r="E308" s="225">
        <v>585200</v>
      </c>
      <c r="F308" s="214">
        <f t="shared" si="16"/>
        <v>585200</v>
      </c>
      <c r="G308" s="213">
        <v>529500</v>
      </c>
      <c r="H308" s="221"/>
      <c r="I308" s="226">
        <v>250899</v>
      </c>
      <c r="J308" s="214">
        <f t="shared" si="17"/>
        <v>250899</v>
      </c>
      <c r="K308" s="213">
        <v>218715</v>
      </c>
      <c r="L308" s="221"/>
      <c r="M308" s="217">
        <f t="shared" si="18"/>
        <v>0.4287406015037594</v>
      </c>
    </row>
    <row r="309" spans="1:13" s="201" customFormat="1" ht="38.25">
      <c r="A309" s="210"/>
      <c r="B309" s="203">
        <v>80140</v>
      </c>
      <c r="C309" s="204" t="s">
        <v>350</v>
      </c>
      <c r="D309" s="222">
        <f>SUM(D310:D314)</f>
        <v>1604100</v>
      </c>
      <c r="E309" s="222">
        <f>SUM(E310:E314)</f>
        <v>2812851</v>
      </c>
      <c r="F309" s="206">
        <f t="shared" si="16"/>
        <v>1370500</v>
      </c>
      <c r="G309" s="222">
        <f>SUM(G310:G314)</f>
        <v>954580</v>
      </c>
      <c r="H309" s="223">
        <f>SUM(H310:H314)</f>
        <v>1442351</v>
      </c>
      <c r="I309" s="224">
        <f>SUM(I310:I314)</f>
        <v>601610</v>
      </c>
      <c r="J309" s="206">
        <f t="shared" si="17"/>
        <v>601610</v>
      </c>
      <c r="K309" s="222">
        <f>SUM(K310:K314)</f>
        <v>455082</v>
      </c>
      <c r="L309" s="223">
        <f>SUM(L310:L314)</f>
        <v>0</v>
      </c>
      <c r="M309" s="209">
        <f t="shared" si="18"/>
        <v>0.21387908566788644</v>
      </c>
    </row>
    <row r="310" spans="1:13" s="201" customFormat="1" ht="12.75">
      <c r="A310" s="210"/>
      <c r="B310" s="211"/>
      <c r="C310" s="212" t="s">
        <v>351</v>
      </c>
      <c r="D310" s="225">
        <v>1296200</v>
      </c>
      <c r="E310" s="225">
        <v>1312600</v>
      </c>
      <c r="F310" s="214">
        <f t="shared" si="16"/>
        <v>1312600</v>
      </c>
      <c r="G310" s="213">
        <v>954580</v>
      </c>
      <c r="H310" s="221"/>
      <c r="I310" s="226">
        <v>601610</v>
      </c>
      <c r="J310" s="214">
        <f t="shared" si="17"/>
        <v>601610</v>
      </c>
      <c r="K310" s="213">
        <v>455082</v>
      </c>
      <c r="L310" s="221"/>
      <c r="M310" s="217">
        <f t="shared" si="18"/>
        <v>0.4583346030778607</v>
      </c>
    </row>
    <row r="311" spans="1:13" s="201" customFormat="1" ht="25.5">
      <c r="A311" s="210"/>
      <c r="B311" s="211"/>
      <c r="C311" s="212" t="s">
        <v>557</v>
      </c>
      <c r="D311" s="225">
        <v>57900</v>
      </c>
      <c r="E311" s="225">
        <v>57900</v>
      </c>
      <c r="F311" s="214">
        <f t="shared" si="16"/>
        <v>57900</v>
      </c>
      <c r="G311" s="213"/>
      <c r="H311" s="221"/>
      <c r="I311" s="226"/>
      <c r="J311" s="214">
        <f t="shared" si="17"/>
        <v>0</v>
      </c>
      <c r="K311" s="213"/>
      <c r="L311" s="221"/>
      <c r="M311" s="217">
        <f t="shared" si="18"/>
        <v>0</v>
      </c>
    </row>
    <row r="312" spans="1:13" s="201" customFormat="1" ht="25.5">
      <c r="A312" s="210"/>
      <c r="B312" s="211"/>
      <c r="C312" s="212" t="s">
        <v>558</v>
      </c>
      <c r="D312" s="225">
        <v>250000</v>
      </c>
      <c r="E312" s="225">
        <v>250000</v>
      </c>
      <c r="F312" s="214">
        <f t="shared" si="16"/>
        <v>0</v>
      </c>
      <c r="G312" s="213"/>
      <c r="H312" s="221">
        <v>250000</v>
      </c>
      <c r="I312" s="226"/>
      <c r="J312" s="214">
        <f t="shared" si="17"/>
        <v>0</v>
      </c>
      <c r="K312" s="213"/>
      <c r="L312" s="221"/>
      <c r="M312" s="217">
        <f t="shared" si="18"/>
        <v>0</v>
      </c>
    </row>
    <row r="313" spans="1:13" s="201" customFormat="1" ht="38.25">
      <c r="A313" s="210"/>
      <c r="B313" s="211"/>
      <c r="C313" s="212" t="s">
        <v>559</v>
      </c>
      <c r="D313" s="225"/>
      <c r="E313" s="225">
        <v>1075626</v>
      </c>
      <c r="F313" s="214">
        <f t="shared" si="16"/>
        <v>0</v>
      </c>
      <c r="G313" s="213"/>
      <c r="H313" s="221">
        <v>1075626</v>
      </c>
      <c r="I313" s="226"/>
      <c r="J313" s="214">
        <f t="shared" si="17"/>
        <v>0</v>
      </c>
      <c r="K313" s="213"/>
      <c r="L313" s="221"/>
      <c r="M313" s="217">
        <f t="shared" si="18"/>
        <v>0</v>
      </c>
    </row>
    <row r="314" spans="1:13" s="201" customFormat="1" ht="38.25">
      <c r="A314" s="210"/>
      <c r="B314" s="211"/>
      <c r="C314" s="212" t="s">
        <v>560</v>
      </c>
      <c r="D314" s="225"/>
      <c r="E314" s="225">
        <v>116725</v>
      </c>
      <c r="F314" s="214">
        <f t="shared" si="16"/>
        <v>0</v>
      </c>
      <c r="G314" s="213"/>
      <c r="H314" s="221">
        <v>116725</v>
      </c>
      <c r="I314" s="226"/>
      <c r="J314" s="214">
        <f t="shared" si="17"/>
        <v>0</v>
      </c>
      <c r="K314" s="213"/>
      <c r="L314" s="221"/>
      <c r="M314" s="217">
        <f t="shared" si="18"/>
        <v>0</v>
      </c>
    </row>
    <row r="315" spans="1:13" s="201" customFormat="1" ht="25.5">
      <c r="A315" s="210"/>
      <c r="B315" s="203">
        <v>80142</v>
      </c>
      <c r="C315" s="204" t="s">
        <v>297</v>
      </c>
      <c r="D315" s="222">
        <f>D316</f>
        <v>342900</v>
      </c>
      <c r="E315" s="222">
        <f>E316</f>
        <v>342900</v>
      </c>
      <c r="F315" s="206">
        <f t="shared" si="16"/>
        <v>342900</v>
      </c>
      <c r="G315" s="222">
        <f>G316</f>
        <v>313900</v>
      </c>
      <c r="H315" s="223">
        <f>H316</f>
        <v>0</v>
      </c>
      <c r="I315" s="224">
        <f>I316</f>
        <v>164808</v>
      </c>
      <c r="J315" s="206">
        <f t="shared" si="17"/>
        <v>164808</v>
      </c>
      <c r="K315" s="222">
        <f>K316</f>
        <v>144829</v>
      </c>
      <c r="L315" s="223">
        <f>L316</f>
        <v>0</v>
      </c>
      <c r="M315" s="209">
        <f t="shared" si="18"/>
        <v>0.4806299212598425</v>
      </c>
    </row>
    <row r="316" spans="1:13" s="220" customFormat="1" ht="25.5">
      <c r="A316" s="210"/>
      <c r="B316" s="211"/>
      <c r="C316" s="212" t="s">
        <v>561</v>
      </c>
      <c r="D316" s="225">
        <v>342900</v>
      </c>
      <c r="E316" s="225">
        <v>342900</v>
      </c>
      <c r="F316" s="214">
        <f t="shared" si="16"/>
        <v>342900</v>
      </c>
      <c r="G316" s="213">
        <v>313900</v>
      </c>
      <c r="H316" s="221"/>
      <c r="I316" s="226">
        <v>164808</v>
      </c>
      <c r="J316" s="214">
        <f t="shared" si="17"/>
        <v>164808</v>
      </c>
      <c r="K316" s="213">
        <v>144829</v>
      </c>
      <c r="L316" s="221"/>
      <c r="M316" s="217">
        <f t="shared" si="18"/>
        <v>0.4806299212598425</v>
      </c>
    </row>
    <row r="317" spans="1:13" s="220" customFormat="1" ht="38.25">
      <c r="A317" s="210"/>
      <c r="B317" s="211"/>
      <c r="C317" s="212" t="s">
        <v>562</v>
      </c>
      <c r="D317" s="225">
        <v>172400</v>
      </c>
      <c r="E317" s="225">
        <v>172400</v>
      </c>
      <c r="F317" s="214">
        <f t="shared" si="16"/>
        <v>172400</v>
      </c>
      <c r="G317" s="213"/>
      <c r="H317" s="221"/>
      <c r="I317" s="226"/>
      <c r="J317" s="214">
        <f t="shared" si="17"/>
        <v>0</v>
      </c>
      <c r="K317" s="213"/>
      <c r="L317" s="221"/>
      <c r="M317" s="217">
        <f t="shared" si="18"/>
        <v>0</v>
      </c>
    </row>
    <row r="318" spans="1:13" s="220" customFormat="1" ht="12.75">
      <c r="A318" s="202"/>
      <c r="B318" s="203">
        <v>80143</v>
      </c>
      <c r="C318" s="204" t="s">
        <v>448</v>
      </c>
      <c r="D318" s="222">
        <f>D319</f>
        <v>819000</v>
      </c>
      <c r="E318" s="222">
        <f>E319</f>
        <v>0</v>
      </c>
      <c r="F318" s="206">
        <f t="shared" si="16"/>
        <v>0</v>
      </c>
      <c r="G318" s="222">
        <f>G319</f>
        <v>0</v>
      </c>
      <c r="H318" s="223">
        <f>H319</f>
        <v>0</v>
      </c>
      <c r="I318" s="224">
        <f>I319</f>
        <v>0</v>
      </c>
      <c r="J318" s="206">
        <f t="shared" si="17"/>
        <v>0</v>
      </c>
      <c r="K318" s="222">
        <f>K319</f>
        <v>0</v>
      </c>
      <c r="L318" s="223">
        <f>L319</f>
        <v>0</v>
      </c>
      <c r="M318" s="209"/>
    </row>
    <row r="319" spans="1:13" s="220" customFormat="1" ht="12.75">
      <c r="A319" s="202"/>
      <c r="B319" s="203"/>
      <c r="C319" s="212" t="s">
        <v>449</v>
      </c>
      <c r="D319" s="225">
        <v>819000</v>
      </c>
      <c r="E319" s="225"/>
      <c r="F319" s="214">
        <f t="shared" si="16"/>
        <v>0</v>
      </c>
      <c r="G319" s="225"/>
      <c r="H319" s="221"/>
      <c r="I319" s="226"/>
      <c r="J319" s="214">
        <f t="shared" si="17"/>
        <v>0</v>
      </c>
      <c r="K319" s="225"/>
      <c r="L319" s="221"/>
      <c r="M319" s="217"/>
    </row>
    <row r="320" spans="1:13" s="220" customFormat="1" ht="12.75">
      <c r="A320" s="202"/>
      <c r="B320" s="203">
        <v>80145</v>
      </c>
      <c r="C320" s="204" t="s">
        <v>203</v>
      </c>
      <c r="D320" s="222">
        <f>D321</f>
        <v>17000</v>
      </c>
      <c r="E320" s="222">
        <f>E321</f>
        <v>17000</v>
      </c>
      <c r="F320" s="206">
        <f t="shared" si="16"/>
        <v>17000</v>
      </c>
      <c r="G320" s="222">
        <f>G321</f>
        <v>0</v>
      </c>
      <c r="H320" s="223">
        <f>H321</f>
        <v>0</v>
      </c>
      <c r="I320" s="224">
        <f>I321</f>
        <v>400</v>
      </c>
      <c r="J320" s="206">
        <f t="shared" si="17"/>
        <v>400</v>
      </c>
      <c r="K320" s="222">
        <f>K321</f>
        <v>0</v>
      </c>
      <c r="L320" s="223">
        <f>L321</f>
        <v>0</v>
      </c>
      <c r="M320" s="209">
        <f t="shared" si="18"/>
        <v>0.023529411764705882</v>
      </c>
    </row>
    <row r="321" spans="1:13" s="220" customFormat="1" ht="12.75">
      <c r="A321" s="202"/>
      <c r="B321" s="203"/>
      <c r="C321" s="212" t="s">
        <v>98</v>
      </c>
      <c r="D321" s="225">
        <v>17000</v>
      </c>
      <c r="E321" s="225">
        <v>17000</v>
      </c>
      <c r="F321" s="214">
        <f t="shared" si="16"/>
        <v>17000</v>
      </c>
      <c r="G321" s="225"/>
      <c r="H321" s="221"/>
      <c r="I321" s="226">
        <v>400</v>
      </c>
      <c r="J321" s="214">
        <f t="shared" si="17"/>
        <v>400</v>
      </c>
      <c r="K321" s="225"/>
      <c r="L321" s="221"/>
      <c r="M321" s="217">
        <f t="shared" si="18"/>
        <v>0.023529411764705882</v>
      </c>
    </row>
    <row r="322" spans="1:13" s="201" customFormat="1" ht="12.75">
      <c r="A322" s="202"/>
      <c r="B322" s="203">
        <v>80146</v>
      </c>
      <c r="C322" s="204" t="s">
        <v>324</v>
      </c>
      <c r="D322" s="222">
        <f>D323</f>
        <v>658400</v>
      </c>
      <c r="E322" s="222">
        <f>E323</f>
        <v>658400</v>
      </c>
      <c r="F322" s="206">
        <f t="shared" si="16"/>
        <v>658400</v>
      </c>
      <c r="G322" s="222">
        <f>G323</f>
        <v>0</v>
      </c>
      <c r="H322" s="223">
        <f>H323</f>
        <v>0</v>
      </c>
      <c r="I322" s="224">
        <f>I323</f>
        <v>152266</v>
      </c>
      <c r="J322" s="206">
        <f t="shared" si="17"/>
        <v>152266</v>
      </c>
      <c r="K322" s="222">
        <f>K323</f>
        <v>0</v>
      </c>
      <c r="L322" s="223">
        <f>L323</f>
        <v>0</v>
      </c>
      <c r="M322" s="209">
        <f t="shared" si="18"/>
        <v>0.23126670716889428</v>
      </c>
    </row>
    <row r="323" spans="1:13" s="220" customFormat="1" ht="12.75">
      <c r="A323" s="202"/>
      <c r="B323" s="203"/>
      <c r="C323" s="212" t="s">
        <v>295</v>
      </c>
      <c r="D323" s="225">
        <v>658400</v>
      </c>
      <c r="E323" s="225">
        <v>658400</v>
      </c>
      <c r="F323" s="214">
        <f t="shared" si="16"/>
        <v>658400</v>
      </c>
      <c r="G323" s="225"/>
      <c r="H323" s="221"/>
      <c r="I323" s="226">
        <v>152266</v>
      </c>
      <c r="J323" s="214">
        <f t="shared" si="17"/>
        <v>152266</v>
      </c>
      <c r="K323" s="225"/>
      <c r="L323" s="221"/>
      <c r="M323" s="217">
        <f t="shared" si="18"/>
        <v>0.23126670716889428</v>
      </c>
    </row>
    <row r="324" spans="1:13" s="220" customFormat="1" ht="12.75">
      <c r="A324" s="202"/>
      <c r="B324" s="203">
        <v>80195</v>
      </c>
      <c r="C324" s="204" t="s">
        <v>103</v>
      </c>
      <c r="D324" s="222">
        <f>SUM(D325:D341)</f>
        <v>3830200</v>
      </c>
      <c r="E324" s="222">
        <f>SUM(E325:E341)</f>
        <v>3984700</v>
      </c>
      <c r="F324" s="206">
        <f t="shared" si="16"/>
        <v>3953700</v>
      </c>
      <c r="G324" s="222">
        <f>SUM(G325:G341)</f>
        <v>2450500</v>
      </c>
      <c r="H324" s="223">
        <f>SUM(H325:H341)</f>
        <v>31000</v>
      </c>
      <c r="I324" s="224">
        <f>SUM(I325:I341)</f>
        <v>731141</v>
      </c>
      <c r="J324" s="206">
        <f t="shared" si="17"/>
        <v>731141</v>
      </c>
      <c r="K324" s="222">
        <f>SUM(K325:K341)</f>
        <v>0</v>
      </c>
      <c r="L324" s="223">
        <f>SUM(L325:L341)</f>
        <v>0</v>
      </c>
      <c r="M324" s="209">
        <f t="shared" si="18"/>
        <v>0.18348708811202852</v>
      </c>
    </row>
    <row r="325" spans="1:13" s="220" customFormat="1" ht="12.75">
      <c r="A325" s="202"/>
      <c r="B325" s="203"/>
      <c r="C325" s="212" t="s">
        <v>282</v>
      </c>
      <c r="D325" s="225">
        <v>400100</v>
      </c>
      <c r="E325" s="225">
        <v>400100</v>
      </c>
      <c r="F325" s="214">
        <f t="shared" si="16"/>
        <v>400100</v>
      </c>
      <c r="G325" s="225">
        <v>400100</v>
      </c>
      <c r="H325" s="221"/>
      <c r="I325" s="226"/>
      <c r="J325" s="214">
        <f t="shared" si="17"/>
        <v>0</v>
      </c>
      <c r="K325" s="225"/>
      <c r="L325" s="221"/>
      <c r="M325" s="217">
        <f t="shared" si="18"/>
        <v>0</v>
      </c>
    </row>
    <row r="326" spans="1:13" s="201" customFormat="1" ht="25.5">
      <c r="A326" s="202"/>
      <c r="B326" s="203"/>
      <c r="C326" s="212" t="s">
        <v>283</v>
      </c>
      <c r="D326" s="225">
        <v>60000</v>
      </c>
      <c r="E326" s="225">
        <v>60000</v>
      </c>
      <c r="F326" s="214">
        <f t="shared" si="16"/>
        <v>60000</v>
      </c>
      <c r="G326" s="213"/>
      <c r="H326" s="221"/>
      <c r="I326" s="226"/>
      <c r="J326" s="214">
        <f t="shared" si="17"/>
        <v>0</v>
      </c>
      <c r="K326" s="213"/>
      <c r="L326" s="221"/>
      <c r="M326" s="217">
        <f t="shared" si="18"/>
        <v>0</v>
      </c>
    </row>
    <row r="327" spans="1:13" s="220" customFormat="1" ht="12.75">
      <c r="A327" s="202"/>
      <c r="B327" s="203"/>
      <c r="C327" s="212" t="s">
        <v>269</v>
      </c>
      <c r="D327" s="225">
        <v>45000</v>
      </c>
      <c r="E327" s="225">
        <v>45000</v>
      </c>
      <c r="F327" s="214">
        <f t="shared" si="16"/>
        <v>45000</v>
      </c>
      <c r="G327" s="213"/>
      <c r="H327" s="221"/>
      <c r="I327" s="226"/>
      <c r="J327" s="214">
        <f t="shared" si="17"/>
        <v>0</v>
      </c>
      <c r="K327" s="213"/>
      <c r="L327" s="221"/>
      <c r="M327" s="217">
        <f t="shared" si="18"/>
        <v>0</v>
      </c>
    </row>
    <row r="328" spans="1:13" s="201" customFormat="1" ht="12.75">
      <c r="A328" s="202"/>
      <c r="B328" s="203"/>
      <c r="C328" s="212" t="s">
        <v>284</v>
      </c>
      <c r="D328" s="225">
        <v>144500</v>
      </c>
      <c r="E328" s="225">
        <v>90800</v>
      </c>
      <c r="F328" s="214">
        <f t="shared" si="16"/>
        <v>90800</v>
      </c>
      <c r="G328" s="213">
        <v>90800</v>
      </c>
      <c r="H328" s="221"/>
      <c r="I328" s="226"/>
      <c r="J328" s="214">
        <f t="shared" si="17"/>
        <v>0</v>
      </c>
      <c r="K328" s="213"/>
      <c r="L328" s="221"/>
      <c r="M328" s="217">
        <f t="shared" si="18"/>
        <v>0</v>
      </c>
    </row>
    <row r="329" spans="1:13" s="201" customFormat="1" ht="25.5">
      <c r="A329" s="202"/>
      <c r="B329" s="203"/>
      <c r="C329" s="212" t="s">
        <v>73</v>
      </c>
      <c r="D329" s="225">
        <v>812500</v>
      </c>
      <c r="E329" s="225">
        <v>812500</v>
      </c>
      <c r="F329" s="214">
        <f aca="true" t="shared" si="19" ref="F329:F341">E329-H329</f>
        <v>812500</v>
      </c>
      <c r="G329" s="213"/>
      <c r="H329" s="221"/>
      <c r="I329" s="226">
        <v>620650</v>
      </c>
      <c r="J329" s="214">
        <f aca="true" t="shared" si="20" ref="J329:J341">I329-L329</f>
        <v>620650</v>
      </c>
      <c r="K329" s="213"/>
      <c r="L329" s="221"/>
      <c r="M329" s="217">
        <f>I329/E329</f>
        <v>0.7638769230769231</v>
      </c>
    </row>
    <row r="330" spans="1:13" s="220" customFormat="1" ht="12.75">
      <c r="A330" s="202"/>
      <c r="B330" s="203"/>
      <c r="C330" s="212" t="s">
        <v>285</v>
      </c>
      <c r="D330" s="225">
        <v>54000</v>
      </c>
      <c r="E330" s="225">
        <v>54000</v>
      </c>
      <c r="F330" s="214">
        <f t="shared" si="19"/>
        <v>54000</v>
      </c>
      <c r="G330" s="213"/>
      <c r="H330" s="221"/>
      <c r="I330" s="226">
        <v>16744</v>
      </c>
      <c r="J330" s="214">
        <f t="shared" si="20"/>
        <v>16744</v>
      </c>
      <c r="K330" s="213"/>
      <c r="L330" s="221"/>
      <c r="M330" s="217">
        <f>I330/E330</f>
        <v>0.31007407407407406</v>
      </c>
    </row>
    <row r="331" spans="1:13" s="220" customFormat="1" ht="25.5">
      <c r="A331" s="202"/>
      <c r="B331" s="203"/>
      <c r="C331" s="212" t="s">
        <v>349</v>
      </c>
      <c r="D331" s="225">
        <v>1880300</v>
      </c>
      <c r="E331" s="225">
        <v>1813900</v>
      </c>
      <c r="F331" s="214">
        <f t="shared" si="19"/>
        <v>1813900</v>
      </c>
      <c r="G331" s="213">
        <v>1813900</v>
      </c>
      <c r="H331" s="221"/>
      <c r="I331" s="226"/>
      <c r="J331" s="214">
        <f t="shared" si="20"/>
        <v>0</v>
      </c>
      <c r="K331" s="213"/>
      <c r="L331" s="221"/>
      <c r="M331" s="217">
        <f>I331/E331</f>
        <v>0</v>
      </c>
    </row>
    <row r="332" spans="1:13" s="220" customFormat="1" ht="12.75">
      <c r="A332" s="202"/>
      <c r="B332" s="203"/>
      <c r="C332" s="212" t="s">
        <v>287</v>
      </c>
      <c r="D332" s="225">
        <v>150000</v>
      </c>
      <c r="E332" s="225">
        <v>145700</v>
      </c>
      <c r="F332" s="214">
        <f t="shared" si="19"/>
        <v>145700</v>
      </c>
      <c r="G332" s="213">
        <v>145700</v>
      </c>
      <c r="H332" s="221"/>
      <c r="I332" s="226"/>
      <c r="J332" s="214">
        <f t="shared" si="20"/>
        <v>0</v>
      </c>
      <c r="K332" s="213"/>
      <c r="L332" s="221"/>
      <c r="M332" s="217">
        <f>I332/E332</f>
        <v>0</v>
      </c>
    </row>
    <row r="333" spans="1:13" s="220" customFormat="1" ht="25.5">
      <c r="A333" s="202"/>
      <c r="B333" s="203"/>
      <c r="C333" s="212" t="s">
        <v>451</v>
      </c>
      <c r="D333" s="225">
        <v>80000</v>
      </c>
      <c r="E333" s="225"/>
      <c r="F333" s="214">
        <f t="shared" si="19"/>
        <v>0</v>
      </c>
      <c r="G333" s="213"/>
      <c r="H333" s="221"/>
      <c r="I333" s="226"/>
      <c r="J333" s="214">
        <f t="shared" si="20"/>
        <v>0</v>
      </c>
      <c r="K333" s="213"/>
      <c r="L333" s="221"/>
      <c r="M333" s="217"/>
    </row>
    <row r="334" spans="1:13" s="220" customFormat="1" ht="38.25">
      <c r="A334" s="202"/>
      <c r="B334" s="203"/>
      <c r="C334" s="212" t="s">
        <v>450</v>
      </c>
      <c r="D334" s="225">
        <v>80000</v>
      </c>
      <c r="E334" s="225"/>
      <c r="F334" s="214">
        <f t="shared" si="19"/>
        <v>0</v>
      </c>
      <c r="G334" s="213"/>
      <c r="H334" s="221"/>
      <c r="I334" s="226"/>
      <c r="J334" s="214">
        <f t="shared" si="20"/>
        <v>0</v>
      </c>
      <c r="K334" s="213"/>
      <c r="L334" s="221"/>
      <c r="M334" s="217"/>
    </row>
    <row r="335" spans="1:13" s="220" customFormat="1" ht="25.5">
      <c r="A335" s="202"/>
      <c r="B335" s="203"/>
      <c r="C335" s="212" t="s">
        <v>563</v>
      </c>
      <c r="D335" s="225">
        <v>30000</v>
      </c>
      <c r="E335" s="225">
        <v>30000</v>
      </c>
      <c r="F335" s="214">
        <f t="shared" si="19"/>
        <v>30000</v>
      </c>
      <c r="G335" s="213"/>
      <c r="H335" s="221"/>
      <c r="I335" s="226"/>
      <c r="J335" s="214">
        <f t="shared" si="20"/>
        <v>0</v>
      </c>
      <c r="K335" s="213"/>
      <c r="L335" s="221"/>
      <c r="M335" s="217">
        <f aca="true" t="shared" si="21" ref="M335:M341">I335/E335</f>
        <v>0</v>
      </c>
    </row>
    <row r="336" spans="1:13" s="220" customFormat="1" ht="38.25">
      <c r="A336" s="202"/>
      <c r="B336" s="203"/>
      <c r="C336" s="212" t="s">
        <v>564</v>
      </c>
      <c r="D336" s="225">
        <v>21800</v>
      </c>
      <c r="E336" s="225">
        <v>31000</v>
      </c>
      <c r="F336" s="214">
        <f t="shared" si="19"/>
        <v>0</v>
      </c>
      <c r="G336" s="213"/>
      <c r="H336" s="221">
        <v>31000</v>
      </c>
      <c r="I336" s="226"/>
      <c r="J336" s="214">
        <f t="shared" si="20"/>
        <v>0</v>
      </c>
      <c r="K336" s="213"/>
      <c r="L336" s="221"/>
      <c r="M336" s="217">
        <f t="shared" si="21"/>
        <v>0</v>
      </c>
    </row>
    <row r="337" spans="1:13" s="201" customFormat="1" ht="38.25">
      <c r="A337" s="202"/>
      <c r="B337" s="203"/>
      <c r="C337" s="212" t="s">
        <v>565</v>
      </c>
      <c r="D337" s="225"/>
      <c r="E337" s="225">
        <v>24150</v>
      </c>
      <c r="F337" s="214">
        <f t="shared" si="19"/>
        <v>24150</v>
      </c>
      <c r="G337" s="213"/>
      <c r="H337" s="221"/>
      <c r="I337" s="226"/>
      <c r="J337" s="214">
        <f t="shared" si="20"/>
        <v>0</v>
      </c>
      <c r="K337" s="213"/>
      <c r="L337" s="221"/>
      <c r="M337" s="217">
        <f t="shared" si="21"/>
        <v>0</v>
      </c>
    </row>
    <row r="338" spans="1:13" s="220" customFormat="1" ht="25.5">
      <c r="A338" s="202"/>
      <c r="B338" s="203"/>
      <c r="C338" s="212" t="s">
        <v>566</v>
      </c>
      <c r="D338" s="225">
        <v>12000</v>
      </c>
      <c r="E338" s="225">
        <v>12000</v>
      </c>
      <c r="F338" s="214">
        <f t="shared" si="19"/>
        <v>12000</v>
      </c>
      <c r="G338" s="213"/>
      <c r="H338" s="221"/>
      <c r="I338" s="226"/>
      <c r="J338" s="214">
        <f t="shared" si="20"/>
        <v>0</v>
      </c>
      <c r="K338" s="213"/>
      <c r="L338" s="221"/>
      <c r="M338" s="217">
        <f t="shared" si="21"/>
        <v>0</v>
      </c>
    </row>
    <row r="339" spans="1:13" s="220" customFormat="1" ht="12.75">
      <c r="A339" s="202"/>
      <c r="B339" s="203"/>
      <c r="C339" s="212" t="s">
        <v>567</v>
      </c>
      <c r="D339" s="225">
        <v>60000</v>
      </c>
      <c r="E339" s="225">
        <v>60000</v>
      </c>
      <c r="F339" s="214">
        <f t="shared" si="19"/>
        <v>60000</v>
      </c>
      <c r="G339" s="213"/>
      <c r="H339" s="221"/>
      <c r="I339" s="226"/>
      <c r="J339" s="214">
        <f t="shared" si="20"/>
        <v>0</v>
      </c>
      <c r="K339" s="213"/>
      <c r="L339" s="221"/>
      <c r="M339" s="217">
        <f t="shared" si="21"/>
        <v>0</v>
      </c>
    </row>
    <row r="340" spans="1:13" s="220" customFormat="1" ht="12.75">
      <c r="A340" s="202"/>
      <c r="B340" s="203"/>
      <c r="C340" s="212" t="s">
        <v>98</v>
      </c>
      <c r="D340" s="225"/>
      <c r="E340" s="225">
        <v>404950</v>
      </c>
      <c r="F340" s="214">
        <f t="shared" si="19"/>
        <v>404950</v>
      </c>
      <c r="G340" s="213"/>
      <c r="H340" s="221"/>
      <c r="I340" s="226">
        <v>93747</v>
      </c>
      <c r="J340" s="214">
        <f t="shared" si="20"/>
        <v>93747</v>
      </c>
      <c r="K340" s="213"/>
      <c r="L340" s="221"/>
      <c r="M340" s="217">
        <f t="shared" si="21"/>
        <v>0.23150265464872208</v>
      </c>
    </row>
    <row r="341" spans="1:13" s="220" customFormat="1" ht="76.5">
      <c r="A341" s="202"/>
      <c r="B341" s="203"/>
      <c r="C341" s="212" t="s">
        <v>568</v>
      </c>
      <c r="D341" s="225"/>
      <c r="E341" s="225">
        <v>600</v>
      </c>
      <c r="F341" s="214">
        <f t="shared" si="19"/>
        <v>600</v>
      </c>
      <c r="G341" s="213"/>
      <c r="H341" s="221"/>
      <c r="I341" s="226"/>
      <c r="J341" s="214">
        <f t="shared" si="20"/>
        <v>0</v>
      </c>
      <c r="K341" s="213"/>
      <c r="L341" s="221"/>
      <c r="M341" s="217">
        <f t="shared" si="21"/>
        <v>0</v>
      </c>
    </row>
    <row r="342" spans="1:13" s="25" customFormat="1" ht="21.75" customHeight="1">
      <c r="A342" s="11">
        <v>851</v>
      </c>
      <c r="B342" s="71"/>
      <c r="C342" s="42" t="s">
        <v>420</v>
      </c>
      <c r="D342" s="12">
        <f>D343+D348+D357+D359+D361+D364</f>
        <v>6126300</v>
      </c>
      <c r="E342" s="42">
        <f>E343+E348+E357+E359+E361+E364</f>
        <v>6553135</v>
      </c>
      <c r="F342" s="12">
        <f aca="true" t="shared" si="22" ref="F342:F398">E342-H342</f>
        <v>6471535</v>
      </c>
      <c r="G342" s="56">
        <f>G343+G348+G357+G359+G361+G364</f>
        <v>132920</v>
      </c>
      <c r="H342" s="42">
        <f>H343+H348+H357+H359+H361+H364</f>
        <v>81600</v>
      </c>
      <c r="I342" s="66">
        <f>I343+I348+I357+I359+I361+I364</f>
        <v>2143680</v>
      </c>
      <c r="J342" s="56">
        <f aca="true" t="shared" si="23" ref="J342:J398">I342-L342</f>
        <v>2131978</v>
      </c>
      <c r="K342" s="12">
        <f>K343+K348+K357+K359+K361+K364</f>
        <v>27040</v>
      </c>
      <c r="L342" s="42">
        <f>L343+L348+L357+L359+L361+L364</f>
        <v>11702</v>
      </c>
      <c r="M342" s="142">
        <f aca="true" t="shared" si="24" ref="M342:M398">I342/E342</f>
        <v>0.3271228198411905</v>
      </c>
    </row>
    <row r="343" spans="1:13" s="10" customFormat="1" ht="12.75">
      <c r="A343" s="26"/>
      <c r="B343" s="80">
        <v>85121</v>
      </c>
      <c r="C343" s="79" t="s">
        <v>204</v>
      </c>
      <c r="D343" s="22">
        <f>SUM(D344:D347)</f>
        <v>270000</v>
      </c>
      <c r="E343" s="22">
        <f>SUM(E344:E347)</f>
        <v>270000</v>
      </c>
      <c r="F343" s="73">
        <f t="shared" si="22"/>
        <v>188400</v>
      </c>
      <c r="G343" s="22">
        <f>SUM(G344:G347)</f>
        <v>0</v>
      </c>
      <c r="H343" s="39">
        <f>SUM(H344:H347)</f>
        <v>81600</v>
      </c>
      <c r="I343" s="67">
        <f>SUM(I344:I347)</f>
        <v>11702</v>
      </c>
      <c r="J343" s="73">
        <f t="shared" si="23"/>
        <v>0</v>
      </c>
      <c r="K343" s="22">
        <f>SUM(K344:K347)</f>
        <v>0</v>
      </c>
      <c r="L343" s="39">
        <f>SUM(L344:L347)</f>
        <v>11702</v>
      </c>
      <c r="M343" s="143">
        <f t="shared" si="24"/>
        <v>0.04334074074074074</v>
      </c>
    </row>
    <row r="344" spans="1:13" s="10" customFormat="1" ht="25.5">
      <c r="A344" s="26"/>
      <c r="B344" s="80"/>
      <c r="C344" s="81" t="s">
        <v>569</v>
      </c>
      <c r="D344" s="7">
        <v>130000</v>
      </c>
      <c r="E344" s="7">
        <v>61600</v>
      </c>
      <c r="F344" s="40">
        <f t="shared" si="22"/>
        <v>0</v>
      </c>
      <c r="G344" s="7"/>
      <c r="H344" s="20">
        <v>61600</v>
      </c>
      <c r="I344" s="68">
        <v>11702</v>
      </c>
      <c r="J344" s="40">
        <f t="shared" si="23"/>
        <v>0</v>
      </c>
      <c r="K344" s="7"/>
      <c r="L344" s="20">
        <v>11702</v>
      </c>
      <c r="M344" s="60">
        <f t="shared" si="24"/>
        <v>0.18996753246753248</v>
      </c>
    </row>
    <row r="345" spans="1:13" s="10" customFormat="1" ht="12.75">
      <c r="A345" s="26"/>
      <c r="B345" s="80"/>
      <c r="C345" s="81" t="s">
        <v>570</v>
      </c>
      <c r="D345" s="7">
        <v>140000</v>
      </c>
      <c r="E345" s="7">
        <v>62000</v>
      </c>
      <c r="F345" s="40">
        <f t="shared" si="22"/>
        <v>62000</v>
      </c>
      <c r="G345" s="7"/>
      <c r="H345" s="20"/>
      <c r="I345" s="68"/>
      <c r="J345" s="40">
        <f t="shared" si="23"/>
        <v>0</v>
      </c>
      <c r="K345" s="7"/>
      <c r="L345" s="20"/>
      <c r="M345" s="60">
        <f t="shared" si="24"/>
        <v>0</v>
      </c>
    </row>
    <row r="346" spans="1:13" s="10" customFormat="1" ht="12.75">
      <c r="A346" s="26"/>
      <c r="B346" s="80"/>
      <c r="C346" s="81" t="s">
        <v>571</v>
      </c>
      <c r="D346" s="7"/>
      <c r="E346" s="7">
        <v>126400</v>
      </c>
      <c r="F346" s="40">
        <f t="shared" si="22"/>
        <v>126400</v>
      </c>
      <c r="G346" s="7"/>
      <c r="H346" s="20"/>
      <c r="I346" s="68"/>
      <c r="J346" s="40">
        <f t="shared" si="23"/>
        <v>0</v>
      </c>
      <c r="K346" s="7"/>
      <c r="L346" s="20"/>
      <c r="M346" s="60">
        <f t="shared" si="24"/>
        <v>0</v>
      </c>
    </row>
    <row r="347" spans="1:13" s="10" customFormat="1" ht="25.5">
      <c r="A347" s="26"/>
      <c r="B347" s="80"/>
      <c r="C347" s="81" t="s">
        <v>572</v>
      </c>
      <c r="D347" s="7"/>
      <c r="E347" s="7">
        <v>20000</v>
      </c>
      <c r="F347" s="40">
        <f t="shared" si="22"/>
        <v>0</v>
      </c>
      <c r="G347" s="7"/>
      <c r="H347" s="20">
        <v>20000</v>
      </c>
      <c r="I347" s="68"/>
      <c r="J347" s="40">
        <f t="shared" si="23"/>
        <v>0</v>
      </c>
      <c r="K347" s="7"/>
      <c r="L347" s="20"/>
      <c r="M347" s="60">
        <f t="shared" si="24"/>
        <v>0</v>
      </c>
    </row>
    <row r="348" spans="1:13" s="25" customFormat="1" ht="12.75">
      <c r="A348" s="26"/>
      <c r="B348" s="80">
        <v>85149</v>
      </c>
      <c r="C348" s="79" t="s">
        <v>74</v>
      </c>
      <c r="D348" s="22">
        <f>SUM(D349:D356)</f>
        <v>458000</v>
      </c>
      <c r="E348" s="22">
        <f>SUM(E349:E356)</f>
        <v>458000</v>
      </c>
      <c r="F348" s="73">
        <f t="shared" si="22"/>
        <v>458000</v>
      </c>
      <c r="G348" s="22">
        <f>SUM(G349:G356)</f>
        <v>0</v>
      </c>
      <c r="H348" s="39">
        <f>SUM(H349:H356)</f>
        <v>0</v>
      </c>
      <c r="I348" s="67">
        <f>SUM(I349:I356)</f>
        <v>126318</v>
      </c>
      <c r="J348" s="73">
        <f t="shared" si="23"/>
        <v>126318</v>
      </c>
      <c r="K348" s="22">
        <f>SUM(K349:K356)</f>
        <v>0</v>
      </c>
      <c r="L348" s="39">
        <f>SUM(L349:L356)</f>
        <v>0</v>
      </c>
      <c r="M348" s="143">
        <f t="shared" si="24"/>
        <v>0.27580349344978167</v>
      </c>
    </row>
    <row r="349" spans="1:13" s="25" customFormat="1" ht="38.25">
      <c r="A349" s="26"/>
      <c r="B349" s="80"/>
      <c r="C349" s="81" t="s">
        <v>573</v>
      </c>
      <c r="D349" s="7">
        <v>350000</v>
      </c>
      <c r="E349" s="7">
        <v>350000</v>
      </c>
      <c r="F349" s="40">
        <f t="shared" si="22"/>
        <v>350000</v>
      </c>
      <c r="G349" s="7"/>
      <c r="H349" s="20"/>
      <c r="I349" s="68">
        <v>84135</v>
      </c>
      <c r="J349" s="40">
        <f t="shared" si="23"/>
        <v>84135</v>
      </c>
      <c r="K349" s="7"/>
      <c r="L349" s="20"/>
      <c r="M349" s="60">
        <f t="shared" si="24"/>
        <v>0.24038571428571429</v>
      </c>
    </row>
    <row r="350" spans="1:13" s="25" customFormat="1" ht="12.75">
      <c r="A350" s="26"/>
      <c r="B350" s="80"/>
      <c r="C350" s="81" t="s">
        <v>326</v>
      </c>
      <c r="D350" s="7">
        <v>30000</v>
      </c>
      <c r="E350" s="7">
        <v>30000</v>
      </c>
      <c r="F350" s="40">
        <f t="shared" si="22"/>
        <v>30000</v>
      </c>
      <c r="G350" s="7"/>
      <c r="H350" s="20"/>
      <c r="I350" s="68"/>
      <c r="J350" s="40">
        <f t="shared" si="23"/>
        <v>0</v>
      </c>
      <c r="K350" s="7"/>
      <c r="L350" s="20"/>
      <c r="M350" s="60">
        <f t="shared" si="24"/>
        <v>0</v>
      </c>
    </row>
    <row r="351" spans="1:13" s="25" customFormat="1" ht="38.25">
      <c r="A351" s="26"/>
      <c r="B351" s="80"/>
      <c r="C351" s="81" t="s">
        <v>325</v>
      </c>
      <c r="D351" s="7">
        <v>25000</v>
      </c>
      <c r="E351" s="7">
        <v>25000</v>
      </c>
      <c r="F351" s="40">
        <f t="shared" si="22"/>
        <v>25000</v>
      </c>
      <c r="G351" s="7"/>
      <c r="H351" s="20"/>
      <c r="I351" s="68">
        <v>11683</v>
      </c>
      <c r="J351" s="40">
        <f t="shared" si="23"/>
        <v>11683</v>
      </c>
      <c r="K351" s="7"/>
      <c r="L351" s="20"/>
      <c r="M351" s="60">
        <f t="shared" si="24"/>
        <v>0.46732</v>
      </c>
    </row>
    <row r="352" spans="1:13" s="25" customFormat="1" ht="25.5">
      <c r="A352" s="26"/>
      <c r="B352" s="80"/>
      <c r="C352" s="81" t="s">
        <v>574</v>
      </c>
      <c r="D352" s="7">
        <v>50000</v>
      </c>
      <c r="E352" s="7">
        <v>29500</v>
      </c>
      <c r="F352" s="40">
        <f t="shared" si="22"/>
        <v>29500</v>
      </c>
      <c r="G352" s="7"/>
      <c r="H352" s="20"/>
      <c r="I352" s="68">
        <v>10000</v>
      </c>
      <c r="J352" s="40">
        <f t="shared" si="23"/>
        <v>10000</v>
      </c>
      <c r="K352" s="7"/>
      <c r="L352" s="20"/>
      <c r="M352" s="60">
        <f t="shared" si="24"/>
        <v>0.3389830508474576</v>
      </c>
    </row>
    <row r="353" spans="1:13" s="25" customFormat="1" ht="25.5">
      <c r="A353" s="26"/>
      <c r="B353" s="80"/>
      <c r="C353" s="81" t="s">
        <v>575</v>
      </c>
      <c r="D353" s="7"/>
      <c r="E353" s="7">
        <v>8541</v>
      </c>
      <c r="F353" s="40">
        <f t="shared" si="22"/>
        <v>8541</v>
      </c>
      <c r="G353" s="7"/>
      <c r="H353" s="20"/>
      <c r="I353" s="68">
        <v>8541</v>
      </c>
      <c r="J353" s="40">
        <f t="shared" si="23"/>
        <v>8541</v>
      </c>
      <c r="K353" s="7"/>
      <c r="L353" s="20"/>
      <c r="M353" s="60">
        <f t="shared" si="24"/>
        <v>1</v>
      </c>
    </row>
    <row r="354" spans="1:13" s="25" customFormat="1" ht="25.5">
      <c r="A354" s="26"/>
      <c r="B354" s="80"/>
      <c r="C354" s="81" t="s">
        <v>576</v>
      </c>
      <c r="D354" s="7"/>
      <c r="E354" s="7">
        <v>1709</v>
      </c>
      <c r="F354" s="40">
        <f t="shared" si="22"/>
        <v>1709</v>
      </c>
      <c r="G354" s="7"/>
      <c r="H354" s="20"/>
      <c r="I354" s="68">
        <v>1709</v>
      </c>
      <c r="J354" s="40">
        <f t="shared" si="23"/>
        <v>1709</v>
      </c>
      <c r="K354" s="7"/>
      <c r="L354" s="20"/>
      <c r="M354" s="60">
        <f t="shared" si="24"/>
        <v>1</v>
      </c>
    </row>
    <row r="355" spans="1:13" s="25" customFormat="1" ht="25.5">
      <c r="A355" s="26"/>
      <c r="B355" s="80"/>
      <c r="C355" s="81" t="s">
        <v>577</v>
      </c>
      <c r="D355" s="7"/>
      <c r="E355" s="7">
        <v>10250</v>
      </c>
      <c r="F355" s="40">
        <f t="shared" si="22"/>
        <v>10250</v>
      </c>
      <c r="G355" s="7"/>
      <c r="H355" s="20"/>
      <c r="I355" s="68">
        <v>10250</v>
      </c>
      <c r="J355" s="40">
        <f t="shared" si="23"/>
        <v>10250</v>
      </c>
      <c r="K355" s="7"/>
      <c r="L355" s="20"/>
      <c r="M355" s="60">
        <f t="shared" si="24"/>
        <v>1</v>
      </c>
    </row>
    <row r="356" spans="1:13" s="10" customFormat="1" ht="25.5">
      <c r="A356" s="26"/>
      <c r="B356" s="80"/>
      <c r="C356" s="81" t="s">
        <v>578</v>
      </c>
      <c r="D356" s="7">
        <v>3000</v>
      </c>
      <c r="E356" s="7">
        <v>3000</v>
      </c>
      <c r="F356" s="40">
        <f t="shared" si="22"/>
        <v>3000</v>
      </c>
      <c r="G356" s="7"/>
      <c r="H356" s="20"/>
      <c r="I356" s="68"/>
      <c r="J356" s="40">
        <f t="shared" si="23"/>
        <v>0</v>
      </c>
      <c r="K356" s="7"/>
      <c r="L356" s="20"/>
      <c r="M356" s="60">
        <f t="shared" si="24"/>
        <v>0</v>
      </c>
    </row>
    <row r="357" spans="1:13" s="25" customFormat="1" ht="12.75">
      <c r="A357" s="26"/>
      <c r="B357" s="80">
        <v>85153</v>
      </c>
      <c r="C357" s="79" t="s">
        <v>579</v>
      </c>
      <c r="D357" s="22">
        <f>SUM(D358:D358)</f>
        <v>60000</v>
      </c>
      <c r="E357" s="22">
        <f>SUM(E358:E358)</f>
        <v>60000</v>
      </c>
      <c r="F357" s="73">
        <f t="shared" si="22"/>
        <v>60000</v>
      </c>
      <c r="G357" s="22">
        <f>SUM(G358:G358)</f>
        <v>0</v>
      </c>
      <c r="H357" s="39">
        <f>SUM(H358:H358)</f>
        <v>0</v>
      </c>
      <c r="I357" s="67">
        <f>SUM(I358:I358)</f>
        <v>20000</v>
      </c>
      <c r="J357" s="73">
        <f t="shared" si="23"/>
        <v>20000</v>
      </c>
      <c r="K357" s="22">
        <f>SUM(K358:K358)</f>
        <v>0</v>
      </c>
      <c r="L357" s="39">
        <f>SUM(L358:L358)</f>
        <v>0</v>
      </c>
      <c r="M357" s="143">
        <f t="shared" si="24"/>
        <v>0.3333333333333333</v>
      </c>
    </row>
    <row r="358" spans="1:13" s="10" customFormat="1" ht="12.75">
      <c r="A358" s="9"/>
      <c r="B358" s="52"/>
      <c r="C358" s="81" t="s">
        <v>98</v>
      </c>
      <c r="D358" s="7">
        <v>60000</v>
      </c>
      <c r="E358" s="7">
        <v>60000</v>
      </c>
      <c r="F358" s="40">
        <f t="shared" si="22"/>
        <v>60000</v>
      </c>
      <c r="G358" s="7"/>
      <c r="H358" s="20"/>
      <c r="I358" s="68">
        <v>20000</v>
      </c>
      <c r="J358" s="40">
        <f t="shared" si="23"/>
        <v>20000</v>
      </c>
      <c r="K358" s="7"/>
      <c r="L358" s="20"/>
      <c r="M358" s="60">
        <f t="shared" si="24"/>
        <v>0.3333333333333333</v>
      </c>
    </row>
    <row r="359" spans="1:13" s="10" customFormat="1" ht="12.75">
      <c r="A359" s="26"/>
      <c r="B359" s="80">
        <v>85154</v>
      </c>
      <c r="C359" s="79" t="s">
        <v>205</v>
      </c>
      <c r="D359" s="22">
        <f>SUM(D360:D360)</f>
        <v>2253300</v>
      </c>
      <c r="E359" s="22">
        <f>SUM(E360:E360)</f>
        <v>2680135</v>
      </c>
      <c r="F359" s="73">
        <f t="shared" si="22"/>
        <v>2680135</v>
      </c>
      <c r="G359" s="22">
        <f>SUM(G360:G360)</f>
        <v>132920</v>
      </c>
      <c r="H359" s="39">
        <f>SUM(H360:H360)</f>
        <v>0</v>
      </c>
      <c r="I359" s="67">
        <f>SUM(I360:I360)</f>
        <v>1085279</v>
      </c>
      <c r="J359" s="73">
        <f t="shared" si="23"/>
        <v>1085279</v>
      </c>
      <c r="K359" s="22">
        <f>SUM(K360:K360)</f>
        <v>27040</v>
      </c>
      <c r="L359" s="39">
        <f>SUM(L360:L360)</f>
        <v>0</v>
      </c>
      <c r="M359" s="143">
        <f t="shared" si="24"/>
        <v>0.4049344529286771</v>
      </c>
    </row>
    <row r="360" spans="1:13" s="25" customFormat="1" ht="38.25">
      <c r="A360" s="9"/>
      <c r="B360" s="52"/>
      <c r="C360" s="81" t="s">
        <v>321</v>
      </c>
      <c r="D360" s="7">
        <v>2253300</v>
      </c>
      <c r="E360" s="7">
        <v>2680135</v>
      </c>
      <c r="F360" s="40">
        <f t="shared" si="22"/>
        <v>2680135</v>
      </c>
      <c r="G360" s="7">
        <v>132920</v>
      </c>
      <c r="H360" s="20"/>
      <c r="I360" s="68">
        <v>1085279</v>
      </c>
      <c r="J360" s="40">
        <f t="shared" si="23"/>
        <v>1085279</v>
      </c>
      <c r="K360" s="7">
        <v>27040</v>
      </c>
      <c r="L360" s="20"/>
      <c r="M360" s="60">
        <f t="shared" si="24"/>
        <v>0.4049344529286771</v>
      </c>
    </row>
    <row r="361" spans="1:13" s="10" customFormat="1" ht="38.25">
      <c r="A361" s="9"/>
      <c r="B361" s="80">
        <v>85156</v>
      </c>
      <c r="C361" s="79" t="s">
        <v>206</v>
      </c>
      <c r="D361" s="22">
        <f>D362+D363</f>
        <v>2625000</v>
      </c>
      <c r="E361" s="22">
        <f>E362+E363</f>
        <v>2625000</v>
      </c>
      <c r="F361" s="73">
        <f t="shared" si="22"/>
        <v>2625000</v>
      </c>
      <c r="G361" s="22">
        <f>G362+G363</f>
        <v>0</v>
      </c>
      <c r="H361" s="39">
        <f>H362+H363</f>
        <v>0</v>
      </c>
      <c r="I361" s="67">
        <f>I362+I363</f>
        <v>883162</v>
      </c>
      <c r="J361" s="73">
        <f t="shared" si="23"/>
        <v>883162</v>
      </c>
      <c r="K361" s="22">
        <f>K362+K363</f>
        <v>0</v>
      </c>
      <c r="L361" s="39">
        <f>L362+L363</f>
        <v>0</v>
      </c>
      <c r="M361" s="143">
        <f t="shared" si="24"/>
        <v>0.33644266666666667</v>
      </c>
    </row>
    <row r="362" spans="1:13" s="10" customFormat="1" ht="51">
      <c r="A362" s="9"/>
      <c r="B362" s="52"/>
      <c r="C362" s="84" t="s">
        <v>580</v>
      </c>
      <c r="D362" s="7">
        <v>20000</v>
      </c>
      <c r="E362" s="7">
        <v>20000</v>
      </c>
      <c r="F362" s="40">
        <f t="shared" si="22"/>
        <v>20000</v>
      </c>
      <c r="G362" s="7"/>
      <c r="H362" s="20"/>
      <c r="I362" s="68">
        <v>3677</v>
      </c>
      <c r="J362" s="40">
        <f t="shared" si="23"/>
        <v>3677</v>
      </c>
      <c r="K362" s="7"/>
      <c r="L362" s="20"/>
      <c r="M362" s="60">
        <f t="shared" si="24"/>
        <v>0.18385</v>
      </c>
    </row>
    <row r="363" spans="1:13" s="10" customFormat="1" ht="51">
      <c r="A363" s="9"/>
      <c r="B363" s="52"/>
      <c r="C363" s="84" t="s">
        <v>581</v>
      </c>
      <c r="D363" s="7">
        <v>2605000</v>
      </c>
      <c r="E363" s="7">
        <v>2605000</v>
      </c>
      <c r="F363" s="40">
        <f t="shared" si="22"/>
        <v>2605000</v>
      </c>
      <c r="G363" s="7"/>
      <c r="H363" s="20"/>
      <c r="I363" s="68">
        <v>879485</v>
      </c>
      <c r="J363" s="40">
        <f t="shared" si="23"/>
        <v>879485</v>
      </c>
      <c r="K363" s="7"/>
      <c r="L363" s="20"/>
      <c r="M363" s="60">
        <f t="shared" si="24"/>
        <v>0.33761420345489446</v>
      </c>
    </row>
    <row r="364" spans="1:13" s="10" customFormat="1" ht="12.75">
      <c r="A364" s="9"/>
      <c r="B364" s="80">
        <v>85195</v>
      </c>
      <c r="C364" s="79" t="s">
        <v>103</v>
      </c>
      <c r="D364" s="22">
        <f>SUM(D365:D366)</f>
        <v>460000</v>
      </c>
      <c r="E364" s="22">
        <f>SUM(E365:E366)</f>
        <v>460000</v>
      </c>
      <c r="F364" s="73">
        <f t="shared" si="22"/>
        <v>460000</v>
      </c>
      <c r="G364" s="22">
        <f>SUM(G365:G366)</f>
        <v>0</v>
      </c>
      <c r="H364" s="39">
        <f>SUM(H365:H366)</f>
        <v>0</v>
      </c>
      <c r="I364" s="67">
        <f>SUM(I365:I366)</f>
        <v>17219</v>
      </c>
      <c r="J364" s="73">
        <f t="shared" si="23"/>
        <v>17219</v>
      </c>
      <c r="K364" s="22">
        <f>SUM(K365:K366)</f>
        <v>0</v>
      </c>
      <c r="L364" s="39">
        <f>SUM(L365:L366)</f>
        <v>0</v>
      </c>
      <c r="M364" s="143">
        <f t="shared" si="24"/>
        <v>0.037432608695652174</v>
      </c>
    </row>
    <row r="365" spans="1:13" s="10" customFormat="1" ht="25.5">
      <c r="A365" s="9"/>
      <c r="B365" s="52"/>
      <c r="C365" s="84" t="s">
        <v>582</v>
      </c>
      <c r="D365" s="7">
        <v>400000</v>
      </c>
      <c r="E365" s="7">
        <v>400000</v>
      </c>
      <c r="F365" s="40">
        <f t="shared" si="22"/>
        <v>400000</v>
      </c>
      <c r="G365" s="7"/>
      <c r="H365" s="20"/>
      <c r="I365" s="68"/>
      <c r="J365" s="40">
        <f t="shared" si="23"/>
        <v>0</v>
      </c>
      <c r="K365" s="7"/>
      <c r="L365" s="20"/>
      <c r="M365" s="60">
        <f t="shared" si="24"/>
        <v>0</v>
      </c>
    </row>
    <row r="366" spans="1:13" s="10" customFormat="1" ht="38.25">
      <c r="A366" s="9"/>
      <c r="B366" s="52"/>
      <c r="C366" s="81" t="s">
        <v>583</v>
      </c>
      <c r="D366" s="7">
        <v>60000</v>
      </c>
      <c r="E366" s="7">
        <v>60000</v>
      </c>
      <c r="F366" s="40">
        <f t="shared" si="22"/>
        <v>60000</v>
      </c>
      <c r="G366" s="7"/>
      <c r="H366" s="20"/>
      <c r="I366" s="68">
        <v>17219</v>
      </c>
      <c r="J366" s="40">
        <f t="shared" si="23"/>
        <v>17219</v>
      </c>
      <c r="K366" s="7"/>
      <c r="L366" s="20"/>
      <c r="M366" s="60">
        <f t="shared" si="24"/>
        <v>0.2869833333333333</v>
      </c>
    </row>
    <row r="367" spans="1:13" s="10" customFormat="1" ht="21.75" customHeight="1">
      <c r="A367" s="11">
        <v>852</v>
      </c>
      <c r="B367" s="71"/>
      <c r="C367" s="42" t="s">
        <v>75</v>
      </c>
      <c r="D367" s="12">
        <f>D368+D373+D381+D386+D388+D391+D393+D397+D399+D401+D407+D409+D411+D414+D416</f>
        <v>48266820</v>
      </c>
      <c r="E367" s="42">
        <f>E368+E373+E381+E386+E388+E391+E393+E397+E399+E401+E407+E409+E411+E414+E416</f>
        <v>49347999</v>
      </c>
      <c r="F367" s="12">
        <f t="shared" si="22"/>
        <v>49015979</v>
      </c>
      <c r="G367" s="56">
        <f>G368+G373+G381+G386+G388+G391+G393+G397+G399+G401+G407+G409+G411+G414+G416</f>
        <v>9937430</v>
      </c>
      <c r="H367" s="42">
        <f>H368+H373+H381+H386+H388+H391+H393+H397+H399+H401+H407+H409+H411+H414+H416</f>
        <v>332020</v>
      </c>
      <c r="I367" s="66">
        <f>I368+I373+I381+I386+I388+I391+I393+I397+I399+I401+I407+I409+I411+I414+I416</f>
        <v>20004680</v>
      </c>
      <c r="J367" s="56">
        <f t="shared" si="23"/>
        <v>20004082</v>
      </c>
      <c r="K367" s="12">
        <f>K368+K373+K381+K386+K388+K391+K393+K397+K399+K401+K407+K409+K411+K414+K416</f>
        <v>4920465</v>
      </c>
      <c r="L367" s="42">
        <f>L368+L373+L381+L386+L388+L391+L393+L397+L399+L401+L407+L409+L411+L414+L416</f>
        <v>598</v>
      </c>
      <c r="M367" s="142">
        <f t="shared" si="24"/>
        <v>0.40537976018034694</v>
      </c>
    </row>
    <row r="368" spans="1:13" s="25" customFormat="1" ht="12.75">
      <c r="A368" s="26"/>
      <c r="B368" s="80">
        <v>85201</v>
      </c>
      <c r="C368" s="79" t="s">
        <v>207</v>
      </c>
      <c r="D368" s="22">
        <f>SUM(D369:D372)</f>
        <v>3964100</v>
      </c>
      <c r="E368" s="22">
        <f>SUM(E369:E372)</f>
        <v>4233540</v>
      </c>
      <c r="F368" s="73">
        <f t="shared" si="22"/>
        <v>4233540</v>
      </c>
      <c r="G368" s="22">
        <f>SUM(G369:G372)</f>
        <v>2386540</v>
      </c>
      <c r="H368" s="39">
        <f>SUM(H369:H372)</f>
        <v>0</v>
      </c>
      <c r="I368" s="67">
        <f>SUM(I369:I372)</f>
        <v>1887876</v>
      </c>
      <c r="J368" s="73">
        <f t="shared" si="23"/>
        <v>1887876</v>
      </c>
      <c r="K368" s="22">
        <f>SUM(K369:K372)</f>
        <v>1235436</v>
      </c>
      <c r="L368" s="39">
        <f>SUM(L369:L372)</f>
        <v>0</v>
      </c>
      <c r="M368" s="143">
        <f t="shared" si="24"/>
        <v>0.445933190663133</v>
      </c>
    </row>
    <row r="369" spans="1:13" s="10" customFormat="1" ht="12.75">
      <c r="A369" s="9"/>
      <c r="B369" s="52"/>
      <c r="C369" s="82" t="s">
        <v>54</v>
      </c>
      <c r="D369" s="7">
        <v>1012700</v>
      </c>
      <c r="E369" s="7">
        <v>1012700</v>
      </c>
      <c r="F369" s="40">
        <f t="shared" si="22"/>
        <v>1012700</v>
      </c>
      <c r="G369" s="7">
        <v>775600</v>
      </c>
      <c r="H369" s="20"/>
      <c r="I369" s="68">
        <v>496145</v>
      </c>
      <c r="J369" s="40">
        <f t="shared" si="23"/>
        <v>496145</v>
      </c>
      <c r="K369" s="7">
        <v>386625</v>
      </c>
      <c r="L369" s="20"/>
      <c r="M369" s="60">
        <f t="shared" si="24"/>
        <v>0.4899229781771502</v>
      </c>
    </row>
    <row r="370" spans="1:13" s="10" customFormat="1" ht="12.75">
      <c r="A370" s="9"/>
      <c r="B370" s="52"/>
      <c r="C370" s="82" t="s">
        <v>327</v>
      </c>
      <c r="D370" s="7">
        <v>2001400</v>
      </c>
      <c r="E370" s="7">
        <v>2070840</v>
      </c>
      <c r="F370" s="40">
        <f t="shared" si="22"/>
        <v>2070840</v>
      </c>
      <c r="G370" s="7">
        <v>1610940</v>
      </c>
      <c r="H370" s="20"/>
      <c r="I370" s="68">
        <v>1048968</v>
      </c>
      <c r="J370" s="40">
        <f t="shared" si="23"/>
        <v>1048968</v>
      </c>
      <c r="K370" s="7">
        <v>848811</v>
      </c>
      <c r="L370" s="20"/>
      <c r="M370" s="60">
        <f t="shared" si="24"/>
        <v>0.506542272700933</v>
      </c>
    </row>
    <row r="371" spans="1:13" s="25" customFormat="1" ht="38.25">
      <c r="A371" s="9"/>
      <c r="B371" s="52"/>
      <c r="C371" s="81" t="s">
        <v>584</v>
      </c>
      <c r="D371" s="7">
        <v>100000</v>
      </c>
      <c r="E371" s="7">
        <v>100000</v>
      </c>
      <c r="F371" s="40">
        <f t="shared" si="22"/>
        <v>100000</v>
      </c>
      <c r="G371" s="7"/>
      <c r="H371" s="20"/>
      <c r="I371" s="68">
        <v>41179</v>
      </c>
      <c r="J371" s="40">
        <f t="shared" si="23"/>
        <v>41179</v>
      </c>
      <c r="K371" s="7"/>
      <c r="L371" s="20"/>
      <c r="M371" s="60">
        <f t="shared" si="24"/>
        <v>0.41179</v>
      </c>
    </row>
    <row r="372" spans="1:13" s="10" customFormat="1" ht="38.25">
      <c r="A372" s="9"/>
      <c r="B372" s="52"/>
      <c r="C372" s="81" t="s">
        <v>585</v>
      </c>
      <c r="D372" s="7">
        <v>850000</v>
      </c>
      <c r="E372" s="7">
        <v>1050000</v>
      </c>
      <c r="F372" s="40">
        <f t="shared" si="22"/>
        <v>1050000</v>
      </c>
      <c r="G372" s="7"/>
      <c r="H372" s="20"/>
      <c r="I372" s="68">
        <v>301584</v>
      </c>
      <c r="J372" s="40">
        <f t="shared" si="23"/>
        <v>301584</v>
      </c>
      <c r="K372" s="7"/>
      <c r="L372" s="20"/>
      <c r="M372" s="60">
        <f t="shared" si="24"/>
        <v>0.28722285714285717</v>
      </c>
    </row>
    <row r="373" spans="1:13" s="10" customFormat="1" ht="12.75">
      <c r="A373" s="26"/>
      <c r="B373" s="80">
        <v>85202</v>
      </c>
      <c r="C373" s="79" t="s">
        <v>208</v>
      </c>
      <c r="D373" s="22">
        <f>SUM(D374:D380)</f>
        <v>4431500</v>
      </c>
      <c r="E373" s="22">
        <f>SUM(E374:E380)</f>
        <v>4739650</v>
      </c>
      <c r="F373" s="73">
        <f t="shared" si="22"/>
        <v>4580850</v>
      </c>
      <c r="G373" s="22">
        <f>SUM(G374:G380)</f>
        <v>2564100</v>
      </c>
      <c r="H373" s="39">
        <f>SUM(H374:H380)</f>
        <v>158800</v>
      </c>
      <c r="I373" s="67">
        <f>SUM(I374:I380)</f>
        <v>2286538</v>
      </c>
      <c r="J373" s="73">
        <f t="shared" si="23"/>
        <v>2285940</v>
      </c>
      <c r="K373" s="22">
        <f>SUM(K374:K380)</f>
        <v>1258517</v>
      </c>
      <c r="L373" s="39">
        <f>SUM(L374:L380)</f>
        <v>598</v>
      </c>
      <c r="M373" s="143">
        <f t="shared" si="24"/>
        <v>0.4824276054139019</v>
      </c>
    </row>
    <row r="374" spans="1:13" s="10" customFormat="1" ht="12.75">
      <c r="A374" s="26"/>
      <c r="B374" s="80"/>
      <c r="C374" s="82" t="s">
        <v>328</v>
      </c>
      <c r="D374" s="7">
        <v>936300</v>
      </c>
      <c r="E374" s="7">
        <v>956300</v>
      </c>
      <c r="F374" s="40">
        <f t="shared" si="22"/>
        <v>956300</v>
      </c>
      <c r="G374" s="7">
        <v>722100</v>
      </c>
      <c r="H374" s="20"/>
      <c r="I374" s="68">
        <v>473175</v>
      </c>
      <c r="J374" s="40">
        <f t="shared" si="23"/>
        <v>473175</v>
      </c>
      <c r="K374" s="7">
        <v>374780</v>
      </c>
      <c r="L374" s="20"/>
      <c r="M374" s="60">
        <f t="shared" si="24"/>
        <v>0.4947976576388163</v>
      </c>
    </row>
    <row r="375" spans="1:13" s="10" customFormat="1" ht="25.5">
      <c r="A375" s="26"/>
      <c r="B375" s="80"/>
      <c r="C375" s="81" t="s">
        <v>586</v>
      </c>
      <c r="D375" s="7"/>
      <c r="E375" s="7">
        <v>96000</v>
      </c>
      <c r="F375" s="40">
        <f t="shared" si="22"/>
        <v>96000</v>
      </c>
      <c r="G375" s="7"/>
      <c r="H375" s="20"/>
      <c r="I375" s="68"/>
      <c r="J375" s="40">
        <f t="shared" si="23"/>
        <v>0</v>
      </c>
      <c r="K375" s="7"/>
      <c r="L375" s="20"/>
      <c r="M375" s="60">
        <f t="shared" si="24"/>
        <v>0</v>
      </c>
    </row>
    <row r="376" spans="1:13" s="25" customFormat="1" ht="25.5">
      <c r="A376" s="26"/>
      <c r="B376" s="80"/>
      <c r="C376" s="81" t="s">
        <v>587</v>
      </c>
      <c r="D376" s="7"/>
      <c r="E376" s="7">
        <v>8800</v>
      </c>
      <c r="F376" s="40">
        <f t="shared" si="22"/>
        <v>0</v>
      </c>
      <c r="G376" s="7"/>
      <c r="H376" s="20">
        <v>8800</v>
      </c>
      <c r="I376" s="68"/>
      <c r="J376" s="40">
        <f t="shared" si="23"/>
        <v>0</v>
      </c>
      <c r="K376" s="7"/>
      <c r="L376" s="20"/>
      <c r="M376" s="60">
        <f t="shared" si="24"/>
        <v>0</v>
      </c>
    </row>
    <row r="377" spans="1:13" s="10" customFormat="1" ht="25.5">
      <c r="A377" s="9"/>
      <c r="B377" s="52"/>
      <c r="C377" s="82" t="s">
        <v>93</v>
      </c>
      <c r="D377" s="7">
        <v>1075200</v>
      </c>
      <c r="E377" s="7">
        <v>1075200</v>
      </c>
      <c r="F377" s="40">
        <f t="shared" si="22"/>
        <v>1075200</v>
      </c>
      <c r="G377" s="7">
        <v>242000</v>
      </c>
      <c r="H377" s="20"/>
      <c r="I377" s="68">
        <v>537023</v>
      </c>
      <c r="J377" s="40">
        <f t="shared" si="23"/>
        <v>537023</v>
      </c>
      <c r="K377" s="7">
        <v>142576</v>
      </c>
      <c r="L377" s="20"/>
      <c r="M377" s="60">
        <f t="shared" si="24"/>
        <v>0.4994633556547619</v>
      </c>
    </row>
    <row r="378" spans="1:13" s="25" customFormat="1" ht="38.25">
      <c r="A378" s="9"/>
      <c r="B378" s="52"/>
      <c r="C378" s="86" t="s">
        <v>588</v>
      </c>
      <c r="D378" s="7">
        <v>1781000</v>
      </c>
      <c r="E378" s="7">
        <v>1811400</v>
      </c>
      <c r="F378" s="40">
        <f t="shared" si="22"/>
        <v>1811400</v>
      </c>
      <c r="G378" s="7">
        <v>1600000</v>
      </c>
      <c r="H378" s="20"/>
      <c r="I378" s="68">
        <v>921895</v>
      </c>
      <c r="J378" s="40">
        <f t="shared" si="23"/>
        <v>921895</v>
      </c>
      <c r="K378" s="7">
        <v>741161</v>
      </c>
      <c r="L378" s="20"/>
      <c r="M378" s="60">
        <f t="shared" si="24"/>
        <v>0.5089405984321519</v>
      </c>
    </row>
    <row r="379" spans="1:13" s="10" customFormat="1" ht="38.25">
      <c r="A379" s="9"/>
      <c r="B379" s="52"/>
      <c r="C379" s="84" t="s">
        <v>589</v>
      </c>
      <c r="D379" s="7"/>
      <c r="E379" s="7">
        <v>150000</v>
      </c>
      <c r="F379" s="40">
        <f t="shared" si="22"/>
        <v>0</v>
      </c>
      <c r="G379" s="7"/>
      <c r="H379" s="20">
        <v>150000</v>
      </c>
      <c r="I379" s="68">
        <v>598</v>
      </c>
      <c r="J379" s="40">
        <f t="shared" si="23"/>
        <v>0</v>
      </c>
      <c r="K379" s="7"/>
      <c r="L379" s="20">
        <v>598</v>
      </c>
      <c r="M379" s="60">
        <f t="shared" si="24"/>
        <v>0.003986666666666667</v>
      </c>
    </row>
    <row r="380" spans="1:13" s="25" customFormat="1" ht="38.25">
      <c r="A380" s="9"/>
      <c r="B380" s="52"/>
      <c r="C380" s="86" t="s">
        <v>590</v>
      </c>
      <c r="D380" s="7">
        <v>639000</v>
      </c>
      <c r="E380" s="7">
        <v>641950</v>
      </c>
      <c r="F380" s="40">
        <f t="shared" si="22"/>
        <v>641950</v>
      </c>
      <c r="G380" s="7"/>
      <c r="H380" s="20"/>
      <c r="I380" s="68">
        <v>353847</v>
      </c>
      <c r="J380" s="40">
        <f t="shared" si="23"/>
        <v>353847</v>
      </c>
      <c r="K380" s="7"/>
      <c r="L380" s="20"/>
      <c r="M380" s="60">
        <f t="shared" si="24"/>
        <v>0.5512064802554716</v>
      </c>
    </row>
    <row r="381" spans="1:13" s="10" customFormat="1" ht="12.75">
      <c r="A381" s="26"/>
      <c r="B381" s="80">
        <v>85203</v>
      </c>
      <c r="C381" s="79" t="s">
        <v>209</v>
      </c>
      <c r="D381" s="22">
        <f>SUM(D382:D385)</f>
        <v>577300</v>
      </c>
      <c r="E381" s="22">
        <f>SUM(E382:E385)</f>
        <v>537000</v>
      </c>
      <c r="F381" s="73">
        <f t="shared" si="22"/>
        <v>537000</v>
      </c>
      <c r="G381" s="22">
        <f>SUM(G382:G385)</f>
        <v>236700</v>
      </c>
      <c r="H381" s="39">
        <f>SUM(H382:H385)</f>
        <v>0</v>
      </c>
      <c r="I381" s="67">
        <f>SUM(I382:I385)</f>
        <v>268354</v>
      </c>
      <c r="J381" s="73">
        <f t="shared" si="23"/>
        <v>268354</v>
      </c>
      <c r="K381" s="22">
        <f>SUM(K382:K385)</f>
        <v>116925</v>
      </c>
      <c r="L381" s="39">
        <f>SUM(L382:L385)</f>
        <v>0</v>
      </c>
      <c r="M381" s="143">
        <f t="shared" si="24"/>
        <v>0.49972811918063315</v>
      </c>
    </row>
    <row r="382" spans="1:13" s="10" customFormat="1" ht="25.5">
      <c r="A382" s="9"/>
      <c r="B382" s="52"/>
      <c r="C382" s="82" t="s">
        <v>152</v>
      </c>
      <c r="D382" s="7">
        <v>24000</v>
      </c>
      <c r="E382" s="7">
        <v>24000</v>
      </c>
      <c r="F382" s="40">
        <f t="shared" si="22"/>
        <v>24000</v>
      </c>
      <c r="G382" s="7"/>
      <c r="H382" s="20"/>
      <c r="I382" s="68">
        <v>12000</v>
      </c>
      <c r="J382" s="40">
        <f t="shared" si="23"/>
        <v>12000</v>
      </c>
      <c r="K382" s="7"/>
      <c r="L382" s="20"/>
      <c r="M382" s="60">
        <f t="shared" si="24"/>
        <v>0.5</v>
      </c>
    </row>
    <row r="383" spans="1:13" s="25" customFormat="1" ht="63.75">
      <c r="A383" s="9"/>
      <c r="B383" s="52"/>
      <c r="C383" s="82" t="s">
        <v>456</v>
      </c>
      <c r="D383" s="7">
        <v>290000</v>
      </c>
      <c r="E383" s="7">
        <v>290000</v>
      </c>
      <c r="F383" s="40">
        <f t="shared" si="22"/>
        <v>290000</v>
      </c>
      <c r="G383" s="7">
        <v>236700</v>
      </c>
      <c r="H383" s="20"/>
      <c r="I383" s="68">
        <v>144854</v>
      </c>
      <c r="J383" s="40">
        <f t="shared" si="23"/>
        <v>144854</v>
      </c>
      <c r="K383" s="7">
        <v>116925</v>
      </c>
      <c r="L383" s="20"/>
      <c r="M383" s="60">
        <f t="shared" si="24"/>
        <v>0.4994965517241379</v>
      </c>
    </row>
    <row r="384" spans="1:13" s="10" customFormat="1" ht="63.75">
      <c r="A384" s="9"/>
      <c r="B384" s="52"/>
      <c r="C384" s="82" t="s">
        <v>457</v>
      </c>
      <c r="D384" s="7">
        <v>223000</v>
      </c>
      <c r="E384" s="7">
        <v>223000</v>
      </c>
      <c r="F384" s="40">
        <f>E384-H384</f>
        <v>223000</v>
      </c>
      <c r="G384" s="7"/>
      <c r="H384" s="20"/>
      <c r="I384" s="68">
        <v>111500</v>
      </c>
      <c r="J384" s="40">
        <f>I384-L384</f>
        <v>111500</v>
      </c>
      <c r="K384" s="7"/>
      <c r="L384" s="20"/>
      <c r="M384" s="60">
        <f>I384/E384</f>
        <v>0.5</v>
      </c>
    </row>
    <row r="385" spans="1:13" s="10" customFormat="1" ht="25.5">
      <c r="A385" s="9"/>
      <c r="B385" s="52"/>
      <c r="C385" s="81" t="s">
        <v>452</v>
      </c>
      <c r="D385" s="7">
        <v>40300</v>
      </c>
      <c r="E385" s="7"/>
      <c r="F385" s="40"/>
      <c r="G385" s="7"/>
      <c r="H385" s="20"/>
      <c r="I385" s="68"/>
      <c r="J385" s="40">
        <f t="shared" si="23"/>
        <v>0</v>
      </c>
      <c r="K385" s="7"/>
      <c r="L385" s="20"/>
      <c r="M385" s="60"/>
    </row>
    <row r="386" spans="1:13" s="10" customFormat="1" ht="12.75">
      <c r="A386" s="9"/>
      <c r="B386" s="80">
        <v>85204</v>
      </c>
      <c r="C386" s="87" t="s">
        <v>210</v>
      </c>
      <c r="D386" s="22">
        <f>D387</f>
        <v>2214500</v>
      </c>
      <c r="E386" s="22">
        <f>E387</f>
        <v>2214500</v>
      </c>
      <c r="F386" s="73">
        <f t="shared" si="22"/>
        <v>2214500</v>
      </c>
      <c r="G386" s="22">
        <f>G387</f>
        <v>14500</v>
      </c>
      <c r="H386" s="39">
        <f>H387</f>
        <v>0</v>
      </c>
      <c r="I386" s="67">
        <f>I387</f>
        <v>1067993</v>
      </c>
      <c r="J386" s="73">
        <f t="shared" si="23"/>
        <v>1067993</v>
      </c>
      <c r="K386" s="22">
        <f>K387</f>
        <v>2548</v>
      </c>
      <c r="L386" s="39">
        <f>L387</f>
        <v>0</v>
      </c>
      <c r="M386" s="143">
        <f t="shared" si="24"/>
        <v>0.48227274779860013</v>
      </c>
    </row>
    <row r="387" spans="1:13" s="25" customFormat="1" ht="12.75">
      <c r="A387" s="9"/>
      <c r="B387" s="52"/>
      <c r="C387" s="84" t="s">
        <v>98</v>
      </c>
      <c r="D387" s="7">
        <v>2214500</v>
      </c>
      <c r="E387" s="7">
        <v>2214500</v>
      </c>
      <c r="F387" s="40">
        <f t="shared" si="22"/>
        <v>2214500</v>
      </c>
      <c r="G387" s="7">
        <v>14500</v>
      </c>
      <c r="H387" s="20"/>
      <c r="I387" s="68">
        <v>1067993</v>
      </c>
      <c r="J387" s="40">
        <f t="shared" si="23"/>
        <v>1067993</v>
      </c>
      <c r="K387" s="7">
        <v>2548</v>
      </c>
      <c r="L387" s="20"/>
      <c r="M387" s="60">
        <f t="shared" si="24"/>
        <v>0.48227274779860013</v>
      </c>
    </row>
    <row r="388" spans="1:13" s="10" customFormat="1" ht="38.25">
      <c r="A388" s="9"/>
      <c r="B388" s="80">
        <v>85212</v>
      </c>
      <c r="C388" s="87" t="s">
        <v>76</v>
      </c>
      <c r="D388" s="22">
        <f>SUM(D389:D390)</f>
        <v>20467000</v>
      </c>
      <c r="E388" s="22">
        <f>SUM(E389:E390)</f>
        <v>20470600</v>
      </c>
      <c r="F388" s="73">
        <f t="shared" si="22"/>
        <v>20470600</v>
      </c>
      <c r="G388" s="22">
        <f>SUM(G389:G390)</f>
        <v>520800</v>
      </c>
      <c r="H388" s="39">
        <f>SUM(H389:H390)</f>
        <v>0</v>
      </c>
      <c r="I388" s="67">
        <f>SUM(I389:I390)</f>
        <v>6993923</v>
      </c>
      <c r="J388" s="73">
        <f t="shared" si="23"/>
        <v>6993923</v>
      </c>
      <c r="K388" s="22">
        <f>SUM(K389:K390)</f>
        <v>276043</v>
      </c>
      <c r="L388" s="39">
        <f>SUM(L389:L390)</f>
        <v>0</v>
      </c>
      <c r="M388" s="143">
        <f t="shared" si="24"/>
        <v>0.3416569616914013</v>
      </c>
    </row>
    <row r="389" spans="1:13" s="10" customFormat="1" ht="51">
      <c r="A389" s="9"/>
      <c r="B389" s="52"/>
      <c r="C389" s="84" t="s">
        <v>591</v>
      </c>
      <c r="D389" s="7">
        <v>20455000</v>
      </c>
      <c r="E389" s="7">
        <v>20455000</v>
      </c>
      <c r="F389" s="40">
        <f t="shared" si="22"/>
        <v>20455000</v>
      </c>
      <c r="G389" s="7">
        <v>520800</v>
      </c>
      <c r="H389" s="20"/>
      <c r="I389" s="68">
        <v>6982103</v>
      </c>
      <c r="J389" s="40">
        <f t="shared" si="23"/>
        <v>6982103</v>
      </c>
      <c r="K389" s="7">
        <v>276043</v>
      </c>
      <c r="L389" s="20"/>
      <c r="M389" s="60">
        <f t="shared" si="24"/>
        <v>0.3413396724517233</v>
      </c>
    </row>
    <row r="390" spans="1:13" s="10" customFormat="1" ht="63.75">
      <c r="A390" s="9"/>
      <c r="B390" s="52"/>
      <c r="C390" s="86" t="s">
        <v>458</v>
      </c>
      <c r="D390" s="7">
        <v>12000</v>
      </c>
      <c r="E390" s="7">
        <v>15600</v>
      </c>
      <c r="F390" s="40">
        <f t="shared" si="22"/>
        <v>15600</v>
      </c>
      <c r="G390" s="7"/>
      <c r="H390" s="20"/>
      <c r="I390" s="68">
        <v>11820</v>
      </c>
      <c r="J390" s="40">
        <f t="shared" si="23"/>
        <v>11820</v>
      </c>
      <c r="K390" s="7"/>
      <c r="L390" s="20"/>
      <c r="M390" s="60">
        <f t="shared" si="24"/>
        <v>0.7576923076923077</v>
      </c>
    </row>
    <row r="391" spans="1:13" s="10" customFormat="1" ht="38.25">
      <c r="A391" s="26"/>
      <c r="B391" s="80">
        <v>85213</v>
      </c>
      <c r="C391" s="79" t="s">
        <v>266</v>
      </c>
      <c r="D391" s="22">
        <f>D392</f>
        <v>174000</v>
      </c>
      <c r="E391" s="22">
        <f>E392</f>
        <v>174000</v>
      </c>
      <c r="F391" s="73">
        <f t="shared" si="22"/>
        <v>174000</v>
      </c>
      <c r="G391" s="22">
        <f>G392</f>
        <v>0</v>
      </c>
      <c r="H391" s="39">
        <f>H392</f>
        <v>0</v>
      </c>
      <c r="I391" s="67">
        <f>I392</f>
        <v>59036</v>
      </c>
      <c r="J391" s="73">
        <f t="shared" si="23"/>
        <v>59036</v>
      </c>
      <c r="K391" s="22">
        <f>K392</f>
        <v>0</v>
      </c>
      <c r="L391" s="39">
        <f>L392</f>
        <v>0</v>
      </c>
      <c r="M391" s="143">
        <f t="shared" si="24"/>
        <v>0.3392873563218391</v>
      </c>
    </row>
    <row r="392" spans="1:13" s="25" customFormat="1" ht="51">
      <c r="A392" s="26"/>
      <c r="B392" s="80"/>
      <c r="C392" s="84" t="s">
        <v>592</v>
      </c>
      <c r="D392" s="7">
        <v>174000</v>
      </c>
      <c r="E392" s="7">
        <v>174000</v>
      </c>
      <c r="F392" s="40">
        <f t="shared" si="22"/>
        <v>174000</v>
      </c>
      <c r="G392" s="7"/>
      <c r="H392" s="20"/>
      <c r="I392" s="68">
        <v>59036</v>
      </c>
      <c r="J392" s="40">
        <f t="shared" si="23"/>
        <v>59036</v>
      </c>
      <c r="K392" s="7"/>
      <c r="L392" s="20"/>
      <c r="M392" s="60">
        <f t="shared" si="24"/>
        <v>0.3392873563218391</v>
      </c>
    </row>
    <row r="393" spans="1:13" s="10" customFormat="1" ht="25.5">
      <c r="A393" s="26"/>
      <c r="B393" s="80">
        <v>85214</v>
      </c>
      <c r="C393" s="79" t="s">
        <v>290</v>
      </c>
      <c r="D393" s="22">
        <f>SUM(D394:D396)</f>
        <v>5248000</v>
      </c>
      <c r="E393" s="22">
        <f>SUM(E394:E396)</f>
        <v>5088810</v>
      </c>
      <c r="F393" s="73">
        <f t="shared" si="22"/>
        <v>5088810</v>
      </c>
      <c r="G393" s="22">
        <f>SUM(G394:G396)</f>
        <v>12200</v>
      </c>
      <c r="H393" s="39">
        <f>SUM(H394:H396)</f>
        <v>0</v>
      </c>
      <c r="I393" s="67">
        <f>SUM(I394:I396)</f>
        <v>2222143</v>
      </c>
      <c r="J393" s="73">
        <f t="shared" si="23"/>
        <v>2222143</v>
      </c>
      <c r="K393" s="22">
        <f>SUM(K394:K396)</f>
        <v>0</v>
      </c>
      <c r="L393" s="39">
        <f>SUM(L394:L396)</f>
        <v>0</v>
      </c>
      <c r="M393" s="143">
        <f t="shared" si="24"/>
        <v>0.4366724243978455</v>
      </c>
    </row>
    <row r="394" spans="1:13" s="10" customFormat="1" ht="12.75">
      <c r="A394" s="26"/>
      <c r="B394" s="80"/>
      <c r="C394" s="81" t="s">
        <v>98</v>
      </c>
      <c r="D394" s="7">
        <v>2800000</v>
      </c>
      <c r="E394" s="7">
        <v>2823500</v>
      </c>
      <c r="F394" s="40">
        <f t="shared" si="22"/>
        <v>2823500</v>
      </c>
      <c r="G394" s="7">
        <v>12200</v>
      </c>
      <c r="H394" s="20"/>
      <c r="I394" s="68">
        <v>1238876</v>
      </c>
      <c r="J394" s="40">
        <f t="shared" si="23"/>
        <v>1238876</v>
      </c>
      <c r="K394" s="7"/>
      <c r="L394" s="20"/>
      <c r="M394" s="60">
        <f t="shared" si="24"/>
        <v>0.43877315388701965</v>
      </c>
    </row>
    <row r="395" spans="1:13" s="10" customFormat="1" ht="51">
      <c r="A395" s="26"/>
      <c r="B395" s="80"/>
      <c r="C395" s="84" t="s">
        <v>592</v>
      </c>
      <c r="D395" s="7">
        <v>1484000</v>
      </c>
      <c r="E395" s="7">
        <v>1301310</v>
      </c>
      <c r="F395" s="40">
        <f t="shared" si="22"/>
        <v>1301310</v>
      </c>
      <c r="G395" s="7"/>
      <c r="H395" s="20"/>
      <c r="I395" s="68">
        <v>507211</v>
      </c>
      <c r="J395" s="40">
        <f t="shared" si="23"/>
        <v>507211</v>
      </c>
      <c r="K395" s="7"/>
      <c r="L395" s="20"/>
      <c r="M395" s="60">
        <f t="shared" si="24"/>
        <v>0.38976953992515234</v>
      </c>
    </row>
    <row r="396" spans="1:13" s="10" customFormat="1" ht="25.5">
      <c r="A396" s="26"/>
      <c r="B396" s="80"/>
      <c r="C396" s="84" t="s">
        <v>593</v>
      </c>
      <c r="D396" s="7">
        <v>964000</v>
      </c>
      <c r="E396" s="7">
        <v>964000</v>
      </c>
      <c r="F396" s="40">
        <f t="shared" si="22"/>
        <v>964000</v>
      </c>
      <c r="G396" s="7"/>
      <c r="H396" s="20"/>
      <c r="I396" s="68">
        <v>476056</v>
      </c>
      <c r="J396" s="40">
        <f t="shared" si="23"/>
        <v>476056</v>
      </c>
      <c r="K396" s="7"/>
      <c r="L396" s="20"/>
      <c r="M396" s="60">
        <f t="shared" si="24"/>
        <v>0.49383402489626554</v>
      </c>
    </row>
    <row r="397" spans="1:13" s="10" customFormat="1" ht="12.75">
      <c r="A397" s="26"/>
      <c r="B397" s="80">
        <v>85215</v>
      </c>
      <c r="C397" s="79" t="s">
        <v>212</v>
      </c>
      <c r="D397" s="22">
        <f>D398</f>
        <v>4900000</v>
      </c>
      <c r="E397" s="22">
        <f>E398</f>
        <v>4900000</v>
      </c>
      <c r="F397" s="73">
        <f t="shared" si="22"/>
        <v>4900000</v>
      </c>
      <c r="G397" s="22">
        <f>G398</f>
        <v>0</v>
      </c>
      <c r="H397" s="39">
        <f>H398</f>
        <v>0</v>
      </c>
      <c r="I397" s="67">
        <f>I398</f>
        <v>2085721</v>
      </c>
      <c r="J397" s="73">
        <f t="shared" si="23"/>
        <v>2085721</v>
      </c>
      <c r="K397" s="22">
        <f>K398</f>
        <v>0</v>
      </c>
      <c r="L397" s="39">
        <f>L398</f>
        <v>0</v>
      </c>
      <c r="M397" s="143">
        <f t="shared" si="24"/>
        <v>0.4256573469387755</v>
      </c>
    </row>
    <row r="398" spans="1:13" s="10" customFormat="1" ht="12.75">
      <c r="A398" s="26"/>
      <c r="B398" s="80"/>
      <c r="C398" s="81" t="s">
        <v>98</v>
      </c>
      <c r="D398" s="7">
        <v>4900000</v>
      </c>
      <c r="E398" s="7">
        <v>4900000</v>
      </c>
      <c r="F398" s="40">
        <f t="shared" si="22"/>
        <v>4900000</v>
      </c>
      <c r="G398" s="7"/>
      <c r="H398" s="20"/>
      <c r="I398" s="68">
        <v>2085721</v>
      </c>
      <c r="J398" s="40">
        <f t="shared" si="23"/>
        <v>2085721</v>
      </c>
      <c r="K398" s="7"/>
      <c r="L398" s="20"/>
      <c r="M398" s="60">
        <f t="shared" si="24"/>
        <v>0.4256573469387755</v>
      </c>
    </row>
    <row r="399" spans="1:13" s="10" customFormat="1" ht="12.75">
      <c r="A399" s="26"/>
      <c r="B399" s="80">
        <v>85218</v>
      </c>
      <c r="C399" s="87" t="s">
        <v>213</v>
      </c>
      <c r="D399" s="22">
        <f>D400</f>
        <v>78700</v>
      </c>
      <c r="E399" s="22">
        <f>E400</f>
        <v>78700</v>
      </c>
      <c r="F399" s="73">
        <f aca="true" t="shared" si="25" ref="F399:F462">E399-H399</f>
        <v>78700</v>
      </c>
      <c r="G399" s="22">
        <f>G400</f>
        <v>71700</v>
      </c>
      <c r="H399" s="39">
        <f>H400</f>
        <v>0</v>
      </c>
      <c r="I399" s="67">
        <f>I400</f>
        <v>37252</v>
      </c>
      <c r="J399" s="73">
        <f aca="true" t="shared" si="26" ref="J399:J451">I399-L399</f>
        <v>37252</v>
      </c>
      <c r="K399" s="22">
        <f>K400</f>
        <v>33607</v>
      </c>
      <c r="L399" s="39">
        <f>L400</f>
        <v>0</v>
      </c>
      <c r="M399" s="143">
        <f aca="true" t="shared" si="27" ref="M399:M462">I399/E399</f>
        <v>0.4733418043202033</v>
      </c>
    </row>
    <row r="400" spans="1:13" s="25" customFormat="1" ht="12.75">
      <c r="A400" s="26"/>
      <c r="B400" s="80"/>
      <c r="C400" s="84" t="s">
        <v>98</v>
      </c>
      <c r="D400" s="7">
        <v>78700</v>
      </c>
      <c r="E400" s="7">
        <v>78700</v>
      </c>
      <c r="F400" s="40">
        <f t="shared" si="25"/>
        <v>78700</v>
      </c>
      <c r="G400" s="7">
        <v>71700</v>
      </c>
      <c r="H400" s="20"/>
      <c r="I400" s="68">
        <v>37252</v>
      </c>
      <c r="J400" s="40">
        <f t="shared" si="26"/>
        <v>37252</v>
      </c>
      <c r="K400" s="7">
        <v>33607</v>
      </c>
      <c r="L400" s="20"/>
      <c r="M400" s="60">
        <f t="shared" si="27"/>
        <v>0.4733418043202033</v>
      </c>
    </row>
    <row r="401" spans="1:13" s="25" customFormat="1" ht="12.75">
      <c r="A401" s="26"/>
      <c r="B401" s="80">
        <v>85219</v>
      </c>
      <c r="C401" s="79" t="s">
        <v>214</v>
      </c>
      <c r="D401" s="22">
        <f>SUM(D402:D405)</f>
        <v>3725500</v>
      </c>
      <c r="E401" s="22">
        <f>SUM(E402:E405)</f>
        <v>4134500</v>
      </c>
      <c r="F401" s="73">
        <f t="shared" si="25"/>
        <v>4050500</v>
      </c>
      <c r="G401" s="22">
        <f>SUM(G402:G405)</f>
        <v>3323890</v>
      </c>
      <c r="H401" s="39">
        <f>SUM(H402:H405)</f>
        <v>84000</v>
      </c>
      <c r="I401" s="67">
        <f>SUM(I402:I405)</f>
        <v>1900170</v>
      </c>
      <c r="J401" s="73">
        <f t="shared" si="26"/>
        <v>1900170</v>
      </c>
      <c r="K401" s="22">
        <f>SUM(K402:K405)</f>
        <v>1568047</v>
      </c>
      <c r="L401" s="39">
        <f>SUM(L402:L405)</f>
        <v>0</v>
      </c>
      <c r="M401" s="143">
        <f t="shared" si="27"/>
        <v>0.4595888257346717</v>
      </c>
    </row>
    <row r="402" spans="1:13" s="25" customFormat="1" ht="25.5">
      <c r="A402" s="26"/>
      <c r="B402" s="80"/>
      <c r="C402" s="82" t="s">
        <v>94</v>
      </c>
      <c r="D402" s="7">
        <v>1900600</v>
      </c>
      <c r="E402" s="7">
        <v>2225600</v>
      </c>
      <c r="F402" s="40">
        <f t="shared" si="25"/>
        <v>2225600</v>
      </c>
      <c r="G402" s="7">
        <v>1745690</v>
      </c>
      <c r="H402" s="20"/>
      <c r="I402" s="68">
        <v>964143</v>
      </c>
      <c r="J402" s="40">
        <f t="shared" si="26"/>
        <v>964143</v>
      </c>
      <c r="K402" s="7">
        <v>744396</v>
      </c>
      <c r="L402" s="20"/>
      <c r="M402" s="60">
        <f t="shared" si="27"/>
        <v>0.43320587706685837</v>
      </c>
    </row>
    <row r="403" spans="1:13" s="25" customFormat="1" ht="25.5">
      <c r="A403" s="26"/>
      <c r="B403" s="80"/>
      <c r="C403" s="84" t="s">
        <v>593</v>
      </c>
      <c r="D403" s="7">
        <v>1101000</v>
      </c>
      <c r="E403" s="7">
        <v>1101000</v>
      </c>
      <c r="F403" s="40">
        <f t="shared" si="25"/>
        <v>1101000</v>
      </c>
      <c r="G403" s="7">
        <v>1101000</v>
      </c>
      <c r="H403" s="20"/>
      <c r="I403" s="68">
        <v>588160</v>
      </c>
      <c r="J403" s="40">
        <f t="shared" si="26"/>
        <v>588160</v>
      </c>
      <c r="K403" s="7">
        <v>588160</v>
      </c>
      <c r="L403" s="20"/>
      <c r="M403" s="60">
        <f t="shared" si="27"/>
        <v>0.534205267938238</v>
      </c>
    </row>
    <row r="404" spans="1:13" s="25" customFormat="1" ht="38.25">
      <c r="A404" s="26"/>
      <c r="B404" s="80"/>
      <c r="C404" s="84" t="s">
        <v>594</v>
      </c>
      <c r="D404" s="7"/>
      <c r="E404" s="7">
        <v>84000</v>
      </c>
      <c r="F404" s="40">
        <f t="shared" si="25"/>
        <v>0</v>
      </c>
      <c r="G404" s="7"/>
      <c r="H404" s="20">
        <v>84000</v>
      </c>
      <c r="I404" s="68"/>
      <c r="J404" s="40">
        <f t="shared" si="26"/>
        <v>0</v>
      </c>
      <c r="K404" s="7"/>
      <c r="L404" s="20"/>
      <c r="M404" s="60">
        <f t="shared" si="27"/>
        <v>0</v>
      </c>
    </row>
    <row r="405" spans="1:13" s="25" customFormat="1" ht="38.25">
      <c r="A405" s="26"/>
      <c r="B405" s="80"/>
      <c r="C405" s="82" t="s">
        <v>95</v>
      </c>
      <c r="D405" s="7">
        <v>723900</v>
      </c>
      <c r="E405" s="7">
        <v>723900</v>
      </c>
      <c r="F405" s="40">
        <f t="shared" si="25"/>
        <v>723900</v>
      </c>
      <c r="G405" s="7">
        <v>477200</v>
      </c>
      <c r="H405" s="20"/>
      <c r="I405" s="68">
        <v>347867</v>
      </c>
      <c r="J405" s="40">
        <f t="shared" si="26"/>
        <v>347867</v>
      </c>
      <c r="K405" s="7">
        <v>235491</v>
      </c>
      <c r="L405" s="20"/>
      <c r="M405" s="60">
        <f t="shared" si="27"/>
        <v>0.48054565547727585</v>
      </c>
    </row>
    <row r="406" spans="1:13" s="25" customFormat="1" ht="25.5">
      <c r="A406" s="26"/>
      <c r="B406" s="80"/>
      <c r="C406" s="81" t="s">
        <v>320</v>
      </c>
      <c r="D406" s="7">
        <v>246700</v>
      </c>
      <c r="E406" s="7">
        <v>246700</v>
      </c>
      <c r="F406" s="40">
        <f t="shared" si="25"/>
        <v>246700</v>
      </c>
      <c r="G406" s="7"/>
      <c r="H406" s="20"/>
      <c r="I406" s="68">
        <v>123350</v>
      </c>
      <c r="J406" s="40">
        <f t="shared" si="26"/>
        <v>123350</v>
      </c>
      <c r="K406" s="7"/>
      <c r="L406" s="20"/>
      <c r="M406" s="60">
        <f t="shared" si="27"/>
        <v>0.5</v>
      </c>
    </row>
    <row r="407" spans="1:13" s="25" customFormat="1" ht="38.25">
      <c r="A407" s="26"/>
      <c r="B407" s="80">
        <v>85220</v>
      </c>
      <c r="C407" s="79" t="s">
        <v>215</v>
      </c>
      <c r="D407" s="22">
        <f>D408</f>
        <v>418500</v>
      </c>
      <c r="E407" s="22">
        <f>E408</f>
        <v>418500</v>
      </c>
      <c r="F407" s="73">
        <f t="shared" si="25"/>
        <v>418500</v>
      </c>
      <c r="G407" s="22">
        <f>G408</f>
        <v>355000</v>
      </c>
      <c r="H407" s="39">
        <f>H408</f>
        <v>0</v>
      </c>
      <c r="I407" s="67">
        <f>I408</f>
        <v>209879</v>
      </c>
      <c r="J407" s="73">
        <f t="shared" si="26"/>
        <v>209879</v>
      </c>
      <c r="K407" s="22">
        <f>K408</f>
        <v>185565</v>
      </c>
      <c r="L407" s="39">
        <f>L408</f>
        <v>0</v>
      </c>
      <c r="M407" s="143">
        <f t="shared" si="27"/>
        <v>0.5015029868578256</v>
      </c>
    </row>
    <row r="408" spans="1:13" s="25" customFormat="1" ht="12.75">
      <c r="A408" s="9"/>
      <c r="B408" s="52"/>
      <c r="C408" s="81" t="s">
        <v>98</v>
      </c>
      <c r="D408" s="7">
        <v>418500</v>
      </c>
      <c r="E408" s="7">
        <v>418500</v>
      </c>
      <c r="F408" s="40">
        <f t="shared" si="25"/>
        <v>418500</v>
      </c>
      <c r="G408" s="7">
        <v>355000</v>
      </c>
      <c r="H408" s="20"/>
      <c r="I408" s="68">
        <v>209879</v>
      </c>
      <c r="J408" s="40">
        <f t="shared" si="26"/>
        <v>209879</v>
      </c>
      <c r="K408" s="7">
        <v>185565</v>
      </c>
      <c r="L408" s="20"/>
      <c r="M408" s="60">
        <f t="shared" si="27"/>
        <v>0.5015029868578256</v>
      </c>
    </row>
    <row r="409" spans="1:13" s="25" customFormat="1" ht="12.75">
      <c r="A409" s="26"/>
      <c r="B409" s="80">
        <v>85226</v>
      </c>
      <c r="C409" s="79" t="s">
        <v>217</v>
      </c>
      <c r="D409" s="22">
        <f>D410</f>
        <v>283900</v>
      </c>
      <c r="E409" s="22">
        <f>E410</f>
        <v>286300</v>
      </c>
      <c r="F409" s="73">
        <f t="shared" si="25"/>
        <v>286300</v>
      </c>
      <c r="G409" s="22">
        <f>G410</f>
        <v>228100</v>
      </c>
      <c r="H409" s="39">
        <f>H410</f>
        <v>0</v>
      </c>
      <c r="I409" s="67">
        <f>I410</f>
        <v>152120</v>
      </c>
      <c r="J409" s="73">
        <f t="shared" si="26"/>
        <v>152120</v>
      </c>
      <c r="K409" s="22">
        <f>K410</f>
        <v>129828</v>
      </c>
      <c r="L409" s="39">
        <f>L410</f>
        <v>0</v>
      </c>
      <c r="M409" s="143">
        <f t="shared" si="27"/>
        <v>0.531330771917569</v>
      </c>
    </row>
    <row r="410" spans="1:13" s="25" customFormat="1" ht="25.5">
      <c r="A410" s="9"/>
      <c r="B410" s="52"/>
      <c r="C410" s="82" t="s">
        <v>333</v>
      </c>
      <c r="D410" s="7">
        <v>283900</v>
      </c>
      <c r="E410" s="7">
        <v>286300</v>
      </c>
      <c r="F410" s="40">
        <f t="shared" si="25"/>
        <v>286300</v>
      </c>
      <c r="G410" s="7">
        <v>228100</v>
      </c>
      <c r="H410" s="20"/>
      <c r="I410" s="68">
        <v>152120</v>
      </c>
      <c r="J410" s="40">
        <f t="shared" si="26"/>
        <v>152120</v>
      </c>
      <c r="K410" s="7">
        <v>129828</v>
      </c>
      <c r="L410" s="20"/>
      <c r="M410" s="60">
        <f t="shared" si="27"/>
        <v>0.531330771917569</v>
      </c>
    </row>
    <row r="411" spans="1:13" s="25" customFormat="1" ht="25.5">
      <c r="A411" s="26"/>
      <c r="B411" s="80">
        <v>85228</v>
      </c>
      <c r="C411" s="79" t="s">
        <v>289</v>
      </c>
      <c r="D411" s="22">
        <f>D412+D413</f>
        <v>1042200</v>
      </c>
      <c r="E411" s="22">
        <f>E412+E413</f>
        <v>1042200</v>
      </c>
      <c r="F411" s="73">
        <f t="shared" si="25"/>
        <v>1042200</v>
      </c>
      <c r="G411" s="22">
        <f>G412+G413</f>
        <v>0</v>
      </c>
      <c r="H411" s="39">
        <f>H412+H413</f>
        <v>0</v>
      </c>
      <c r="I411" s="67">
        <f>I412+I413</f>
        <v>446390</v>
      </c>
      <c r="J411" s="73">
        <f t="shared" si="26"/>
        <v>446390</v>
      </c>
      <c r="K411" s="22">
        <f>K412+K413</f>
        <v>0</v>
      </c>
      <c r="L411" s="39">
        <f>L412+L413</f>
        <v>0</v>
      </c>
      <c r="M411" s="143">
        <f t="shared" si="27"/>
        <v>0.4283151026674343</v>
      </c>
    </row>
    <row r="412" spans="1:13" s="25" customFormat="1" ht="12.75">
      <c r="A412" s="26"/>
      <c r="B412" s="80"/>
      <c r="C412" s="81" t="s">
        <v>98</v>
      </c>
      <c r="D412" s="7">
        <v>953200</v>
      </c>
      <c r="E412" s="7">
        <v>953200</v>
      </c>
      <c r="F412" s="40">
        <f t="shared" si="25"/>
        <v>953200</v>
      </c>
      <c r="G412" s="7"/>
      <c r="H412" s="20"/>
      <c r="I412" s="68">
        <v>402424</v>
      </c>
      <c r="J412" s="40">
        <f t="shared" si="26"/>
        <v>402424</v>
      </c>
      <c r="K412" s="7"/>
      <c r="L412" s="20"/>
      <c r="M412" s="60">
        <f t="shared" si="27"/>
        <v>0.42218212337389843</v>
      </c>
    </row>
    <row r="413" spans="1:13" s="25" customFormat="1" ht="51">
      <c r="A413" s="26"/>
      <c r="B413" s="80"/>
      <c r="C413" s="84" t="s">
        <v>502</v>
      </c>
      <c r="D413" s="7">
        <v>89000</v>
      </c>
      <c r="E413" s="7">
        <v>89000</v>
      </c>
      <c r="F413" s="40">
        <f t="shared" si="25"/>
        <v>89000</v>
      </c>
      <c r="G413" s="7"/>
      <c r="H413" s="20"/>
      <c r="I413" s="68">
        <v>43966</v>
      </c>
      <c r="J413" s="40">
        <f t="shared" si="26"/>
        <v>43966</v>
      </c>
      <c r="K413" s="7"/>
      <c r="L413" s="20"/>
      <c r="M413" s="60">
        <f t="shared" si="27"/>
        <v>0.494</v>
      </c>
    </row>
    <row r="414" spans="1:13" s="25" customFormat="1" ht="12.75">
      <c r="A414" s="26"/>
      <c r="B414" s="80">
        <v>85233</v>
      </c>
      <c r="C414" s="79" t="s">
        <v>324</v>
      </c>
      <c r="D414" s="22">
        <f>D415</f>
        <v>12300</v>
      </c>
      <c r="E414" s="22">
        <f>E415</f>
        <v>12300</v>
      </c>
      <c r="F414" s="73">
        <f t="shared" si="25"/>
        <v>12300</v>
      </c>
      <c r="G414" s="22">
        <f>G415</f>
        <v>0</v>
      </c>
      <c r="H414" s="39">
        <f>H415</f>
        <v>0</v>
      </c>
      <c r="I414" s="67">
        <f>I415</f>
        <v>1585</v>
      </c>
      <c r="J414" s="73">
        <f t="shared" si="26"/>
        <v>1585</v>
      </c>
      <c r="K414" s="22">
        <f>K415</f>
        <v>0</v>
      </c>
      <c r="L414" s="39">
        <f>L415</f>
        <v>0</v>
      </c>
      <c r="M414" s="143">
        <f t="shared" si="27"/>
        <v>0.1288617886178862</v>
      </c>
    </row>
    <row r="415" spans="1:13" s="25" customFormat="1" ht="12.75">
      <c r="A415" s="9"/>
      <c r="B415" s="52"/>
      <c r="C415" s="84" t="s">
        <v>98</v>
      </c>
      <c r="D415" s="7">
        <v>12300</v>
      </c>
      <c r="E415" s="7">
        <v>12300</v>
      </c>
      <c r="F415" s="40">
        <f t="shared" si="25"/>
        <v>12300</v>
      </c>
      <c r="G415" s="7"/>
      <c r="H415" s="20"/>
      <c r="I415" s="68">
        <v>1585</v>
      </c>
      <c r="J415" s="40">
        <f t="shared" si="26"/>
        <v>1585</v>
      </c>
      <c r="K415" s="7"/>
      <c r="L415" s="20"/>
      <c r="M415" s="60">
        <f t="shared" si="27"/>
        <v>0.1288617886178862</v>
      </c>
    </row>
    <row r="416" spans="1:13" s="25" customFormat="1" ht="12.75">
      <c r="A416" s="26"/>
      <c r="B416" s="80">
        <v>85295</v>
      </c>
      <c r="C416" s="79" t="s">
        <v>219</v>
      </c>
      <c r="D416" s="22">
        <f>SUM(D417:D422)</f>
        <v>729320</v>
      </c>
      <c r="E416" s="22">
        <f>SUM(E417:E422)</f>
        <v>1017399</v>
      </c>
      <c r="F416" s="73">
        <f t="shared" si="25"/>
        <v>928179</v>
      </c>
      <c r="G416" s="22">
        <f>SUM(G417:G422)</f>
        <v>223900</v>
      </c>
      <c r="H416" s="39">
        <f>SUM(H417:H422)</f>
        <v>89220</v>
      </c>
      <c r="I416" s="67">
        <f>SUM(I417:I422)</f>
        <v>385700</v>
      </c>
      <c r="J416" s="73">
        <f t="shared" si="26"/>
        <v>385700</v>
      </c>
      <c r="K416" s="22">
        <f>SUM(K417:K422)</f>
        <v>113949</v>
      </c>
      <c r="L416" s="39">
        <f>SUM(L417:L422)</f>
        <v>0</v>
      </c>
      <c r="M416" s="143">
        <f t="shared" si="27"/>
        <v>0.37910397002552587</v>
      </c>
    </row>
    <row r="417" spans="1:13" s="25" customFormat="1" ht="12.75">
      <c r="A417" s="9"/>
      <c r="B417" s="52"/>
      <c r="C417" s="81" t="s">
        <v>77</v>
      </c>
      <c r="D417" s="7">
        <v>586300</v>
      </c>
      <c r="E417" s="7">
        <v>586300</v>
      </c>
      <c r="F417" s="40">
        <f t="shared" si="25"/>
        <v>586300</v>
      </c>
      <c r="G417" s="7">
        <v>186300</v>
      </c>
      <c r="H417" s="20"/>
      <c r="I417" s="68">
        <v>216968</v>
      </c>
      <c r="J417" s="40">
        <f t="shared" si="26"/>
        <v>216968</v>
      </c>
      <c r="K417" s="7">
        <v>95590</v>
      </c>
      <c r="L417" s="20"/>
      <c r="M417" s="60">
        <f t="shared" si="27"/>
        <v>0.37006310762408323</v>
      </c>
    </row>
    <row r="418" spans="1:13" s="25" customFormat="1" ht="25.5">
      <c r="A418" s="9"/>
      <c r="B418" s="52"/>
      <c r="C418" s="81" t="s">
        <v>595</v>
      </c>
      <c r="D418" s="7">
        <v>89220</v>
      </c>
      <c r="E418" s="7">
        <v>89220</v>
      </c>
      <c r="F418" s="40">
        <f t="shared" si="25"/>
        <v>0</v>
      </c>
      <c r="G418" s="7"/>
      <c r="H418" s="20">
        <v>89220</v>
      </c>
      <c r="I418" s="68"/>
      <c r="J418" s="40">
        <f t="shared" si="26"/>
        <v>0</v>
      </c>
      <c r="K418" s="7"/>
      <c r="L418" s="20"/>
      <c r="M418" s="60">
        <f t="shared" si="27"/>
        <v>0</v>
      </c>
    </row>
    <row r="419" spans="1:13" s="25" customFormat="1" ht="12.75">
      <c r="A419" s="9"/>
      <c r="B419" s="52"/>
      <c r="C419" s="81" t="s">
        <v>220</v>
      </c>
      <c r="D419" s="7">
        <v>37800</v>
      </c>
      <c r="E419" s="7">
        <v>37800</v>
      </c>
      <c r="F419" s="40">
        <f t="shared" si="25"/>
        <v>37800</v>
      </c>
      <c r="G419" s="7">
        <v>34600</v>
      </c>
      <c r="H419" s="20"/>
      <c r="I419" s="68">
        <v>19936</v>
      </c>
      <c r="J419" s="40">
        <f t="shared" si="26"/>
        <v>19936</v>
      </c>
      <c r="K419" s="7">
        <v>18359</v>
      </c>
      <c r="L419" s="20"/>
      <c r="M419" s="60">
        <f t="shared" si="27"/>
        <v>0.5274074074074074</v>
      </c>
    </row>
    <row r="420" spans="1:13" s="25" customFormat="1" ht="12.75">
      <c r="A420" s="9"/>
      <c r="B420" s="52"/>
      <c r="C420" s="81" t="s">
        <v>284</v>
      </c>
      <c r="D420" s="7">
        <v>3000</v>
      </c>
      <c r="E420" s="7">
        <v>3000</v>
      </c>
      <c r="F420" s="40">
        <f t="shared" si="25"/>
        <v>3000</v>
      </c>
      <c r="G420" s="7">
        <v>3000</v>
      </c>
      <c r="H420" s="20"/>
      <c r="I420" s="68"/>
      <c r="J420" s="40">
        <f t="shared" si="26"/>
        <v>0</v>
      </c>
      <c r="K420" s="7"/>
      <c r="L420" s="20"/>
      <c r="M420" s="60">
        <f t="shared" si="27"/>
        <v>0</v>
      </c>
    </row>
    <row r="421" spans="1:13" s="25" customFormat="1" ht="25.5">
      <c r="A421" s="9"/>
      <c r="B421" s="52"/>
      <c r="C421" s="81" t="s">
        <v>73</v>
      </c>
      <c r="D421" s="7">
        <v>13000</v>
      </c>
      <c r="E421" s="7">
        <v>14500</v>
      </c>
      <c r="F421" s="40">
        <f t="shared" si="25"/>
        <v>14500</v>
      </c>
      <c r="G421" s="7"/>
      <c r="H421" s="20"/>
      <c r="I421" s="68">
        <v>10859</v>
      </c>
      <c r="J421" s="40">
        <f t="shared" si="26"/>
        <v>10859</v>
      </c>
      <c r="K421" s="7"/>
      <c r="L421" s="20"/>
      <c r="M421" s="60">
        <f t="shared" si="27"/>
        <v>0.7488965517241379</v>
      </c>
    </row>
    <row r="422" spans="1:13" s="25" customFormat="1" ht="38.25">
      <c r="A422" s="9"/>
      <c r="B422" s="52"/>
      <c r="C422" s="81" t="s">
        <v>596</v>
      </c>
      <c r="D422" s="7"/>
      <c r="E422" s="7">
        <v>286579</v>
      </c>
      <c r="F422" s="40">
        <f t="shared" si="25"/>
        <v>286579</v>
      </c>
      <c r="G422" s="7"/>
      <c r="H422" s="20"/>
      <c r="I422" s="68">
        <v>137937</v>
      </c>
      <c r="J422" s="40">
        <f t="shared" si="26"/>
        <v>137937</v>
      </c>
      <c r="K422" s="7"/>
      <c r="L422" s="20"/>
      <c r="M422" s="60">
        <f t="shared" si="27"/>
        <v>0.48132277661656997</v>
      </c>
    </row>
    <row r="423" spans="1:13" s="25" customFormat="1" ht="25.5">
      <c r="A423" s="11">
        <v>853</v>
      </c>
      <c r="B423" s="71"/>
      <c r="C423" s="42" t="s">
        <v>50</v>
      </c>
      <c r="D423" s="12">
        <f>D424+D432+D435+D437+D439+D444+D446</f>
        <v>4975100</v>
      </c>
      <c r="E423" s="42">
        <f>E424+E432+E435+E437+E439+E444+E446</f>
        <v>5088393</v>
      </c>
      <c r="F423" s="12">
        <f t="shared" si="25"/>
        <v>5051393</v>
      </c>
      <c r="G423" s="56">
        <f>G424+G432+G435+G437+G439+G444+G446</f>
        <v>3885586</v>
      </c>
      <c r="H423" s="42">
        <f>H424+H432+H435+H437+H439+H444+H446</f>
        <v>37000</v>
      </c>
      <c r="I423" s="66">
        <f>I424+I432+I435+I437+I439+I444+I446</f>
        <v>2414291</v>
      </c>
      <c r="J423" s="56">
        <f t="shared" si="26"/>
        <v>2414291</v>
      </c>
      <c r="K423" s="12">
        <f>K424+K432+K435+K437+K439+K444+K446</f>
        <v>1892107</v>
      </c>
      <c r="L423" s="42">
        <f>L424+L432+L435+L437+L439+L444+L446</f>
        <v>0</v>
      </c>
      <c r="M423" s="142">
        <f t="shared" si="27"/>
        <v>0.47447023058163945</v>
      </c>
    </row>
    <row r="424" spans="1:13" s="25" customFormat="1" ht="12.75">
      <c r="A424" s="26"/>
      <c r="B424" s="80">
        <v>85305</v>
      </c>
      <c r="C424" s="79" t="s">
        <v>211</v>
      </c>
      <c r="D424" s="22">
        <f>SUM(D425:D431)</f>
        <v>2492900</v>
      </c>
      <c r="E424" s="22">
        <f>SUM(E425:E431)</f>
        <v>2499900</v>
      </c>
      <c r="F424" s="73">
        <f t="shared" si="25"/>
        <v>2499900</v>
      </c>
      <c r="G424" s="22">
        <f>SUM(G425:G431)</f>
        <v>1923100</v>
      </c>
      <c r="H424" s="39">
        <f>SUM(H425:H431)</f>
        <v>0</v>
      </c>
      <c r="I424" s="67">
        <f>SUM(I425:I431)</f>
        <v>1203496</v>
      </c>
      <c r="J424" s="73">
        <f t="shared" si="26"/>
        <v>1203496</v>
      </c>
      <c r="K424" s="22">
        <f>SUM(K425:K431)</f>
        <v>941828</v>
      </c>
      <c r="L424" s="39">
        <f>SUM(L425:L431)</f>
        <v>0</v>
      </c>
      <c r="M424" s="143">
        <f t="shared" si="27"/>
        <v>0.48141765670626824</v>
      </c>
    </row>
    <row r="425" spans="1:13" s="25" customFormat="1" ht="12.75">
      <c r="A425" s="26"/>
      <c r="B425" s="80"/>
      <c r="C425" s="82" t="s">
        <v>329</v>
      </c>
      <c r="D425" s="7">
        <v>350100</v>
      </c>
      <c r="E425" s="7">
        <v>350100</v>
      </c>
      <c r="F425" s="40">
        <f t="shared" si="25"/>
        <v>350100</v>
      </c>
      <c r="G425" s="7">
        <v>278100</v>
      </c>
      <c r="H425" s="20"/>
      <c r="I425" s="68">
        <v>174902</v>
      </c>
      <c r="J425" s="40">
        <f t="shared" si="26"/>
        <v>174902</v>
      </c>
      <c r="K425" s="7">
        <v>136592</v>
      </c>
      <c r="L425" s="20"/>
      <c r="M425" s="60">
        <f t="shared" si="27"/>
        <v>0.4995772636389603</v>
      </c>
    </row>
    <row r="426" spans="1:13" s="25" customFormat="1" ht="12.75">
      <c r="A426" s="26"/>
      <c r="B426" s="80"/>
      <c r="C426" s="82" t="s">
        <v>330</v>
      </c>
      <c r="D426" s="7">
        <v>909100</v>
      </c>
      <c r="E426" s="7">
        <v>909100</v>
      </c>
      <c r="F426" s="40">
        <f t="shared" si="25"/>
        <v>909100</v>
      </c>
      <c r="G426" s="7">
        <v>760000</v>
      </c>
      <c r="H426" s="20"/>
      <c r="I426" s="68">
        <v>442656</v>
      </c>
      <c r="J426" s="40">
        <f t="shared" si="26"/>
        <v>442656</v>
      </c>
      <c r="K426" s="7">
        <v>371574</v>
      </c>
      <c r="L426" s="20"/>
      <c r="M426" s="60">
        <f t="shared" si="27"/>
        <v>0.48691673083269166</v>
      </c>
    </row>
    <row r="427" spans="1:13" s="25" customFormat="1" ht="12.75">
      <c r="A427" s="26"/>
      <c r="B427" s="80"/>
      <c r="C427" s="82" t="s">
        <v>331</v>
      </c>
      <c r="D427" s="7">
        <v>541800</v>
      </c>
      <c r="E427" s="7">
        <v>541800</v>
      </c>
      <c r="F427" s="40">
        <f t="shared" si="25"/>
        <v>541800</v>
      </c>
      <c r="G427" s="7">
        <v>410000</v>
      </c>
      <c r="H427" s="20"/>
      <c r="I427" s="68">
        <v>265912</v>
      </c>
      <c r="J427" s="40">
        <f t="shared" si="26"/>
        <v>265912</v>
      </c>
      <c r="K427" s="7">
        <v>201908</v>
      </c>
      <c r="L427" s="20"/>
      <c r="M427" s="60">
        <f t="shared" si="27"/>
        <v>0.4907936507936508</v>
      </c>
    </row>
    <row r="428" spans="1:13" s="25" customFormat="1" ht="25.5">
      <c r="A428" s="26"/>
      <c r="B428" s="80"/>
      <c r="C428" s="81" t="s">
        <v>597</v>
      </c>
      <c r="D428" s="7"/>
      <c r="E428" s="7">
        <v>7000</v>
      </c>
      <c r="F428" s="40">
        <f t="shared" si="25"/>
        <v>7000</v>
      </c>
      <c r="G428" s="7"/>
      <c r="H428" s="20"/>
      <c r="I428" s="68"/>
      <c r="J428" s="40">
        <f t="shared" si="26"/>
        <v>0</v>
      </c>
      <c r="K428" s="7"/>
      <c r="L428" s="20"/>
      <c r="M428" s="60">
        <f t="shared" si="27"/>
        <v>0</v>
      </c>
    </row>
    <row r="429" spans="1:13" s="25" customFormat="1" ht="25.5">
      <c r="A429" s="26"/>
      <c r="B429" s="80"/>
      <c r="C429" s="82" t="s">
        <v>332</v>
      </c>
      <c r="D429" s="7">
        <v>641900</v>
      </c>
      <c r="E429" s="7">
        <v>641900</v>
      </c>
      <c r="F429" s="40">
        <f t="shared" si="25"/>
        <v>641900</v>
      </c>
      <c r="G429" s="7">
        <v>475000</v>
      </c>
      <c r="H429" s="20"/>
      <c r="I429" s="68">
        <v>320026</v>
      </c>
      <c r="J429" s="40">
        <f t="shared" si="26"/>
        <v>320026</v>
      </c>
      <c r="K429" s="7">
        <v>231754</v>
      </c>
      <c r="L429" s="20"/>
      <c r="M429" s="60">
        <f t="shared" si="27"/>
        <v>0.49856052344601964</v>
      </c>
    </row>
    <row r="430" spans="1:13" s="25" customFormat="1" ht="12.75">
      <c r="A430" s="26"/>
      <c r="B430" s="80"/>
      <c r="C430" s="81" t="s">
        <v>598</v>
      </c>
      <c r="D430" s="7">
        <v>50000</v>
      </c>
      <c r="E430" s="7">
        <v>36000</v>
      </c>
      <c r="F430" s="40">
        <f t="shared" si="25"/>
        <v>36000</v>
      </c>
      <c r="G430" s="7"/>
      <c r="H430" s="20"/>
      <c r="I430" s="68"/>
      <c r="J430" s="40">
        <f t="shared" si="26"/>
        <v>0</v>
      </c>
      <c r="K430" s="7"/>
      <c r="L430" s="20"/>
      <c r="M430" s="60">
        <f t="shared" si="27"/>
        <v>0</v>
      </c>
    </row>
    <row r="431" spans="1:13" s="25" customFormat="1" ht="25.5">
      <c r="A431" s="26"/>
      <c r="B431" s="80"/>
      <c r="C431" s="81" t="s">
        <v>599</v>
      </c>
      <c r="D431" s="7"/>
      <c r="E431" s="7">
        <v>14000</v>
      </c>
      <c r="F431" s="40">
        <f t="shared" si="25"/>
        <v>14000</v>
      </c>
      <c r="G431" s="7"/>
      <c r="H431" s="20"/>
      <c r="I431" s="68"/>
      <c r="J431" s="40">
        <f t="shared" si="26"/>
        <v>0</v>
      </c>
      <c r="K431" s="7"/>
      <c r="L431" s="20"/>
      <c r="M431" s="60">
        <f t="shared" si="27"/>
        <v>0</v>
      </c>
    </row>
    <row r="432" spans="1:13" s="25" customFormat="1" ht="25.5">
      <c r="A432" s="9"/>
      <c r="B432" s="80">
        <v>85321</v>
      </c>
      <c r="C432" s="79" t="s">
        <v>78</v>
      </c>
      <c r="D432" s="22">
        <f>D433+D434</f>
        <v>234000</v>
      </c>
      <c r="E432" s="22">
        <f>E433+E434</f>
        <v>234000</v>
      </c>
      <c r="F432" s="73">
        <f t="shared" si="25"/>
        <v>234000</v>
      </c>
      <c r="G432" s="22">
        <f>G433+G434</f>
        <v>162600</v>
      </c>
      <c r="H432" s="39">
        <f>H433+H434</f>
        <v>0</v>
      </c>
      <c r="I432" s="67">
        <f>I433+I434</f>
        <v>92397</v>
      </c>
      <c r="J432" s="73">
        <f t="shared" si="26"/>
        <v>92397</v>
      </c>
      <c r="K432" s="22">
        <f>K433+K434</f>
        <v>64584</v>
      </c>
      <c r="L432" s="39">
        <f>L433+L434</f>
        <v>0</v>
      </c>
      <c r="M432" s="143">
        <f t="shared" si="27"/>
        <v>0.3948589743589744</v>
      </c>
    </row>
    <row r="433" spans="1:13" s="25" customFormat="1" ht="12.75">
      <c r="A433" s="9"/>
      <c r="B433" s="52"/>
      <c r="C433" s="81" t="s">
        <v>334</v>
      </c>
      <c r="D433" s="7">
        <v>64000</v>
      </c>
      <c r="E433" s="7">
        <v>64000</v>
      </c>
      <c r="F433" s="40">
        <f t="shared" si="25"/>
        <v>64000</v>
      </c>
      <c r="G433" s="7"/>
      <c r="H433" s="20"/>
      <c r="I433" s="68">
        <v>21213</v>
      </c>
      <c r="J433" s="40">
        <f t="shared" si="26"/>
        <v>21213</v>
      </c>
      <c r="K433" s="7"/>
      <c r="L433" s="20"/>
      <c r="M433" s="60">
        <f t="shared" si="27"/>
        <v>0.331453125</v>
      </c>
    </row>
    <row r="434" spans="1:13" s="25" customFormat="1" ht="38.25">
      <c r="A434" s="9"/>
      <c r="B434" s="52"/>
      <c r="C434" s="84" t="s">
        <v>490</v>
      </c>
      <c r="D434" s="7">
        <v>170000</v>
      </c>
      <c r="E434" s="7">
        <v>170000</v>
      </c>
      <c r="F434" s="40">
        <f t="shared" si="25"/>
        <v>170000</v>
      </c>
      <c r="G434" s="7">
        <v>162600</v>
      </c>
      <c r="H434" s="20"/>
      <c r="I434" s="68">
        <v>71184</v>
      </c>
      <c r="J434" s="40">
        <f t="shared" si="26"/>
        <v>71184</v>
      </c>
      <c r="K434" s="7">
        <v>64584</v>
      </c>
      <c r="L434" s="20"/>
      <c r="M434" s="60">
        <f t="shared" si="27"/>
        <v>0.4187294117647059</v>
      </c>
    </row>
    <row r="435" spans="1:13" s="25" customFormat="1" ht="12.75">
      <c r="A435" s="26"/>
      <c r="B435" s="80">
        <v>85322</v>
      </c>
      <c r="C435" s="79" t="s">
        <v>216</v>
      </c>
      <c r="D435" s="22">
        <f>D436</f>
        <v>39900</v>
      </c>
      <c r="E435" s="22">
        <f>E436</f>
        <v>42900</v>
      </c>
      <c r="F435" s="73">
        <f t="shared" si="25"/>
        <v>42900</v>
      </c>
      <c r="G435" s="22">
        <f>G436</f>
        <v>35500</v>
      </c>
      <c r="H435" s="39">
        <f>H436</f>
        <v>0</v>
      </c>
      <c r="I435" s="67">
        <f>I436</f>
        <v>18354</v>
      </c>
      <c r="J435" s="73">
        <f t="shared" si="26"/>
        <v>18354</v>
      </c>
      <c r="K435" s="22">
        <f>K436</f>
        <v>16700</v>
      </c>
      <c r="L435" s="39">
        <f>L436</f>
        <v>0</v>
      </c>
      <c r="M435" s="143">
        <f t="shared" si="27"/>
        <v>0.4278321678321678</v>
      </c>
    </row>
    <row r="436" spans="1:13" s="25" customFormat="1" ht="12.75">
      <c r="A436" s="9"/>
      <c r="B436" s="52"/>
      <c r="C436" s="81" t="s">
        <v>98</v>
      </c>
      <c r="D436" s="7">
        <v>39900</v>
      </c>
      <c r="E436" s="7">
        <v>42900</v>
      </c>
      <c r="F436" s="40">
        <f t="shared" si="25"/>
        <v>42900</v>
      </c>
      <c r="G436" s="7">
        <v>35500</v>
      </c>
      <c r="H436" s="20"/>
      <c r="I436" s="68">
        <v>18354</v>
      </c>
      <c r="J436" s="40">
        <f t="shared" si="26"/>
        <v>18354</v>
      </c>
      <c r="K436" s="7">
        <v>16700</v>
      </c>
      <c r="L436" s="20"/>
      <c r="M436" s="60">
        <f t="shared" si="27"/>
        <v>0.4278321678321678</v>
      </c>
    </row>
    <row r="437" spans="1:13" s="25" customFormat="1" ht="25.5">
      <c r="A437" s="26"/>
      <c r="B437" s="26">
        <v>85324</v>
      </c>
      <c r="C437" s="29" t="s">
        <v>336</v>
      </c>
      <c r="D437" s="22">
        <f>D438</f>
        <v>0</v>
      </c>
      <c r="E437" s="22">
        <f>E438</f>
        <v>17944</v>
      </c>
      <c r="F437" s="73">
        <f t="shared" si="25"/>
        <v>17944</v>
      </c>
      <c r="G437" s="22">
        <f>G438</f>
        <v>9386</v>
      </c>
      <c r="H437" s="39">
        <f>H438</f>
        <v>0</v>
      </c>
      <c r="I437" s="67">
        <f>I438</f>
        <v>0</v>
      </c>
      <c r="J437" s="73">
        <f t="shared" si="26"/>
        <v>0</v>
      </c>
      <c r="K437" s="22">
        <f>K438</f>
        <v>0</v>
      </c>
      <c r="L437" s="39">
        <f>L438</f>
        <v>0</v>
      </c>
      <c r="M437" s="143">
        <f t="shared" si="27"/>
        <v>0</v>
      </c>
    </row>
    <row r="438" spans="1:13" s="25" customFormat="1" ht="12.75">
      <c r="A438" s="9"/>
      <c r="B438" s="9"/>
      <c r="C438" s="27" t="s">
        <v>337</v>
      </c>
      <c r="D438" s="7"/>
      <c r="E438" s="7">
        <v>17944</v>
      </c>
      <c r="F438" s="40">
        <f t="shared" si="25"/>
        <v>17944</v>
      </c>
      <c r="G438" s="7">
        <v>9386</v>
      </c>
      <c r="H438" s="20"/>
      <c r="I438" s="68"/>
      <c r="J438" s="40">
        <f t="shared" si="26"/>
        <v>0</v>
      </c>
      <c r="K438" s="7"/>
      <c r="L438" s="20"/>
      <c r="M438" s="60">
        <f t="shared" si="27"/>
        <v>0</v>
      </c>
    </row>
    <row r="439" spans="1:13" s="25" customFormat="1" ht="12.75">
      <c r="A439" s="26"/>
      <c r="B439" s="80">
        <v>85333</v>
      </c>
      <c r="C439" s="79" t="s">
        <v>218</v>
      </c>
      <c r="D439" s="22">
        <f>SUM(D440:D443)</f>
        <v>1998300</v>
      </c>
      <c r="E439" s="22">
        <f>SUM(E440:E443)</f>
        <v>2067300</v>
      </c>
      <c r="F439" s="73">
        <f t="shared" si="25"/>
        <v>2030300</v>
      </c>
      <c r="G439" s="22">
        <f>SUM(G440:G443)</f>
        <v>1755000</v>
      </c>
      <c r="H439" s="39">
        <f>SUM(H440:H443)</f>
        <v>37000</v>
      </c>
      <c r="I439" s="67">
        <f>SUM(I440:I443)</f>
        <v>986479</v>
      </c>
      <c r="J439" s="73">
        <f t="shared" si="26"/>
        <v>986479</v>
      </c>
      <c r="K439" s="22">
        <f>SUM(K440:K443)</f>
        <v>868995</v>
      </c>
      <c r="L439" s="39">
        <f>SUM(L440:L443)</f>
        <v>0</v>
      </c>
      <c r="M439" s="143">
        <f t="shared" si="27"/>
        <v>0.4771823150969864</v>
      </c>
    </row>
    <row r="440" spans="1:13" s="25" customFormat="1" ht="12.75">
      <c r="A440" s="26"/>
      <c r="B440" s="80"/>
      <c r="C440" s="86" t="s">
        <v>398</v>
      </c>
      <c r="D440" s="7">
        <v>1998300</v>
      </c>
      <c r="E440" s="7">
        <v>1998300</v>
      </c>
      <c r="F440" s="40">
        <f t="shared" si="25"/>
        <v>1998300</v>
      </c>
      <c r="G440" s="7">
        <v>1755000</v>
      </c>
      <c r="H440" s="20"/>
      <c r="I440" s="68">
        <v>986479</v>
      </c>
      <c r="J440" s="40">
        <f t="shared" si="26"/>
        <v>986479</v>
      </c>
      <c r="K440" s="7">
        <v>868995</v>
      </c>
      <c r="L440" s="20"/>
      <c r="M440" s="60">
        <f t="shared" si="27"/>
        <v>0.4936591102437072</v>
      </c>
    </row>
    <row r="441" spans="1:13" s="25" customFormat="1" ht="12.75">
      <c r="A441" s="26"/>
      <c r="B441" s="80"/>
      <c r="C441" s="84" t="s">
        <v>600</v>
      </c>
      <c r="D441" s="7"/>
      <c r="E441" s="7">
        <v>26000</v>
      </c>
      <c r="F441" s="40">
        <f t="shared" si="25"/>
        <v>26000</v>
      </c>
      <c r="G441" s="7"/>
      <c r="H441" s="20"/>
      <c r="I441" s="68"/>
      <c r="J441" s="40">
        <f t="shared" si="26"/>
        <v>0</v>
      </c>
      <c r="K441" s="7"/>
      <c r="L441" s="20"/>
      <c r="M441" s="60">
        <f t="shared" si="27"/>
        <v>0</v>
      </c>
    </row>
    <row r="442" spans="1:13" s="25" customFormat="1" ht="12.75">
      <c r="A442" s="26"/>
      <c r="B442" s="80"/>
      <c r="C442" s="84" t="s">
        <v>601</v>
      </c>
      <c r="D442" s="7"/>
      <c r="E442" s="7">
        <v>6000</v>
      </c>
      <c r="F442" s="40">
        <f t="shared" si="25"/>
        <v>6000</v>
      </c>
      <c r="G442" s="7"/>
      <c r="H442" s="20"/>
      <c r="I442" s="68"/>
      <c r="J442" s="40">
        <f t="shared" si="26"/>
        <v>0</v>
      </c>
      <c r="K442" s="7"/>
      <c r="L442" s="20"/>
      <c r="M442" s="60">
        <f t="shared" si="27"/>
        <v>0</v>
      </c>
    </row>
    <row r="443" spans="1:13" s="25" customFormat="1" ht="25.5">
      <c r="A443" s="26"/>
      <c r="B443" s="80"/>
      <c r="C443" s="84" t="s">
        <v>602</v>
      </c>
      <c r="D443" s="7"/>
      <c r="E443" s="7">
        <v>37000</v>
      </c>
      <c r="F443" s="40">
        <f t="shared" si="25"/>
        <v>0</v>
      </c>
      <c r="G443" s="7"/>
      <c r="H443" s="20">
        <v>37000</v>
      </c>
      <c r="I443" s="68"/>
      <c r="J443" s="40">
        <f t="shared" si="26"/>
        <v>0</v>
      </c>
      <c r="K443" s="7"/>
      <c r="L443" s="20"/>
      <c r="M443" s="60">
        <f t="shared" si="27"/>
        <v>0</v>
      </c>
    </row>
    <row r="444" spans="1:13" s="25" customFormat="1" ht="12.75">
      <c r="A444" s="26"/>
      <c r="B444" s="80">
        <v>85334</v>
      </c>
      <c r="C444" s="79" t="s">
        <v>603</v>
      </c>
      <c r="D444" s="22">
        <f>SUM(D445:D445)</f>
        <v>0</v>
      </c>
      <c r="E444" s="22">
        <f>SUM(E445:E445)</f>
        <v>4849</v>
      </c>
      <c r="F444" s="73">
        <f t="shared" si="25"/>
        <v>4849</v>
      </c>
      <c r="G444" s="22">
        <f>SUM(G445:G445)</f>
        <v>0</v>
      </c>
      <c r="H444" s="39">
        <f>SUM(H445:H445)</f>
        <v>0</v>
      </c>
      <c r="I444" s="67">
        <f>SUM(I445:I445)</f>
        <v>4848</v>
      </c>
      <c r="J444" s="73">
        <f t="shared" si="26"/>
        <v>4848</v>
      </c>
      <c r="K444" s="22">
        <f>SUM(K445:K445)</f>
        <v>0</v>
      </c>
      <c r="L444" s="39">
        <f>SUM(L445:L445)</f>
        <v>0</v>
      </c>
      <c r="M444" s="143">
        <f t="shared" si="27"/>
        <v>0.9997937719117344</v>
      </c>
    </row>
    <row r="445" spans="1:13" s="25" customFormat="1" ht="38.25">
      <c r="A445" s="26"/>
      <c r="B445" s="80"/>
      <c r="C445" s="84" t="s">
        <v>490</v>
      </c>
      <c r="D445" s="7"/>
      <c r="E445" s="7">
        <v>4849</v>
      </c>
      <c r="F445" s="40">
        <f t="shared" si="25"/>
        <v>4849</v>
      </c>
      <c r="G445" s="7"/>
      <c r="H445" s="20"/>
      <c r="I445" s="68">
        <v>4848</v>
      </c>
      <c r="J445" s="40">
        <f t="shared" si="26"/>
        <v>4848</v>
      </c>
      <c r="K445" s="7"/>
      <c r="L445" s="20"/>
      <c r="M445" s="60">
        <f t="shared" si="27"/>
        <v>0.9997937719117344</v>
      </c>
    </row>
    <row r="446" spans="1:13" s="25" customFormat="1" ht="12.75">
      <c r="A446" s="26"/>
      <c r="B446" s="80">
        <v>85395</v>
      </c>
      <c r="C446" s="79" t="s">
        <v>103</v>
      </c>
      <c r="D446" s="22">
        <f>SUM(D447:D451)</f>
        <v>210000</v>
      </c>
      <c r="E446" s="22">
        <f>SUM(E447:E451)</f>
        <v>221500</v>
      </c>
      <c r="F446" s="73">
        <f t="shared" si="25"/>
        <v>221500</v>
      </c>
      <c r="G446" s="22">
        <f>SUM(G447:G451)</f>
        <v>0</v>
      </c>
      <c r="H446" s="39">
        <f>SUM(H447:H451)</f>
        <v>0</v>
      </c>
      <c r="I446" s="67">
        <f>SUM(I447:I451)</f>
        <v>108717</v>
      </c>
      <c r="J446" s="73">
        <f t="shared" si="26"/>
        <v>108717</v>
      </c>
      <c r="K446" s="22">
        <f>SUM(K447:K451)</f>
        <v>0</v>
      </c>
      <c r="L446" s="39">
        <f>SUM(L447:L451)</f>
        <v>0</v>
      </c>
      <c r="M446" s="143">
        <f t="shared" si="27"/>
        <v>0.4908216704288939</v>
      </c>
    </row>
    <row r="447" spans="1:13" s="25" customFormat="1" ht="25.5">
      <c r="A447" s="9"/>
      <c r="B447" s="52"/>
      <c r="C447" s="81" t="s">
        <v>604</v>
      </c>
      <c r="D447" s="7">
        <v>15000</v>
      </c>
      <c r="E447" s="7">
        <v>15000</v>
      </c>
      <c r="F447" s="40">
        <f t="shared" si="25"/>
        <v>15000</v>
      </c>
      <c r="G447" s="7"/>
      <c r="H447" s="20"/>
      <c r="I447" s="68">
        <v>10000</v>
      </c>
      <c r="J447" s="40">
        <f t="shared" si="26"/>
        <v>10000</v>
      </c>
      <c r="K447" s="7"/>
      <c r="L447" s="20"/>
      <c r="M447" s="60">
        <f t="shared" si="27"/>
        <v>0.6666666666666666</v>
      </c>
    </row>
    <row r="448" spans="1:13" s="25" customFormat="1" ht="38.25">
      <c r="A448" s="9"/>
      <c r="B448" s="52"/>
      <c r="C448" s="81" t="s">
        <v>605</v>
      </c>
      <c r="D448" s="7">
        <v>70000</v>
      </c>
      <c r="E448" s="7">
        <v>69012</v>
      </c>
      <c r="F448" s="40">
        <f t="shared" si="25"/>
        <v>69012</v>
      </c>
      <c r="G448" s="7"/>
      <c r="H448" s="20"/>
      <c r="I448" s="68">
        <v>38417</v>
      </c>
      <c r="J448" s="40">
        <f t="shared" si="26"/>
        <v>38417</v>
      </c>
      <c r="K448" s="7"/>
      <c r="L448" s="20"/>
      <c r="M448" s="60">
        <f t="shared" si="27"/>
        <v>0.5566713035414131</v>
      </c>
    </row>
    <row r="449" spans="1:13" s="25" customFormat="1" ht="25.5">
      <c r="A449" s="9"/>
      <c r="B449" s="52"/>
      <c r="C449" s="81" t="s">
        <v>606</v>
      </c>
      <c r="D449" s="7">
        <v>25000</v>
      </c>
      <c r="E449" s="7">
        <v>31378</v>
      </c>
      <c r="F449" s="40">
        <f t="shared" si="25"/>
        <v>31378</v>
      </c>
      <c r="G449" s="7"/>
      <c r="H449" s="20"/>
      <c r="I449" s="68">
        <v>10000</v>
      </c>
      <c r="J449" s="40">
        <f t="shared" si="26"/>
        <v>10000</v>
      </c>
      <c r="K449" s="7"/>
      <c r="L449" s="20"/>
      <c r="M449" s="60">
        <f t="shared" si="27"/>
        <v>0.318694626808592</v>
      </c>
    </row>
    <row r="450" spans="1:13" s="25" customFormat="1" ht="38.25">
      <c r="A450" s="9"/>
      <c r="B450" s="52"/>
      <c r="C450" s="81" t="s">
        <v>607</v>
      </c>
      <c r="D450" s="7">
        <v>100000</v>
      </c>
      <c r="E450" s="7">
        <v>94610</v>
      </c>
      <c r="F450" s="40">
        <f t="shared" si="25"/>
        <v>94610</v>
      </c>
      <c r="G450" s="7"/>
      <c r="H450" s="20"/>
      <c r="I450" s="68">
        <v>38800</v>
      </c>
      <c r="J450" s="40">
        <f t="shared" si="26"/>
        <v>38800</v>
      </c>
      <c r="K450" s="7"/>
      <c r="L450" s="20"/>
      <c r="M450" s="60">
        <f t="shared" si="27"/>
        <v>0.4101046401014692</v>
      </c>
    </row>
    <row r="451" spans="1:13" s="25" customFormat="1" ht="38.25">
      <c r="A451" s="9"/>
      <c r="B451" s="52"/>
      <c r="C451" s="81" t="s">
        <v>608</v>
      </c>
      <c r="D451" s="7"/>
      <c r="E451" s="7">
        <v>11500</v>
      </c>
      <c r="F451" s="40">
        <f t="shared" si="25"/>
        <v>11500</v>
      </c>
      <c r="G451" s="7"/>
      <c r="H451" s="20"/>
      <c r="I451" s="68">
        <v>11500</v>
      </c>
      <c r="J451" s="40">
        <f t="shared" si="26"/>
        <v>11500</v>
      </c>
      <c r="K451" s="7"/>
      <c r="L451" s="20"/>
      <c r="M451" s="60">
        <f t="shared" si="27"/>
        <v>1</v>
      </c>
    </row>
    <row r="452" spans="1:13" s="201" customFormat="1" ht="21.75" customHeight="1">
      <c r="A452" s="194">
        <v>854</v>
      </c>
      <c r="B452" s="227"/>
      <c r="C452" s="196" t="s">
        <v>429</v>
      </c>
      <c r="D452" s="197">
        <f>D453+D472+D474+D479+D483+D485+D489+D491+D493</f>
        <v>11385600</v>
      </c>
      <c r="E452" s="196">
        <f>E453+E472+E474+E479+E483+E485+E489+E491+E493</f>
        <v>11982420</v>
      </c>
      <c r="F452" s="197">
        <f t="shared" si="25"/>
        <v>11982420</v>
      </c>
      <c r="G452" s="199">
        <f>G453+G472+G474+G479+G483+G485+G489+G491+G493</f>
        <v>8678100</v>
      </c>
      <c r="H452" s="196">
        <f>H453+H472+H474+H479+H483+H485+H489+H491+H493</f>
        <v>0</v>
      </c>
      <c r="I452" s="198">
        <f>I453+I472+I474+I479+I483+I485+I489+I491+I493</f>
        <v>5832159</v>
      </c>
      <c r="J452" s="199">
        <f>I452-L452</f>
        <v>5832159</v>
      </c>
      <c r="K452" s="197">
        <f>K453+K472+K474+K479+K483+K485+K489+K491+K493</f>
        <v>4509491</v>
      </c>
      <c r="L452" s="196">
        <f>L453+L472+L474+L479+L483+L485+L489+L491+L493</f>
        <v>0</v>
      </c>
      <c r="M452" s="200">
        <f t="shared" si="27"/>
        <v>0.4867263040354119</v>
      </c>
    </row>
    <row r="453" spans="1:13" s="201" customFormat="1" ht="12.75">
      <c r="A453" s="202"/>
      <c r="B453" s="203">
        <v>85401</v>
      </c>
      <c r="C453" s="204" t="s">
        <v>221</v>
      </c>
      <c r="D453" s="205">
        <f>SUM(D454:D471)</f>
        <v>2837700</v>
      </c>
      <c r="E453" s="205">
        <f>SUM(E454:E471)</f>
        <v>2840600</v>
      </c>
      <c r="F453" s="206">
        <f t="shared" si="25"/>
        <v>2840600</v>
      </c>
      <c r="G453" s="205">
        <f>SUM(G454:G471)</f>
        <v>2459600</v>
      </c>
      <c r="H453" s="207">
        <f>SUM(H454:H471)</f>
        <v>0</v>
      </c>
      <c r="I453" s="208">
        <f>SUM(I454:I471)</f>
        <v>1436669</v>
      </c>
      <c r="J453" s="206">
        <f>I453-L453</f>
        <v>1436669</v>
      </c>
      <c r="K453" s="205">
        <f>SUM(K454:K471)</f>
        <v>1254024</v>
      </c>
      <c r="L453" s="207">
        <f>SUM(L454:L471)</f>
        <v>0</v>
      </c>
      <c r="M453" s="209">
        <f t="shared" si="27"/>
        <v>0.5057625149616278</v>
      </c>
    </row>
    <row r="454" spans="1:13" s="201" customFormat="1" ht="12.75">
      <c r="A454" s="202"/>
      <c r="B454" s="203"/>
      <c r="C454" s="212" t="s">
        <v>136</v>
      </c>
      <c r="D454" s="213">
        <v>142900</v>
      </c>
      <c r="E454" s="213">
        <v>142900</v>
      </c>
      <c r="F454" s="214">
        <f t="shared" si="25"/>
        <v>142900</v>
      </c>
      <c r="G454" s="213">
        <v>123000</v>
      </c>
      <c r="H454" s="215"/>
      <c r="I454" s="216">
        <v>69711</v>
      </c>
      <c r="J454" s="214">
        <f>I454-L454</f>
        <v>69711</v>
      </c>
      <c r="K454" s="213">
        <v>59748</v>
      </c>
      <c r="L454" s="215"/>
      <c r="M454" s="217">
        <f t="shared" si="27"/>
        <v>0.48783065080475857</v>
      </c>
    </row>
    <row r="455" spans="1:13" s="201" customFormat="1" ht="12.75">
      <c r="A455" s="202"/>
      <c r="B455" s="203"/>
      <c r="C455" s="212" t="s">
        <v>137</v>
      </c>
      <c r="D455" s="213">
        <v>211300</v>
      </c>
      <c r="E455" s="213">
        <v>211800</v>
      </c>
      <c r="F455" s="214">
        <f t="shared" si="25"/>
        <v>211800</v>
      </c>
      <c r="G455" s="213">
        <v>195900</v>
      </c>
      <c r="H455" s="215"/>
      <c r="I455" s="216">
        <v>101274</v>
      </c>
      <c r="J455" s="214">
        <f aca="true" t="shared" si="28" ref="J455:J496">I455-L455</f>
        <v>101274</v>
      </c>
      <c r="K455" s="213">
        <v>91517</v>
      </c>
      <c r="L455" s="215"/>
      <c r="M455" s="217">
        <f t="shared" si="27"/>
        <v>0.4781586402266289</v>
      </c>
    </row>
    <row r="456" spans="1:13" s="201" customFormat="1" ht="12.75">
      <c r="A456" s="202"/>
      <c r="B456" s="203"/>
      <c r="C456" s="212" t="s">
        <v>138</v>
      </c>
      <c r="D456" s="213">
        <v>208600</v>
      </c>
      <c r="E456" s="213">
        <v>208600</v>
      </c>
      <c r="F456" s="214">
        <f t="shared" si="25"/>
        <v>208600</v>
      </c>
      <c r="G456" s="213">
        <v>172500</v>
      </c>
      <c r="H456" s="215"/>
      <c r="I456" s="216">
        <v>128906</v>
      </c>
      <c r="J456" s="214">
        <f t="shared" si="28"/>
        <v>128906</v>
      </c>
      <c r="K456" s="213">
        <v>110101</v>
      </c>
      <c r="L456" s="215"/>
      <c r="M456" s="217">
        <f t="shared" si="27"/>
        <v>0.6179578139980825</v>
      </c>
    </row>
    <row r="457" spans="1:13" s="201" customFormat="1" ht="12.75">
      <c r="A457" s="202"/>
      <c r="B457" s="203"/>
      <c r="C457" s="212" t="s">
        <v>139</v>
      </c>
      <c r="D457" s="213">
        <v>67800</v>
      </c>
      <c r="E457" s="213">
        <v>67800</v>
      </c>
      <c r="F457" s="214">
        <f t="shared" si="25"/>
        <v>67800</v>
      </c>
      <c r="G457" s="213">
        <v>57800</v>
      </c>
      <c r="H457" s="215"/>
      <c r="I457" s="216">
        <v>33973</v>
      </c>
      <c r="J457" s="214">
        <f t="shared" si="28"/>
        <v>33973</v>
      </c>
      <c r="K457" s="213">
        <v>29877</v>
      </c>
      <c r="L457" s="215"/>
      <c r="M457" s="217">
        <f t="shared" si="27"/>
        <v>0.5010766961651918</v>
      </c>
    </row>
    <row r="458" spans="1:13" s="201" customFormat="1" ht="12.75">
      <c r="A458" s="202"/>
      <c r="B458" s="203"/>
      <c r="C458" s="212" t="s">
        <v>140</v>
      </c>
      <c r="D458" s="213">
        <v>131900</v>
      </c>
      <c r="E458" s="213">
        <v>131900</v>
      </c>
      <c r="F458" s="214">
        <f t="shared" si="25"/>
        <v>131900</v>
      </c>
      <c r="G458" s="213">
        <v>116200</v>
      </c>
      <c r="H458" s="215"/>
      <c r="I458" s="216">
        <v>68494</v>
      </c>
      <c r="J458" s="214">
        <f t="shared" si="28"/>
        <v>68494</v>
      </c>
      <c r="K458" s="213">
        <v>60554</v>
      </c>
      <c r="L458" s="215"/>
      <c r="M458" s="217">
        <f t="shared" si="27"/>
        <v>0.5192873388931009</v>
      </c>
    </row>
    <row r="459" spans="1:13" s="201" customFormat="1" ht="12.75">
      <c r="A459" s="202"/>
      <c r="B459" s="203"/>
      <c r="C459" s="212" t="s">
        <v>141</v>
      </c>
      <c r="D459" s="213">
        <v>77500</v>
      </c>
      <c r="E459" s="213">
        <v>77500</v>
      </c>
      <c r="F459" s="214">
        <f t="shared" si="25"/>
        <v>77500</v>
      </c>
      <c r="G459" s="213">
        <v>61700</v>
      </c>
      <c r="H459" s="215"/>
      <c r="I459" s="216">
        <v>37629</v>
      </c>
      <c r="J459" s="214">
        <f t="shared" si="28"/>
        <v>37629</v>
      </c>
      <c r="K459" s="213">
        <v>30451</v>
      </c>
      <c r="L459" s="215"/>
      <c r="M459" s="217">
        <f t="shared" si="27"/>
        <v>0.48553548387096773</v>
      </c>
    </row>
    <row r="460" spans="1:13" s="201" customFormat="1" ht="12.75">
      <c r="A460" s="202"/>
      <c r="B460" s="203"/>
      <c r="C460" s="212" t="s">
        <v>142</v>
      </c>
      <c r="D460" s="213">
        <v>45000</v>
      </c>
      <c r="E460" s="213">
        <v>45000</v>
      </c>
      <c r="F460" s="214">
        <f t="shared" si="25"/>
        <v>45000</v>
      </c>
      <c r="G460" s="213">
        <v>39300</v>
      </c>
      <c r="H460" s="215"/>
      <c r="I460" s="216">
        <v>24165</v>
      </c>
      <c r="J460" s="214">
        <f t="shared" si="28"/>
        <v>24165</v>
      </c>
      <c r="K460" s="213">
        <v>22815</v>
      </c>
      <c r="L460" s="215"/>
      <c r="M460" s="217">
        <f t="shared" si="27"/>
        <v>0.537</v>
      </c>
    </row>
    <row r="461" spans="1:13" s="201" customFormat="1" ht="12.75">
      <c r="A461" s="202"/>
      <c r="B461" s="203"/>
      <c r="C461" s="212" t="s">
        <v>143</v>
      </c>
      <c r="D461" s="213">
        <v>188100</v>
      </c>
      <c r="E461" s="213">
        <v>188100</v>
      </c>
      <c r="F461" s="214">
        <f t="shared" si="25"/>
        <v>188100</v>
      </c>
      <c r="G461" s="213">
        <v>165900</v>
      </c>
      <c r="H461" s="215"/>
      <c r="I461" s="216">
        <v>82709</v>
      </c>
      <c r="J461" s="214">
        <f t="shared" si="28"/>
        <v>82709</v>
      </c>
      <c r="K461" s="213">
        <v>70552</v>
      </c>
      <c r="L461" s="215"/>
      <c r="M461" s="217">
        <f t="shared" si="27"/>
        <v>0.43970760233918127</v>
      </c>
    </row>
    <row r="462" spans="1:13" s="201" customFormat="1" ht="12.75">
      <c r="A462" s="202"/>
      <c r="B462" s="203"/>
      <c r="C462" s="212" t="s">
        <v>144</v>
      </c>
      <c r="D462" s="213">
        <v>102700</v>
      </c>
      <c r="E462" s="213">
        <v>104600</v>
      </c>
      <c r="F462" s="214">
        <f t="shared" si="25"/>
        <v>104600</v>
      </c>
      <c r="G462" s="213">
        <v>96600</v>
      </c>
      <c r="H462" s="215"/>
      <c r="I462" s="216">
        <v>56637</v>
      </c>
      <c r="J462" s="214">
        <f t="shared" si="28"/>
        <v>56637</v>
      </c>
      <c r="K462" s="213">
        <v>50787</v>
      </c>
      <c r="L462" s="215"/>
      <c r="M462" s="217">
        <f t="shared" si="27"/>
        <v>0.5414627151051625</v>
      </c>
    </row>
    <row r="463" spans="1:13" s="201" customFormat="1" ht="12.75">
      <c r="A463" s="202"/>
      <c r="B463" s="203"/>
      <c r="C463" s="212" t="s">
        <v>145</v>
      </c>
      <c r="D463" s="213">
        <v>241300</v>
      </c>
      <c r="E463" s="213">
        <v>241300</v>
      </c>
      <c r="F463" s="214">
        <f aca="true" t="shared" si="29" ref="F463:F496">E463-H463</f>
        <v>241300</v>
      </c>
      <c r="G463" s="213">
        <v>204600</v>
      </c>
      <c r="H463" s="215"/>
      <c r="I463" s="216">
        <v>89173</v>
      </c>
      <c r="J463" s="214">
        <f t="shared" si="28"/>
        <v>89173</v>
      </c>
      <c r="K463" s="213">
        <v>78944</v>
      </c>
      <c r="L463" s="215"/>
      <c r="M463" s="217">
        <f aca="true" t="shared" si="30" ref="M463:M494">I463/E463</f>
        <v>0.3695524243680066</v>
      </c>
    </row>
    <row r="464" spans="1:13" s="201" customFormat="1" ht="12.75">
      <c r="A464" s="202"/>
      <c r="B464" s="203"/>
      <c r="C464" s="212" t="s">
        <v>146</v>
      </c>
      <c r="D464" s="213">
        <v>190400</v>
      </c>
      <c r="E464" s="213">
        <v>190400</v>
      </c>
      <c r="F464" s="214">
        <f t="shared" si="29"/>
        <v>190400</v>
      </c>
      <c r="G464" s="213">
        <v>163800</v>
      </c>
      <c r="H464" s="215"/>
      <c r="I464" s="216">
        <v>83208</v>
      </c>
      <c r="J464" s="214">
        <f t="shared" si="28"/>
        <v>83208</v>
      </c>
      <c r="K464" s="213">
        <v>71293</v>
      </c>
      <c r="L464" s="215"/>
      <c r="M464" s="217">
        <f t="shared" si="30"/>
        <v>0.43701680672268906</v>
      </c>
    </row>
    <row r="465" spans="1:13" s="201" customFormat="1" ht="12.75">
      <c r="A465" s="202"/>
      <c r="B465" s="203"/>
      <c r="C465" s="212" t="s">
        <v>147</v>
      </c>
      <c r="D465" s="213">
        <v>139700</v>
      </c>
      <c r="E465" s="213">
        <v>139700</v>
      </c>
      <c r="F465" s="214">
        <f t="shared" si="29"/>
        <v>139700</v>
      </c>
      <c r="G465" s="213">
        <v>121800</v>
      </c>
      <c r="H465" s="215"/>
      <c r="I465" s="216">
        <v>86694</v>
      </c>
      <c r="J465" s="214">
        <f t="shared" si="28"/>
        <v>86694</v>
      </c>
      <c r="K465" s="213">
        <v>77610</v>
      </c>
      <c r="L465" s="215"/>
      <c r="M465" s="217">
        <f t="shared" si="30"/>
        <v>0.6205726556907659</v>
      </c>
    </row>
    <row r="466" spans="1:13" s="201" customFormat="1" ht="12.75">
      <c r="A466" s="202"/>
      <c r="B466" s="203"/>
      <c r="C466" s="212" t="s">
        <v>148</v>
      </c>
      <c r="D466" s="213">
        <v>208700</v>
      </c>
      <c r="E466" s="213">
        <v>208700</v>
      </c>
      <c r="F466" s="214">
        <f t="shared" si="29"/>
        <v>208700</v>
      </c>
      <c r="G466" s="213">
        <v>184700</v>
      </c>
      <c r="H466" s="215"/>
      <c r="I466" s="216">
        <v>125789</v>
      </c>
      <c r="J466" s="214">
        <f t="shared" si="28"/>
        <v>125789</v>
      </c>
      <c r="K466" s="213">
        <v>107706</v>
      </c>
      <c r="L466" s="215"/>
      <c r="M466" s="217">
        <f t="shared" si="30"/>
        <v>0.6027264015333014</v>
      </c>
    </row>
    <row r="467" spans="1:13" s="201" customFormat="1" ht="12.75">
      <c r="A467" s="202"/>
      <c r="B467" s="203"/>
      <c r="C467" s="212" t="s">
        <v>149</v>
      </c>
      <c r="D467" s="213">
        <v>190000</v>
      </c>
      <c r="E467" s="213">
        <v>190000</v>
      </c>
      <c r="F467" s="214">
        <f t="shared" si="29"/>
        <v>190000</v>
      </c>
      <c r="G467" s="213">
        <v>174300</v>
      </c>
      <c r="H467" s="215"/>
      <c r="I467" s="216">
        <v>106892</v>
      </c>
      <c r="J467" s="214">
        <f t="shared" si="28"/>
        <v>106892</v>
      </c>
      <c r="K467" s="213">
        <v>95765</v>
      </c>
      <c r="L467" s="215"/>
      <c r="M467" s="217">
        <f t="shared" si="30"/>
        <v>0.5625894736842105</v>
      </c>
    </row>
    <row r="468" spans="1:13" s="201" customFormat="1" ht="12.75">
      <c r="A468" s="202"/>
      <c r="B468" s="203"/>
      <c r="C468" s="212" t="s">
        <v>151</v>
      </c>
      <c r="D468" s="213">
        <v>50900</v>
      </c>
      <c r="E468" s="213">
        <v>50900</v>
      </c>
      <c r="F468" s="214">
        <f t="shared" si="29"/>
        <v>50900</v>
      </c>
      <c r="G468" s="213">
        <v>45200</v>
      </c>
      <c r="H468" s="215"/>
      <c r="I468" s="216">
        <v>26634</v>
      </c>
      <c r="J468" s="214">
        <f t="shared" si="28"/>
        <v>26634</v>
      </c>
      <c r="K468" s="213">
        <v>24129</v>
      </c>
      <c r="L468" s="215"/>
      <c r="M468" s="217">
        <f t="shared" si="30"/>
        <v>0.5232612966601179</v>
      </c>
    </row>
    <row r="469" spans="1:13" s="201" customFormat="1" ht="25.5">
      <c r="A469" s="202"/>
      <c r="B469" s="203"/>
      <c r="C469" s="212" t="s">
        <v>611</v>
      </c>
      <c r="D469" s="213">
        <v>51500</v>
      </c>
      <c r="E469" s="213">
        <v>52000</v>
      </c>
      <c r="F469" s="214">
        <f t="shared" si="29"/>
        <v>52000</v>
      </c>
      <c r="G469" s="213">
        <v>44700</v>
      </c>
      <c r="H469" s="215"/>
      <c r="I469" s="216">
        <v>22854</v>
      </c>
      <c r="J469" s="214">
        <f t="shared" si="28"/>
        <v>22854</v>
      </c>
      <c r="K469" s="213">
        <v>20950</v>
      </c>
      <c r="L469" s="215"/>
      <c r="M469" s="217">
        <f t="shared" si="30"/>
        <v>0.4395</v>
      </c>
    </row>
    <row r="470" spans="1:13" s="201" customFormat="1" ht="12.75">
      <c r="A470" s="202"/>
      <c r="B470" s="203"/>
      <c r="C470" s="212" t="s">
        <v>154</v>
      </c>
      <c r="D470" s="213">
        <v>164000</v>
      </c>
      <c r="E470" s="213">
        <v>164000</v>
      </c>
      <c r="F470" s="214">
        <f t="shared" si="29"/>
        <v>164000</v>
      </c>
      <c r="G470" s="213">
        <v>142500</v>
      </c>
      <c r="H470" s="215"/>
      <c r="I470" s="216">
        <v>88115</v>
      </c>
      <c r="J470" s="214">
        <f t="shared" si="28"/>
        <v>88115</v>
      </c>
      <c r="K470" s="213">
        <v>76118</v>
      </c>
      <c r="L470" s="215"/>
      <c r="M470" s="217">
        <f t="shared" si="30"/>
        <v>0.5372865853658536</v>
      </c>
    </row>
    <row r="471" spans="1:13" s="201" customFormat="1" ht="25.5">
      <c r="A471" s="202"/>
      <c r="B471" s="203"/>
      <c r="C471" s="212" t="s">
        <v>156</v>
      </c>
      <c r="D471" s="213">
        <v>425400</v>
      </c>
      <c r="E471" s="213">
        <v>425400</v>
      </c>
      <c r="F471" s="214">
        <f t="shared" si="29"/>
        <v>425400</v>
      </c>
      <c r="G471" s="213">
        <v>349100</v>
      </c>
      <c r="H471" s="215"/>
      <c r="I471" s="216">
        <v>203812</v>
      </c>
      <c r="J471" s="214">
        <f t="shared" si="28"/>
        <v>203812</v>
      </c>
      <c r="K471" s="213">
        <v>175107</v>
      </c>
      <c r="L471" s="215"/>
      <c r="M471" s="217">
        <f t="shared" si="30"/>
        <v>0.4791067230841561</v>
      </c>
    </row>
    <row r="472" spans="1:13" s="201" customFormat="1" ht="25.5">
      <c r="A472" s="210"/>
      <c r="B472" s="203">
        <v>85406</v>
      </c>
      <c r="C472" s="204" t="s">
        <v>612</v>
      </c>
      <c r="D472" s="205">
        <f>D473</f>
        <v>2131100</v>
      </c>
      <c r="E472" s="205">
        <f>E473</f>
        <v>2131100</v>
      </c>
      <c r="F472" s="206">
        <f t="shared" si="29"/>
        <v>2131100</v>
      </c>
      <c r="G472" s="205">
        <f>G473</f>
        <v>1934800</v>
      </c>
      <c r="H472" s="207">
        <f>H473</f>
        <v>0</v>
      </c>
      <c r="I472" s="208">
        <f>I473</f>
        <v>1124698</v>
      </c>
      <c r="J472" s="206">
        <f t="shared" si="28"/>
        <v>1124698</v>
      </c>
      <c r="K472" s="205">
        <f>K473</f>
        <v>1016268</v>
      </c>
      <c r="L472" s="207">
        <f>L473</f>
        <v>0</v>
      </c>
      <c r="M472" s="209">
        <f t="shared" si="30"/>
        <v>0.5277546806813382</v>
      </c>
    </row>
    <row r="473" spans="1:13" s="201" customFormat="1" ht="25.5">
      <c r="A473" s="210"/>
      <c r="B473" s="211"/>
      <c r="C473" s="212" t="s">
        <v>613</v>
      </c>
      <c r="D473" s="213">
        <v>2131100</v>
      </c>
      <c r="E473" s="213">
        <v>2131100</v>
      </c>
      <c r="F473" s="214">
        <f t="shared" si="29"/>
        <v>2131100</v>
      </c>
      <c r="G473" s="213">
        <v>1934800</v>
      </c>
      <c r="H473" s="215"/>
      <c r="I473" s="216">
        <v>1124698</v>
      </c>
      <c r="J473" s="214">
        <f t="shared" si="28"/>
        <v>1124698</v>
      </c>
      <c r="K473" s="213">
        <v>1016268</v>
      </c>
      <c r="L473" s="215"/>
      <c r="M473" s="217">
        <f t="shared" si="30"/>
        <v>0.5277546806813382</v>
      </c>
    </row>
    <row r="474" spans="1:13" s="201" customFormat="1" ht="12.75">
      <c r="A474" s="202"/>
      <c r="B474" s="203">
        <v>85407</v>
      </c>
      <c r="C474" s="204" t="s">
        <v>237</v>
      </c>
      <c r="D474" s="205">
        <f>SUM(D475:D478)</f>
        <v>3801300</v>
      </c>
      <c r="E474" s="205">
        <f>SUM(E475:E478)</f>
        <v>3815300</v>
      </c>
      <c r="F474" s="206">
        <f t="shared" si="29"/>
        <v>3815300</v>
      </c>
      <c r="G474" s="205">
        <f>SUM(G475:G478)</f>
        <v>3023000</v>
      </c>
      <c r="H474" s="207">
        <f>SUM(H475:H478)</f>
        <v>0</v>
      </c>
      <c r="I474" s="208">
        <f>SUM(I475:I478)</f>
        <v>2076051</v>
      </c>
      <c r="J474" s="206">
        <f t="shared" si="28"/>
        <v>2076051</v>
      </c>
      <c r="K474" s="205">
        <f>SUM(K475:K478)</f>
        <v>1602425</v>
      </c>
      <c r="L474" s="207">
        <f>SUM(L475:L478)</f>
        <v>0</v>
      </c>
      <c r="M474" s="209">
        <f t="shared" si="30"/>
        <v>0.5441383377453936</v>
      </c>
    </row>
    <row r="475" spans="1:13" s="201" customFormat="1" ht="12.75">
      <c r="A475" s="202"/>
      <c r="B475" s="203"/>
      <c r="C475" s="212" t="s">
        <v>238</v>
      </c>
      <c r="D475" s="213">
        <v>789400</v>
      </c>
      <c r="E475" s="213">
        <v>799400</v>
      </c>
      <c r="F475" s="214">
        <f t="shared" si="29"/>
        <v>799400</v>
      </c>
      <c r="G475" s="213">
        <v>675200</v>
      </c>
      <c r="H475" s="215"/>
      <c r="I475" s="216">
        <v>382879</v>
      </c>
      <c r="J475" s="214">
        <f t="shared" si="28"/>
        <v>382879</v>
      </c>
      <c r="K475" s="213">
        <v>322976</v>
      </c>
      <c r="L475" s="215"/>
      <c r="M475" s="217">
        <f t="shared" si="30"/>
        <v>0.47895796847635724</v>
      </c>
    </row>
    <row r="476" spans="1:13" s="201" customFormat="1" ht="12.75">
      <c r="A476" s="210"/>
      <c r="B476" s="211"/>
      <c r="C476" s="212" t="s">
        <v>239</v>
      </c>
      <c r="D476" s="225">
        <v>2704300</v>
      </c>
      <c r="E476" s="225">
        <v>2708300</v>
      </c>
      <c r="F476" s="214">
        <f t="shared" si="29"/>
        <v>2708300</v>
      </c>
      <c r="G476" s="213">
        <v>2266500</v>
      </c>
      <c r="H476" s="221"/>
      <c r="I476" s="226">
        <v>1532014</v>
      </c>
      <c r="J476" s="214">
        <f t="shared" si="28"/>
        <v>1532014</v>
      </c>
      <c r="K476" s="213">
        <v>1237205</v>
      </c>
      <c r="L476" s="221"/>
      <c r="M476" s="217">
        <f t="shared" si="30"/>
        <v>0.5656736698297825</v>
      </c>
    </row>
    <row r="477" spans="1:13" s="201" customFormat="1" ht="25.5">
      <c r="A477" s="210"/>
      <c r="B477" s="211"/>
      <c r="C477" s="212" t="s">
        <v>240</v>
      </c>
      <c r="D477" s="225">
        <v>154400</v>
      </c>
      <c r="E477" s="225">
        <v>154400</v>
      </c>
      <c r="F477" s="214">
        <f t="shared" si="29"/>
        <v>154400</v>
      </c>
      <c r="G477" s="213">
        <v>81300</v>
      </c>
      <c r="H477" s="221"/>
      <c r="I477" s="226">
        <v>84558</v>
      </c>
      <c r="J477" s="214">
        <f t="shared" si="28"/>
        <v>84558</v>
      </c>
      <c r="K477" s="213">
        <v>42244</v>
      </c>
      <c r="L477" s="221"/>
      <c r="M477" s="217">
        <f t="shared" si="30"/>
        <v>0.5476554404145078</v>
      </c>
    </row>
    <row r="478" spans="1:13" s="201" customFormat="1" ht="12.75">
      <c r="A478" s="210"/>
      <c r="B478" s="211"/>
      <c r="C478" s="212" t="s">
        <v>241</v>
      </c>
      <c r="D478" s="225">
        <v>153200</v>
      </c>
      <c r="E478" s="225">
        <v>153200</v>
      </c>
      <c r="F478" s="214">
        <f t="shared" si="29"/>
        <v>153200</v>
      </c>
      <c r="G478" s="213"/>
      <c r="H478" s="221"/>
      <c r="I478" s="226">
        <v>76600</v>
      </c>
      <c r="J478" s="214">
        <f t="shared" si="28"/>
        <v>76600</v>
      </c>
      <c r="K478" s="213"/>
      <c r="L478" s="221"/>
      <c r="M478" s="217">
        <f t="shared" si="30"/>
        <v>0.5</v>
      </c>
    </row>
    <row r="479" spans="1:13" s="201" customFormat="1" ht="12.75">
      <c r="A479" s="210"/>
      <c r="B479" s="203">
        <v>85410</v>
      </c>
      <c r="C479" s="204" t="s">
        <v>242</v>
      </c>
      <c r="D479" s="222">
        <f>SUM(D480:D482)</f>
        <v>2128100</v>
      </c>
      <c r="E479" s="222">
        <f>SUM(E480:E482)</f>
        <v>2128100</v>
      </c>
      <c r="F479" s="206">
        <f t="shared" si="29"/>
        <v>2128100</v>
      </c>
      <c r="G479" s="222">
        <f>SUM(G480:G482)</f>
        <v>1185400</v>
      </c>
      <c r="H479" s="223">
        <f>SUM(H480:H482)</f>
        <v>0</v>
      </c>
      <c r="I479" s="224">
        <f>SUM(I480:I482)</f>
        <v>1004410</v>
      </c>
      <c r="J479" s="206">
        <f t="shared" si="28"/>
        <v>1004410</v>
      </c>
      <c r="K479" s="222">
        <f>SUM(K480:K482)</f>
        <v>595272</v>
      </c>
      <c r="L479" s="223">
        <f>SUM(L480:L482)</f>
        <v>0</v>
      </c>
      <c r="M479" s="209">
        <f t="shared" si="30"/>
        <v>0.4719750011747568</v>
      </c>
    </row>
    <row r="480" spans="1:13" s="201" customFormat="1" ht="12.75">
      <c r="A480" s="210"/>
      <c r="B480" s="211"/>
      <c r="C480" s="212" t="s">
        <v>243</v>
      </c>
      <c r="D480" s="225">
        <v>1179800</v>
      </c>
      <c r="E480" s="225">
        <v>1179800</v>
      </c>
      <c r="F480" s="214">
        <f t="shared" si="29"/>
        <v>1179800</v>
      </c>
      <c r="G480" s="213">
        <v>891700</v>
      </c>
      <c r="H480" s="221"/>
      <c r="I480" s="226">
        <v>605390</v>
      </c>
      <c r="J480" s="214">
        <f t="shared" si="28"/>
        <v>605390</v>
      </c>
      <c r="K480" s="213">
        <v>442963</v>
      </c>
      <c r="L480" s="221"/>
      <c r="M480" s="217">
        <f t="shared" si="30"/>
        <v>0.5131293439566028</v>
      </c>
    </row>
    <row r="481" spans="1:13" s="201" customFormat="1" ht="12.75">
      <c r="A481" s="210"/>
      <c r="B481" s="211"/>
      <c r="C481" s="212" t="s">
        <v>244</v>
      </c>
      <c r="D481" s="225">
        <v>373800</v>
      </c>
      <c r="E481" s="225">
        <v>373800</v>
      </c>
      <c r="F481" s="214">
        <f t="shared" si="29"/>
        <v>373800</v>
      </c>
      <c r="G481" s="213">
        <v>293700</v>
      </c>
      <c r="H481" s="221"/>
      <c r="I481" s="226">
        <v>174224</v>
      </c>
      <c r="J481" s="214">
        <f t="shared" si="28"/>
        <v>174224</v>
      </c>
      <c r="K481" s="213">
        <v>152309</v>
      </c>
      <c r="L481" s="221"/>
      <c r="M481" s="217">
        <f t="shared" si="30"/>
        <v>0.4660888175494917</v>
      </c>
    </row>
    <row r="482" spans="1:13" s="201" customFormat="1" ht="12.75">
      <c r="A482" s="210"/>
      <c r="B482" s="211"/>
      <c r="C482" s="212" t="s">
        <v>245</v>
      </c>
      <c r="D482" s="225">
        <v>574500</v>
      </c>
      <c r="E482" s="225">
        <v>574500</v>
      </c>
      <c r="F482" s="214">
        <f t="shared" si="29"/>
        <v>574500</v>
      </c>
      <c r="G482" s="213"/>
      <c r="H482" s="221"/>
      <c r="I482" s="226">
        <v>224796</v>
      </c>
      <c r="J482" s="214">
        <f t="shared" si="28"/>
        <v>224796</v>
      </c>
      <c r="K482" s="213"/>
      <c r="L482" s="221"/>
      <c r="M482" s="217">
        <f t="shared" si="30"/>
        <v>0.391289817232376</v>
      </c>
    </row>
    <row r="483" spans="1:13" s="201" customFormat="1" ht="38.25">
      <c r="A483" s="210"/>
      <c r="B483" s="203">
        <v>85412</v>
      </c>
      <c r="C483" s="204" t="s">
        <v>352</v>
      </c>
      <c r="D483" s="222">
        <f>SUM(D484:D484)</f>
        <v>150000</v>
      </c>
      <c r="E483" s="222">
        <f>SUM(E484:E484)</f>
        <v>150000</v>
      </c>
      <c r="F483" s="206">
        <f t="shared" si="29"/>
        <v>150000</v>
      </c>
      <c r="G483" s="222">
        <f>SUM(G484:G484)</f>
        <v>0</v>
      </c>
      <c r="H483" s="223">
        <f>SUM(H484:H484)</f>
        <v>0</v>
      </c>
      <c r="I483" s="224">
        <f>SUM(I484:I484)</f>
        <v>88200</v>
      </c>
      <c r="J483" s="206">
        <f t="shared" si="28"/>
        <v>88200</v>
      </c>
      <c r="K483" s="222">
        <f>SUM(K484:K484)</f>
        <v>0</v>
      </c>
      <c r="L483" s="223">
        <f>SUM(L484:L484)</f>
        <v>0</v>
      </c>
      <c r="M483" s="209">
        <f t="shared" si="30"/>
        <v>0.588</v>
      </c>
    </row>
    <row r="484" spans="1:13" s="201" customFormat="1" ht="12.75">
      <c r="A484" s="210"/>
      <c r="B484" s="211"/>
      <c r="C484" s="212" t="s">
        <v>375</v>
      </c>
      <c r="D484" s="225">
        <v>150000</v>
      </c>
      <c r="E484" s="225">
        <v>150000</v>
      </c>
      <c r="F484" s="214">
        <f t="shared" si="29"/>
        <v>150000</v>
      </c>
      <c r="G484" s="225"/>
      <c r="H484" s="221"/>
      <c r="I484" s="226">
        <v>88200</v>
      </c>
      <c r="J484" s="214">
        <f t="shared" si="28"/>
        <v>88200</v>
      </c>
      <c r="K484" s="225"/>
      <c r="L484" s="221"/>
      <c r="M484" s="217">
        <f t="shared" si="30"/>
        <v>0.588</v>
      </c>
    </row>
    <row r="485" spans="1:13" s="220" customFormat="1" ht="12.75">
      <c r="A485" s="210"/>
      <c r="B485" s="203">
        <v>85415</v>
      </c>
      <c r="C485" s="204" t="s">
        <v>246</v>
      </c>
      <c r="D485" s="222">
        <f>SUM(D486:D488)</f>
        <v>100000</v>
      </c>
      <c r="E485" s="222">
        <f>SUM(E486:E488)</f>
        <v>683920</v>
      </c>
      <c r="F485" s="206">
        <f t="shared" si="29"/>
        <v>683920</v>
      </c>
      <c r="G485" s="222">
        <f>SUM(G486:G488)</f>
        <v>0</v>
      </c>
      <c r="H485" s="223">
        <f>SUM(H486:H488)</f>
        <v>0</v>
      </c>
      <c r="I485" s="224">
        <f>SUM(I486:I488)</f>
        <v>0</v>
      </c>
      <c r="J485" s="206">
        <f t="shared" si="28"/>
        <v>0</v>
      </c>
      <c r="K485" s="222">
        <f>SUM(K486:K488)</f>
        <v>0</v>
      </c>
      <c r="L485" s="223">
        <f>SUM(L486:L488)</f>
        <v>0</v>
      </c>
      <c r="M485" s="209">
        <f t="shared" si="30"/>
        <v>0</v>
      </c>
    </row>
    <row r="486" spans="1:13" s="220" customFormat="1" ht="12.75">
      <c r="A486" s="210"/>
      <c r="B486" s="211"/>
      <c r="C486" s="212" t="s">
        <v>376</v>
      </c>
      <c r="D486" s="225">
        <v>100000</v>
      </c>
      <c r="E486" s="225">
        <v>100000</v>
      </c>
      <c r="F486" s="214">
        <f t="shared" si="29"/>
        <v>100000</v>
      </c>
      <c r="G486" s="225"/>
      <c r="H486" s="221"/>
      <c r="I486" s="226"/>
      <c r="J486" s="214">
        <f t="shared" si="28"/>
        <v>0</v>
      </c>
      <c r="K486" s="225"/>
      <c r="L486" s="221"/>
      <c r="M486" s="217">
        <f t="shared" si="30"/>
        <v>0</v>
      </c>
    </row>
    <row r="487" spans="1:13" s="201" customFormat="1" ht="38.25">
      <c r="A487" s="210"/>
      <c r="B487" s="211"/>
      <c r="C487" s="212" t="s">
        <v>614</v>
      </c>
      <c r="D487" s="225"/>
      <c r="E487" s="225">
        <v>305802</v>
      </c>
      <c r="F487" s="214">
        <f t="shared" si="29"/>
        <v>305802</v>
      </c>
      <c r="G487" s="225"/>
      <c r="H487" s="221"/>
      <c r="I487" s="226"/>
      <c r="J487" s="214">
        <f t="shared" si="28"/>
        <v>0</v>
      </c>
      <c r="K487" s="225"/>
      <c r="L487" s="221"/>
      <c r="M487" s="217">
        <f t="shared" si="30"/>
        <v>0</v>
      </c>
    </row>
    <row r="488" spans="1:13" s="220" customFormat="1" ht="25.5">
      <c r="A488" s="210"/>
      <c r="B488" s="211"/>
      <c r="C488" s="212" t="s">
        <v>593</v>
      </c>
      <c r="D488" s="225"/>
      <c r="E488" s="225">
        <v>278118</v>
      </c>
      <c r="F488" s="214">
        <f t="shared" si="29"/>
        <v>278118</v>
      </c>
      <c r="G488" s="225"/>
      <c r="H488" s="221"/>
      <c r="I488" s="226"/>
      <c r="J488" s="214">
        <f t="shared" si="28"/>
        <v>0</v>
      </c>
      <c r="K488" s="225"/>
      <c r="L488" s="221"/>
      <c r="M488" s="217">
        <f t="shared" si="30"/>
        <v>0</v>
      </c>
    </row>
    <row r="489" spans="1:13" s="201" customFormat="1" ht="12.75">
      <c r="A489" s="210"/>
      <c r="B489" s="203">
        <v>85417</v>
      </c>
      <c r="C489" s="204" t="s">
        <v>247</v>
      </c>
      <c r="D489" s="222">
        <f>D490</f>
        <v>80800</v>
      </c>
      <c r="E489" s="222">
        <f>E490</f>
        <v>80800</v>
      </c>
      <c r="F489" s="206">
        <f t="shared" si="29"/>
        <v>80800</v>
      </c>
      <c r="G489" s="222">
        <f>G490</f>
        <v>75300</v>
      </c>
      <c r="H489" s="223">
        <f>H490</f>
        <v>0</v>
      </c>
      <c r="I489" s="224">
        <f>I490</f>
        <v>44649</v>
      </c>
      <c r="J489" s="206">
        <f t="shared" si="28"/>
        <v>44649</v>
      </c>
      <c r="K489" s="222">
        <f>K490</f>
        <v>41502</v>
      </c>
      <c r="L489" s="223">
        <f>L490</f>
        <v>0</v>
      </c>
      <c r="M489" s="209">
        <f t="shared" si="30"/>
        <v>0.5525866336633664</v>
      </c>
    </row>
    <row r="490" spans="1:13" s="220" customFormat="1" ht="12.75">
      <c r="A490" s="210"/>
      <c r="B490" s="203"/>
      <c r="C490" s="212" t="s">
        <v>286</v>
      </c>
      <c r="D490" s="225">
        <v>80800</v>
      </c>
      <c r="E490" s="225">
        <v>80800</v>
      </c>
      <c r="F490" s="214">
        <f t="shared" si="29"/>
        <v>80800</v>
      </c>
      <c r="G490" s="213">
        <v>75300</v>
      </c>
      <c r="H490" s="221"/>
      <c r="I490" s="226">
        <v>44649</v>
      </c>
      <c r="J490" s="214">
        <f t="shared" si="28"/>
        <v>44649</v>
      </c>
      <c r="K490" s="213">
        <v>41502</v>
      </c>
      <c r="L490" s="221"/>
      <c r="M490" s="217">
        <f t="shared" si="30"/>
        <v>0.5525866336633664</v>
      </c>
    </row>
    <row r="491" spans="1:13" s="220" customFormat="1" ht="12.75">
      <c r="A491" s="202"/>
      <c r="B491" s="203">
        <v>85446</v>
      </c>
      <c r="C491" s="204" t="s">
        <v>324</v>
      </c>
      <c r="D491" s="222">
        <f>D492</f>
        <v>50300</v>
      </c>
      <c r="E491" s="222">
        <f>E492</f>
        <v>50300</v>
      </c>
      <c r="F491" s="206">
        <f t="shared" si="29"/>
        <v>50300</v>
      </c>
      <c r="G491" s="222">
        <f>G492</f>
        <v>0</v>
      </c>
      <c r="H491" s="223">
        <f>H492</f>
        <v>0</v>
      </c>
      <c r="I491" s="224">
        <f>I492</f>
        <v>17478</v>
      </c>
      <c r="J491" s="206">
        <f t="shared" si="28"/>
        <v>17478</v>
      </c>
      <c r="K491" s="222">
        <f>K492</f>
        <v>0</v>
      </c>
      <c r="L491" s="223">
        <f>L492</f>
        <v>0</v>
      </c>
      <c r="M491" s="209">
        <f t="shared" si="30"/>
        <v>0.3474751491053678</v>
      </c>
    </row>
    <row r="492" spans="1:13" s="220" customFormat="1" ht="12.75">
      <c r="A492" s="202"/>
      <c r="B492" s="203"/>
      <c r="C492" s="212" t="s">
        <v>295</v>
      </c>
      <c r="D492" s="225">
        <v>50300</v>
      </c>
      <c r="E492" s="225">
        <v>50300</v>
      </c>
      <c r="F492" s="214">
        <f t="shared" si="29"/>
        <v>50300</v>
      </c>
      <c r="G492" s="225"/>
      <c r="H492" s="221"/>
      <c r="I492" s="226">
        <v>17478</v>
      </c>
      <c r="J492" s="214">
        <f t="shared" si="28"/>
        <v>17478</v>
      </c>
      <c r="K492" s="225"/>
      <c r="L492" s="221"/>
      <c r="M492" s="217">
        <f t="shared" si="30"/>
        <v>0.3474751491053678</v>
      </c>
    </row>
    <row r="493" spans="1:13" s="220" customFormat="1" ht="12.75">
      <c r="A493" s="210"/>
      <c r="B493" s="203">
        <v>85495</v>
      </c>
      <c r="C493" s="204" t="s">
        <v>103</v>
      </c>
      <c r="D493" s="222">
        <f>SUM(D494:D496)</f>
        <v>106300</v>
      </c>
      <c r="E493" s="222">
        <f>SUM(E494:E496)</f>
        <v>102300</v>
      </c>
      <c r="F493" s="206">
        <f t="shared" si="29"/>
        <v>102300</v>
      </c>
      <c r="G493" s="222">
        <f>SUM(G494:G496)</f>
        <v>0</v>
      </c>
      <c r="H493" s="223">
        <f>SUM(H494:H496)</f>
        <v>0</v>
      </c>
      <c r="I493" s="224">
        <f>SUM(I494:I496)</f>
        <v>40004</v>
      </c>
      <c r="J493" s="206">
        <f t="shared" si="28"/>
        <v>40004</v>
      </c>
      <c r="K493" s="222">
        <f>SUM(K494:K496)</f>
        <v>0</v>
      </c>
      <c r="L493" s="223">
        <f>SUM(L494:L496)</f>
        <v>0</v>
      </c>
      <c r="M493" s="209">
        <f t="shared" si="30"/>
        <v>0.3910459433040078</v>
      </c>
    </row>
    <row r="494" spans="1:13" s="201" customFormat="1" ht="25.5">
      <c r="A494" s="210"/>
      <c r="B494" s="203"/>
      <c r="C494" s="212" t="s">
        <v>283</v>
      </c>
      <c r="D494" s="225">
        <v>25000</v>
      </c>
      <c r="E494" s="225">
        <v>23000</v>
      </c>
      <c r="F494" s="214">
        <f t="shared" si="29"/>
        <v>23000</v>
      </c>
      <c r="G494" s="225"/>
      <c r="H494" s="221"/>
      <c r="I494" s="226"/>
      <c r="J494" s="214">
        <f t="shared" si="28"/>
        <v>0</v>
      </c>
      <c r="K494" s="225"/>
      <c r="L494" s="221"/>
      <c r="M494" s="217">
        <f t="shared" si="30"/>
        <v>0</v>
      </c>
    </row>
    <row r="495" spans="1:13" s="220" customFormat="1" ht="12.75">
      <c r="A495" s="210"/>
      <c r="B495" s="203"/>
      <c r="C495" s="212" t="s">
        <v>269</v>
      </c>
      <c r="D495" s="225">
        <v>30000</v>
      </c>
      <c r="E495" s="225">
        <v>28000</v>
      </c>
      <c r="F495" s="214">
        <f t="shared" si="29"/>
        <v>28000</v>
      </c>
      <c r="G495" s="225"/>
      <c r="H495" s="221"/>
      <c r="I495" s="226"/>
      <c r="J495" s="214">
        <f t="shared" si="28"/>
        <v>0</v>
      </c>
      <c r="K495" s="225"/>
      <c r="L495" s="221"/>
      <c r="M495" s="217">
        <f aca="true" t="shared" si="31" ref="M495:M506">I495/E495</f>
        <v>0</v>
      </c>
    </row>
    <row r="496" spans="1:13" s="220" customFormat="1" ht="25.5">
      <c r="A496" s="210"/>
      <c r="B496" s="203"/>
      <c r="C496" s="212" t="s">
        <v>73</v>
      </c>
      <c r="D496" s="225">
        <v>51300</v>
      </c>
      <c r="E496" s="225">
        <v>51300</v>
      </c>
      <c r="F496" s="214">
        <f t="shared" si="29"/>
        <v>51300</v>
      </c>
      <c r="G496" s="225"/>
      <c r="H496" s="221"/>
      <c r="I496" s="226">
        <v>40004</v>
      </c>
      <c r="J496" s="214">
        <f t="shared" si="28"/>
        <v>40004</v>
      </c>
      <c r="K496" s="225"/>
      <c r="L496" s="221"/>
      <c r="M496" s="217">
        <f t="shared" si="31"/>
        <v>0.7798050682261208</v>
      </c>
    </row>
    <row r="497" spans="1:13" s="10" customFormat="1" ht="25.5">
      <c r="A497" s="11">
        <v>900</v>
      </c>
      <c r="B497" s="71"/>
      <c r="C497" s="42" t="s">
        <v>423</v>
      </c>
      <c r="D497" s="12">
        <f>D498+D507+D509+D511+D520+D522+D525+D530+D532</f>
        <v>150794800</v>
      </c>
      <c r="E497" s="12">
        <f>E498+E507+E509+E511+E520+E522+E525+E530+E532</f>
        <v>76857829</v>
      </c>
      <c r="F497" s="12">
        <f aca="true" t="shared" si="32" ref="F497:F529">E497-H497</f>
        <v>11800200</v>
      </c>
      <c r="G497" s="12">
        <f>G498+G507+G509+G511+G520+G522+G525+G530+G532</f>
        <v>2327800</v>
      </c>
      <c r="H497" s="42">
        <f>H498+H507+H509+H511+H520+H522+H525+H530+H532</f>
        <v>65057629</v>
      </c>
      <c r="I497" s="66">
        <f>I498+I507+I509+I511+I520+I522+I525+I530+I532</f>
        <v>12759897</v>
      </c>
      <c r="J497" s="56">
        <f aca="true" t="shared" si="33" ref="J497:J529">I497-L497</f>
        <v>5257725</v>
      </c>
      <c r="K497" s="12">
        <f>K498+K507+K509+K511+K520+K522+K525+K530+K532</f>
        <v>1161134</v>
      </c>
      <c r="L497" s="12">
        <f>L498+L507+L509+L511+L520+L522+L525+L530+L532</f>
        <v>7502172</v>
      </c>
      <c r="M497" s="142">
        <f t="shared" si="31"/>
        <v>0.16601948254354154</v>
      </c>
    </row>
    <row r="498" spans="1:13" s="10" customFormat="1" ht="12.75">
      <c r="A498" s="26"/>
      <c r="B498" s="80">
        <v>90001</v>
      </c>
      <c r="C498" s="79" t="s">
        <v>353</v>
      </c>
      <c r="D498" s="22">
        <f>SUM(D499:D506)</f>
        <v>124907500</v>
      </c>
      <c r="E498" s="22">
        <f>SUM(E499:E506)</f>
        <v>50493875</v>
      </c>
      <c r="F498" s="73">
        <f t="shared" si="32"/>
        <v>50000</v>
      </c>
      <c r="G498" s="22">
        <f>SUM(G499:G506)</f>
        <v>0</v>
      </c>
      <c r="H498" s="39">
        <f>SUM(H499:H506)</f>
        <v>50443875</v>
      </c>
      <c r="I498" s="67">
        <f>SUM(I499:I506)</f>
        <v>3200000</v>
      </c>
      <c r="J498" s="73">
        <f t="shared" si="33"/>
        <v>0</v>
      </c>
      <c r="K498" s="22">
        <f>SUM(K499:K506)</f>
        <v>0</v>
      </c>
      <c r="L498" s="39">
        <f>SUM(L499:L506)</f>
        <v>3200000</v>
      </c>
      <c r="M498" s="143">
        <f t="shared" si="31"/>
        <v>0.06337402308695857</v>
      </c>
    </row>
    <row r="499" spans="1:13" s="10" customFormat="1" ht="51">
      <c r="A499" s="9"/>
      <c r="B499" s="52"/>
      <c r="C499" s="81" t="s">
        <v>615</v>
      </c>
      <c r="D499" s="7">
        <v>18387703</v>
      </c>
      <c r="E499" s="7">
        <v>13405373</v>
      </c>
      <c r="F499" s="40">
        <f t="shared" si="32"/>
        <v>0</v>
      </c>
      <c r="G499" s="7"/>
      <c r="H499" s="20">
        <v>13405373</v>
      </c>
      <c r="I499" s="68">
        <v>3200000</v>
      </c>
      <c r="J499" s="40">
        <f t="shared" si="33"/>
        <v>0</v>
      </c>
      <c r="K499" s="7"/>
      <c r="L499" s="20">
        <v>3200000</v>
      </c>
      <c r="M499" s="60">
        <f t="shared" si="31"/>
        <v>0.23871025446289335</v>
      </c>
    </row>
    <row r="500" spans="1:13" s="10" customFormat="1" ht="89.25">
      <c r="A500" s="9"/>
      <c r="B500" s="52"/>
      <c r="C500" s="81" t="s">
        <v>616</v>
      </c>
      <c r="D500" s="7">
        <v>37713937</v>
      </c>
      <c r="E500" s="7">
        <v>13843707</v>
      </c>
      <c r="F500" s="40">
        <f t="shared" si="32"/>
        <v>0</v>
      </c>
      <c r="G500" s="7"/>
      <c r="H500" s="20">
        <v>13843707</v>
      </c>
      <c r="I500" s="68"/>
      <c r="J500" s="40">
        <f t="shared" si="33"/>
        <v>0</v>
      </c>
      <c r="K500" s="7"/>
      <c r="L500" s="20"/>
      <c r="M500" s="60">
        <f t="shared" si="31"/>
        <v>0</v>
      </c>
    </row>
    <row r="501" spans="1:13" s="10" customFormat="1" ht="63.75">
      <c r="A501" s="9"/>
      <c r="B501" s="52"/>
      <c r="C501" s="81" t="s">
        <v>617</v>
      </c>
      <c r="D501" s="7">
        <v>27415610</v>
      </c>
      <c r="E501" s="7">
        <v>7385701</v>
      </c>
      <c r="F501" s="40">
        <f t="shared" si="32"/>
        <v>0</v>
      </c>
      <c r="G501" s="7"/>
      <c r="H501" s="20">
        <v>7385701</v>
      </c>
      <c r="I501" s="68"/>
      <c r="J501" s="40">
        <f t="shared" si="33"/>
        <v>0</v>
      </c>
      <c r="K501" s="7"/>
      <c r="L501" s="20"/>
      <c r="M501" s="60">
        <f t="shared" si="31"/>
        <v>0</v>
      </c>
    </row>
    <row r="502" spans="1:13" s="10" customFormat="1" ht="76.5">
      <c r="A502" s="9"/>
      <c r="B502" s="52"/>
      <c r="C502" s="81" t="s">
        <v>618</v>
      </c>
      <c r="D502" s="7">
        <v>34206614</v>
      </c>
      <c r="E502" s="7">
        <v>8618853</v>
      </c>
      <c r="F502" s="40">
        <f t="shared" si="32"/>
        <v>0</v>
      </c>
      <c r="G502" s="7"/>
      <c r="H502" s="20">
        <v>8618853</v>
      </c>
      <c r="I502" s="68"/>
      <c r="J502" s="40">
        <f t="shared" si="33"/>
        <v>0</v>
      </c>
      <c r="K502" s="7"/>
      <c r="L502" s="20"/>
      <c r="M502" s="60">
        <f t="shared" si="31"/>
        <v>0</v>
      </c>
    </row>
    <row r="503" spans="1:13" s="10" customFormat="1" ht="38.25">
      <c r="A503" s="9"/>
      <c r="B503" s="52"/>
      <c r="C503" s="81" t="s">
        <v>619</v>
      </c>
      <c r="D503" s="7">
        <v>804964</v>
      </c>
      <c r="E503" s="7">
        <v>1318520</v>
      </c>
      <c r="F503" s="40">
        <f t="shared" si="32"/>
        <v>0</v>
      </c>
      <c r="G503" s="7"/>
      <c r="H503" s="20">
        <v>1318520</v>
      </c>
      <c r="I503" s="68"/>
      <c r="J503" s="40">
        <f t="shared" si="33"/>
        <v>0</v>
      </c>
      <c r="K503" s="7"/>
      <c r="L503" s="20"/>
      <c r="M503" s="60">
        <f t="shared" si="31"/>
        <v>0</v>
      </c>
    </row>
    <row r="504" spans="1:13" s="10" customFormat="1" ht="25.5">
      <c r="A504" s="9"/>
      <c r="B504" s="52"/>
      <c r="C504" s="81" t="s">
        <v>620</v>
      </c>
      <c r="D504" s="7">
        <v>6378672</v>
      </c>
      <c r="E504" s="7">
        <v>5421721</v>
      </c>
      <c r="F504" s="40">
        <f t="shared" si="32"/>
        <v>0</v>
      </c>
      <c r="G504" s="7"/>
      <c r="H504" s="20">
        <v>5421721</v>
      </c>
      <c r="I504" s="68"/>
      <c r="J504" s="40">
        <f t="shared" si="33"/>
        <v>0</v>
      </c>
      <c r="K504" s="7"/>
      <c r="L504" s="20"/>
      <c r="M504" s="60">
        <f t="shared" si="31"/>
        <v>0</v>
      </c>
    </row>
    <row r="505" spans="1:13" s="10" customFormat="1" ht="38.25">
      <c r="A505" s="9"/>
      <c r="B505" s="52"/>
      <c r="C505" s="81" t="s">
        <v>621</v>
      </c>
      <c r="D505" s="7"/>
      <c r="E505" s="7">
        <v>50000</v>
      </c>
      <c r="F505" s="40">
        <f t="shared" si="32"/>
        <v>50000</v>
      </c>
      <c r="G505" s="7"/>
      <c r="H505" s="20"/>
      <c r="I505" s="68"/>
      <c r="J505" s="40">
        <f t="shared" si="33"/>
        <v>0</v>
      </c>
      <c r="K505" s="7"/>
      <c r="L505" s="20"/>
      <c r="M505" s="60">
        <f t="shared" si="31"/>
        <v>0</v>
      </c>
    </row>
    <row r="506" spans="1:13" s="25" customFormat="1" ht="51">
      <c r="A506" s="9"/>
      <c r="B506" s="52"/>
      <c r="C506" s="81" t="s">
        <v>622</v>
      </c>
      <c r="D506" s="7"/>
      <c r="E506" s="7">
        <v>450000</v>
      </c>
      <c r="F506" s="40">
        <f t="shared" si="32"/>
        <v>0</v>
      </c>
      <c r="G506" s="7"/>
      <c r="H506" s="20">
        <v>450000</v>
      </c>
      <c r="I506" s="68"/>
      <c r="J506" s="40">
        <f t="shared" si="33"/>
        <v>0</v>
      </c>
      <c r="K506" s="7"/>
      <c r="L506" s="20"/>
      <c r="M506" s="60">
        <f t="shared" si="31"/>
        <v>0</v>
      </c>
    </row>
    <row r="507" spans="1:13" s="10" customFormat="1" ht="12.75">
      <c r="A507" s="26"/>
      <c r="B507" s="80">
        <v>90002</v>
      </c>
      <c r="C507" s="79" t="s">
        <v>453</v>
      </c>
      <c r="D507" s="22">
        <f>D508</f>
        <v>15000</v>
      </c>
      <c r="E507" s="22">
        <f>E508</f>
        <v>0</v>
      </c>
      <c r="F507" s="73">
        <f t="shared" si="32"/>
        <v>0</v>
      </c>
      <c r="G507" s="22">
        <f>G508</f>
        <v>0</v>
      </c>
      <c r="H507" s="39">
        <f>H508</f>
        <v>0</v>
      </c>
      <c r="I507" s="67">
        <f>I508</f>
        <v>0</v>
      </c>
      <c r="J507" s="73">
        <f t="shared" si="33"/>
        <v>0</v>
      </c>
      <c r="K507" s="22">
        <f>K508</f>
        <v>0</v>
      </c>
      <c r="L507" s="39">
        <f>L508</f>
        <v>0</v>
      </c>
      <c r="M507" s="143"/>
    </row>
    <row r="508" spans="1:13" s="10" customFormat="1" ht="12.75">
      <c r="A508" s="9"/>
      <c r="B508" s="52"/>
      <c r="C508" s="81" t="s">
        <v>633</v>
      </c>
      <c r="D508" s="7">
        <v>15000</v>
      </c>
      <c r="E508" s="7"/>
      <c r="F508" s="40">
        <f t="shared" si="32"/>
        <v>0</v>
      </c>
      <c r="G508" s="7"/>
      <c r="H508" s="20"/>
      <c r="I508" s="68"/>
      <c r="J508" s="40">
        <f t="shared" si="33"/>
        <v>0</v>
      </c>
      <c r="K508" s="7"/>
      <c r="L508" s="20"/>
      <c r="M508" s="60"/>
    </row>
    <row r="509" spans="1:13" s="10" customFormat="1" ht="12.75">
      <c r="A509" s="26"/>
      <c r="B509" s="80">
        <v>90003</v>
      </c>
      <c r="C509" s="79" t="s">
        <v>248</v>
      </c>
      <c r="D509" s="22">
        <f>D510</f>
        <v>3050000</v>
      </c>
      <c r="E509" s="22">
        <f>E510</f>
        <v>3158600</v>
      </c>
      <c r="F509" s="73">
        <f t="shared" si="32"/>
        <v>3158600</v>
      </c>
      <c r="G509" s="22">
        <f>G510</f>
        <v>0</v>
      </c>
      <c r="H509" s="39">
        <f>H510</f>
        <v>0</v>
      </c>
      <c r="I509" s="67">
        <f>I510</f>
        <v>1692020</v>
      </c>
      <c r="J509" s="73">
        <f t="shared" si="33"/>
        <v>1692020</v>
      </c>
      <c r="K509" s="22">
        <f>K510</f>
        <v>0</v>
      </c>
      <c r="L509" s="39">
        <f>L510</f>
        <v>0</v>
      </c>
      <c r="M509" s="143">
        <f>I509/E509</f>
        <v>0.5356866966377509</v>
      </c>
    </row>
    <row r="510" spans="1:13" s="10" customFormat="1" ht="12.75">
      <c r="A510" s="9"/>
      <c r="B510" s="52"/>
      <c r="C510" s="81" t="s">
        <v>377</v>
      </c>
      <c r="D510" s="7">
        <v>3050000</v>
      </c>
      <c r="E510" s="7">
        <v>3158600</v>
      </c>
      <c r="F510" s="40">
        <f t="shared" si="32"/>
        <v>3158600</v>
      </c>
      <c r="G510" s="7"/>
      <c r="H510" s="20"/>
      <c r="I510" s="68">
        <v>1692020</v>
      </c>
      <c r="J510" s="40">
        <f t="shared" si="33"/>
        <v>1692020</v>
      </c>
      <c r="K510" s="7"/>
      <c r="L510" s="20"/>
      <c r="M510" s="60">
        <f>I510/E510</f>
        <v>0.5356866966377509</v>
      </c>
    </row>
    <row r="511" spans="1:13" s="25" customFormat="1" ht="12.75">
      <c r="A511" s="26"/>
      <c r="B511" s="80">
        <v>90004</v>
      </c>
      <c r="C511" s="79" t="s">
        <v>249</v>
      </c>
      <c r="D511" s="22">
        <f>SUM(D512:D519)</f>
        <v>1740000</v>
      </c>
      <c r="E511" s="22">
        <f>SUM(E512:E519)</f>
        <v>1800500</v>
      </c>
      <c r="F511" s="73">
        <f t="shared" si="32"/>
        <v>1765000</v>
      </c>
      <c r="G511" s="22">
        <f>SUM(G512:G519)</f>
        <v>0</v>
      </c>
      <c r="H511" s="39">
        <f>SUM(H512:H519)</f>
        <v>35500</v>
      </c>
      <c r="I511" s="67">
        <f>SUM(I512:I519)</f>
        <v>500990</v>
      </c>
      <c r="J511" s="73">
        <f t="shared" si="33"/>
        <v>500990</v>
      </c>
      <c r="K511" s="22">
        <f>SUM(K512:K519)</f>
        <v>0</v>
      </c>
      <c r="L511" s="39">
        <f>SUM(L512:L519)</f>
        <v>0</v>
      </c>
      <c r="M511" s="143">
        <f>I511/E511</f>
        <v>0.27825048597611773</v>
      </c>
    </row>
    <row r="512" spans="1:13" s="10" customFormat="1" ht="12.75">
      <c r="A512" s="9"/>
      <c r="B512" s="80"/>
      <c r="C512" s="81" t="s">
        <v>339</v>
      </c>
      <c r="D512" s="7">
        <v>1100000</v>
      </c>
      <c r="E512" s="7">
        <v>1100000</v>
      </c>
      <c r="F512" s="40">
        <f t="shared" si="32"/>
        <v>1100000</v>
      </c>
      <c r="G512" s="7"/>
      <c r="H512" s="20"/>
      <c r="I512" s="68">
        <v>284047</v>
      </c>
      <c r="J512" s="40">
        <f t="shared" si="33"/>
        <v>284047</v>
      </c>
      <c r="K512" s="7"/>
      <c r="L512" s="20"/>
      <c r="M512" s="60">
        <f>I512/E512</f>
        <v>0.25822454545454543</v>
      </c>
    </row>
    <row r="513" spans="1:13" s="10" customFormat="1" ht="25.5">
      <c r="A513" s="9"/>
      <c r="B513" s="80"/>
      <c r="C513" s="81" t="s">
        <v>79</v>
      </c>
      <c r="D513" s="7">
        <v>310000</v>
      </c>
      <c r="E513" s="7">
        <v>310000</v>
      </c>
      <c r="F513" s="40">
        <f t="shared" si="32"/>
        <v>310000</v>
      </c>
      <c r="G513" s="7"/>
      <c r="H513" s="20"/>
      <c r="I513" s="68">
        <v>176848</v>
      </c>
      <c r="J513" s="40">
        <f t="shared" si="33"/>
        <v>176848</v>
      </c>
      <c r="K513" s="7"/>
      <c r="L513" s="20"/>
      <c r="M513" s="60">
        <f>I513/E513</f>
        <v>0.5704774193548388</v>
      </c>
    </row>
    <row r="514" spans="1:13" s="10" customFormat="1" ht="12.75">
      <c r="A514" s="9"/>
      <c r="B514" s="80"/>
      <c r="C514" s="81" t="s">
        <v>454</v>
      </c>
      <c r="D514" s="7">
        <v>20000</v>
      </c>
      <c r="E514" s="7"/>
      <c r="F514" s="40">
        <f t="shared" si="32"/>
        <v>0</v>
      </c>
      <c r="G514" s="7"/>
      <c r="H514" s="20"/>
      <c r="I514" s="68"/>
      <c r="J514" s="40">
        <f t="shared" si="33"/>
        <v>0</v>
      </c>
      <c r="K514" s="7"/>
      <c r="L514" s="20"/>
      <c r="M514" s="60"/>
    </row>
    <row r="515" spans="1:13" s="10" customFormat="1" ht="12.75">
      <c r="A515" s="9"/>
      <c r="B515" s="80"/>
      <c r="C515" s="81" t="s">
        <v>623</v>
      </c>
      <c r="D515" s="7"/>
      <c r="E515" s="7">
        <v>20000</v>
      </c>
      <c r="F515" s="40">
        <f t="shared" si="32"/>
        <v>20000</v>
      </c>
      <c r="G515" s="7"/>
      <c r="H515" s="20"/>
      <c r="I515" s="68"/>
      <c r="J515" s="40">
        <f t="shared" si="33"/>
        <v>0</v>
      </c>
      <c r="K515" s="7"/>
      <c r="L515" s="20"/>
      <c r="M515" s="60">
        <f aca="true" t="shared" si="34" ref="M515:M529">I515/E515</f>
        <v>0</v>
      </c>
    </row>
    <row r="516" spans="1:13" s="10" customFormat="1" ht="12.75">
      <c r="A516" s="9"/>
      <c r="B516" s="80"/>
      <c r="C516" s="81" t="s">
        <v>624</v>
      </c>
      <c r="D516" s="7"/>
      <c r="E516" s="7">
        <v>25000</v>
      </c>
      <c r="F516" s="40">
        <f t="shared" si="32"/>
        <v>25000</v>
      </c>
      <c r="G516" s="7"/>
      <c r="H516" s="20"/>
      <c r="I516" s="68"/>
      <c r="J516" s="40">
        <f t="shared" si="33"/>
        <v>0</v>
      </c>
      <c r="K516" s="7"/>
      <c r="L516" s="20"/>
      <c r="M516" s="60">
        <f t="shared" si="34"/>
        <v>0</v>
      </c>
    </row>
    <row r="517" spans="1:13" s="10" customFormat="1" ht="12.75">
      <c r="A517" s="9"/>
      <c r="B517" s="80"/>
      <c r="C517" s="81" t="s">
        <v>625</v>
      </c>
      <c r="D517" s="7">
        <v>60000</v>
      </c>
      <c r="E517" s="7">
        <v>60000</v>
      </c>
      <c r="F517" s="40">
        <f t="shared" si="32"/>
        <v>60000</v>
      </c>
      <c r="G517" s="7"/>
      <c r="H517" s="20"/>
      <c r="I517" s="68">
        <v>24443</v>
      </c>
      <c r="J517" s="40">
        <f t="shared" si="33"/>
        <v>24443</v>
      </c>
      <c r="K517" s="7"/>
      <c r="L517" s="20"/>
      <c r="M517" s="60">
        <f t="shared" si="34"/>
        <v>0.4073833333333333</v>
      </c>
    </row>
    <row r="518" spans="1:13" s="10" customFormat="1" ht="12.75">
      <c r="A518" s="9"/>
      <c r="B518" s="80"/>
      <c r="C518" s="81" t="s">
        <v>626</v>
      </c>
      <c r="D518" s="7">
        <v>250000</v>
      </c>
      <c r="E518" s="7">
        <v>250000</v>
      </c>
      <c r="F518" s="40">
        <f t="shared" si="32"/>
        <v>250000</v>
      </c>
      <c r="G518" s="7"/>
      <c r="H518" s="20"/>
      <c r="I518" s="68">
        <v>15652</v>
      </c>
      <c r="J518" s="40">
        <f t="shared" si="33"/>
        <v>15652</v>
      </c>
      <c r="K518" s="7"/>
      <c r="L518" s="20"/>
      <c r="M518" s="60">
        <f t="shared" si="34"/>
        <v>0.062608</v>
      </c>
    </row>
    <row r="519" spans="1:13" s="10" customFormat="1" ht="25.5">
      <c r="A519" s="9"/>
      <c r="B519" s="80"/>
      <c r="C519" s="81" t="s">
        <v>627</v>
      </c>
      <c r="D519" s="7"/>
      <c r="E519" s="7">
        <v>35500</v>
      </c>
      <c r="F519" s="40">
        <f t="shared" si="32"/>
        <v>0</v>
      </c>
      <c r="G519" s="7"/>
      <c r="H519" s="20">
        <v>35500</v>
      </c>
      <c r="I519" s="68"/>
      <c r="J519" s="40">
        <f t="shared" si="33"/>
        <v>0</v>
      </c>
      <c r="K519" s="7"/>
      <c r="L519" s="20"/>
      <c r="M519" s="60">
        <f t="shared" si="34"/>
        <v>0</v>
      </c>
    </row>
    <row r="520" spans="1:13" s="10" customFormat="1" ht="12.75">
      <c r="A520" s="9"/>
      <c r="B520" s="80">
        <v>90013</v>
      </c>
      <c r="C520" s="79" t="s">
        <v>250</v>
      </c>
      <c r="D520" s="22">
        <f>SUM(D521:D521)</f>
        <v>197600</v>
      </c>
      <c r="E520" s="22">
        <f>SUM(E521:E521)</f>
        <v>197600</v>
      </c>
      <c r="F520" s="73">
        <f t="shared" si="32"/>
        <v>197600</v>
      </c>
      <c r="G520" s="22">
        <f>SUM(G521:G521)</f>
        <v>106600</v>
      </c>
      <c r="H520" s="39">
        <f>SUM(H521:H521)</f>
        <v>0</v>
      </c>
      <c r="I520" s="67">
        <f>SUM(I521:I521)</f>
        <v>81140</v>
      </c>
      <c r="J520" s="73">
        <f t="shared" si="33"/>
        <v>81140</v>
      </c>
      <c r="K520" s="22">
        <f>SUM(K521:K521)</f>
        <v>45688</v>
      </c>
      <c r="L520" s="39">
        <f>SUM(L521:L521)</f>
        <v>0</v>
      </c>
      <c r="M520" s="143">
        <f t="shared" si="34"/>
        <v>0.4106275303643725</v>
      </c>
    </row>
    <row r="521" spans="1:13" s="10" customFormat="1" ht="25.5">
      <c r="A521" s="9"/>
      <c r="B521" s="52"/>
      <c r="C521" s="82" t="s">
        <v>340</v>
      </c>
      <c r="D521" s="7">
        <v>197600</v>
      </c>
      <c r="E521" s="7">
        <v>197600</v>
      </c>
      <c r="F521" s="40">
        <f t="shared" si="32"/>
        <v>197600</v>
      </c>
      <c r="G521" s="7">
        <v>106600</v>
      </c>
      <c r="H521" s="20"/>
      <c r="I521" s="68">
        <v>81140</v>
      </c>
      <c r="J521" s="40">
        <f t="shared" si="33"/>
        <v>81140</v>
      </c>
      <c r="K521" s="7">
        <v>45688</v>
      </c>
      <c r="L521" s="20"/>
      <c r="M521" s="60">
        <f t="shared" si="34"/>
        <v>0.4106275303643725</v>
      </c>
    </row>
    <row r="522" spans="1:13" s="10" customFormat="1" ht="12.75">
      <c r="A522" s="26"/>
      <c r="B522" s="80">
        <v>90015</v>
      </c>
      <c r="C522" s="79" t="s">
        <v>251</v>
      </c>
      <c r="D522" s="22">
        <f>SUM(D523:D524)</f>
        <v>3150000</v>
      </c>
      <c r="E522" s="22">
        <f>SUM(E523:E524)</f>
        <v>3150000</v>
      </c>
      <c r="F522" s="73">
        <f t="shared" si="32"/>
        <v>2850000</v>
      </c>
      <c r="G522" s="22">
        <f>SUM(G523:G524)</f>
        <v>0</v>
      </c>
      <c r="H522" s="39">
        <f>SUM(H523:H524)</f>
        <v>300000</v>
      </c>
      <c r="I522" s="67">
        <f>SUM(I523:I524)</f>
        <v>1473563</v>
      </c>
      <c r="J522" s="73">
        <f t="shared" si="33"/>
        <v>1436550</v>
      </c>
      <c r="K522" s="22">
        <f>SUM(K523:K524)</f>
        <v>0</v>
      </c>
      <c r="L522" s="39">
        <f>SUM(L523:L524)</f>
        <v>37013</v>
      </c>
      <c r="M522" s="143">
        <f t="shared" si="34"/>
        <v>0.46779777777777776</v>
      </c>
    </row>
    <row r="523" spans="1:13" s="10" customFormat="1" ht="12.75">
      <c r="A523" s="9"/>
      <c r="B523" s="80"/>
      <c r="C523" s="81" t="s">
        <v>378</v>
      </c>
      <c r="D523" s="7">
        <v>2850000</v>
      </c>
      <c r="E523" s="7">
        <v>2850000</v>
      </c>
      <c r="F523" s="40">
        <f t="shared" si="32"/>
        <v>2850000</v>
      </c>
      <c r="G523" s="7"/>
      <c r="H523" s="20"/>
      <c r="I523" s="68">
        <v>1436550</v>
      </c>
      <c r="J523" s="40">
        <f t="shared" si="33"/>
        <v>1436550</v>
      </c>
      <c r="K523" s="7"/>
      <c r="L523" s="20"/>
      <c r="M523" s="60">
        <f t="shared" si="34"/>
        <v>0.5040526315789474</v>
      </c>
    </row>
    <row r="524" spans="1:13" s="10" customFormat="1" ht="12.75">
      <c r="A524" s="9"/>
      <c r="B524" s="80"/>
      <c r="C524" s="69" t="s">
        <v>628</v>
      </c>
      <c r="D524" s="7">
        <v>300000</v>
      </c>
      <c r="E524" s="7">
        <v>300000</v>
      </c>
      <c r="F524" s="40">
        <f t="shared" si="32"/>
        <v>0</v>
      </c>
      <c r="G524" s="7"/>
      <c r="H524" s="20">
        <v>300000</v>
      </c>
      <c r="I524" s="68">
        <v>37013</v>
      </c>
      <c r="J524" s="40">
        <f t="shared" si="33"/>
        <v>0</v>
      </c>
      <c r="K524" s="7"/>
      <c r="L524" s="20">
        <v>37013</v>
      </c>
      <c r="M524" s="60">
        <f t="shared" si="34"/>
        <v>0.12337666666666666</v>
      </c>
    </row>
    <row r="525" spans="1:13" s="10" customFormat="1" ht="12.75">
      <c r="A525" s="26"/>
      <c r="B525" s="80">
        <v>90017</v>
      </c>
      <c r="C525" s="79" t="s">
        <v>252</v>
      </c>
      <c r="D525" s="22">
        <f>SUM(D526:D529)</f>
        <v>1561000</v>
      </c>
      <c r="E525" s="22">
        <f>SUM(E526:E529)</f>
        <v>1943300</v>
      </c>
      <c r="F525" s="73">
        <f t="shared" si="32"/>
        <v>1818300</v>
      </c>
      <c r="G525" s="22">
        <f>SUM(G526:G529)</f>
        <v>1487500</v>
      </c>
      <c r="H525" s="39">
        <f>SUM(H526:H529)</f>
        <v>125000</v>
      </c>
      <c r="I525" s="67">
        <f>SUM(I526:I529)</f>
        <v>1012389</v>
      </c>
      <c r="J525" s="73">
        <f t="shared" si="33"/>
        <v>1012389</v>
      </c>
      <c r="K525" s="22">
        <f>SUM(K526:K529)</f>
        <v>830334</v>
      </c>
      <c r="L525" s="39">
        <f>SUM(L526:L529)</f>
        <v>0</v>
      </c>
      <c r="M525" s="143">
        <f t="shared" si="34"/>
        <v>0.5209638244223743</v>
      </c>
    </row>
    <row r="526" spans="1:13" s="10" customFormat="1" ht="12.75">
      <c r="A526" s="9"/>
      <c r="B526" s="80"/>
      <c r="C526" s="82" t="s">
        <v>294</v>
      </c>
      <c r="D526" s="7">
        <v>1561000</v>
      </c>
      <c r="E526" s="7">
        <v>1818300</v>
      </c>
      <c r="F526" s="40">
        <f t="shared" si="32"/>
        <v>1818300</v>
      </c>
      <c r="G526" s="7">
        <v>1487500</v>
      </c>
      <c r="H526" s="20"/>
      <c r="I526" s="68">
        <v>1012389</v>
      </c>
      <c r="J526" s="40">
        <f t="shared" si="33"/>
        <v>1012389</v>
      </c>
      <c r="K526" s="7">
        <v>830334</v>
      </c>
      <c r="L526" s="20"/>
      <c r="M526" s="60">
        <f t="shared" si="34"/>
        <v>0.556777759445636</v>
      </c>
    </row>
    <row r="527" spans="1:13" s="10" customFormat="1" ht="12.75">
      <c r="A527" s="9"/>
      <c r="B527" s="80"/>
      <c r="C527" s="81" t="s">
        <v>629</v>
      </c>
      <c r="D527" s="7"/>
      <c r="E527" s="7">
        <v>60000</v>
      </c>
      <c r="F527" s="40">
        <f t="shared" si="32"/>
        <v>0</v>
      </c>
      <c r="G527" s="7"/>
      <c r="H527" s="20">
        <v>60000</v>
      </c>
      <c r="I527" s="68"/>
      <c r="J527" s="40">
        <f t="shared" si="33"/>
        <v>0</v>
      </c>
      <c r="K527" s="7"/>
      <c r="L527" s="20"/>
      <c r="M527" s="60">
        <f t="shared" si="34"/>
        <v>0</v>
      </c>
    </row>
    <row r="528" spans="1:13" s="10" customFormat="1" ht="25.5">
      <c r="A528" s="9"/>
      <c r="B528" s="80"/>
      <c r="C528" s="81" t="s">
        <v>630</v>
      </c>
      <c r="D528" s="7"/>
      <c r="E528" s="7">
        <v>15000</v>
      </c>
      <c r="F528" s="40">
        <f t="shared" si="32"/>
        <v>0</v>
      </c>
      <c r="G528" s="7"/>
      <c r="H528" s="20">
        <v>15000</v>
      </c>
      <c r="I528" s="68"/>
      <c r="J528" s="40">
        <f t="shared" si="33"/>
        <v>0</v>
      </c>
      <c r="K528" s="7"/>
      <c r="L528" s="20"/>
      <c r="M528" s="60">
        <f t="shared" si="34"/>
        <v>0</v>
      </c>
    </row>
    <row r="529" spans="1:13" s="10" customFormat="1" ht="12.75">
      <c r="A529" s="9"/>
      <c r="B529" s="80"/>
      <c r="C529" s="81" t="s">
        <v>631</v>
      </c>
      <c r="D529" s="7"/>
      <c r="E529" s="7">
        <v>50000</v>
      </c>
      <c r="F529" s="40">
        <f t="shared" si="32"/>
        <v>0</v>
      </c>
      <c r="G529" s="7"/>
      <c r="H529" s="20">
        <v>50000</v>
      </c>
      <c r="I529" s="68"/>
      <c r="J529" s="40">
        <f t="shared" si="33"/>
        <v>0</v>
      </c>
      <c r="K529" s="7"/>
      <c r="L529" s="20"/>
      <c r="M529" s="60">
        <f t="shared" si="34"/>
        <v>0</v>
      </c>
    </row>
    <row r="530" spans="1:13" s="10" customFormat="1" ht="38.25">
      <c r="A530" s="26"/>
      <c r="B530" s="80">
        <v>90020</v>
      </c>
      <c r="C530" s="79" t="s">
        <v>632</v>
      </c>
      <c r="D530" s="22">
        <f>D531</f>
        <v>0</v>
      </c>
      <c r="E530" s="22">
        <f>E531</f>
        <v>15000</v>
      </c>
      <c r="F530" s="73">
        <f aca="true" t="shared" si="35" ref="F530:F593">E530-H530</f>
        <v>15000</v>
      </c>
      <c r="G530" s="22">
        <f>G531</f>
        <v>0</v>
      </c>
      <c r="H530" s="39">
        <f>H531</f>
        <v>0</v>
      </c>
      <c r="I530" s="67">
        <f>I531</f>
        <v>4380</v>
      </c>
      <c r="J530" s="73">
        <f aca="true" t="shared" si="36" ref="J530:J593">I530-L530</f>
        <v>4380</v>
      </c>
      <c r="K530" s="22">
        <f>K531</f>
        <v>0</v>
      </c>
      <c r="L530" s="39">
        <f>L531</f>
        <v>0</v>
      </c>
      <c r="M530" s="143">
        <f aca="true" t="shared" si="37" ref="M530:M593">I530/E530</f>
        <v>0.292</v>
      </c>
    </row>
    <row r="531" spans="1:13" s="10" customFormat="1" ht="12.75">
      <c r="A531" s="9"/>
      <c r="B531" s="52"/>
      <c r="C531" s="81" t="s">
        <v>633</v>
      </c>
      <c r="D531" s="7"/>
      <c r="E531" s="7">
        <v>15000</v>
      </c>
      <c r="F531" s="40">
        <f t="shared" si="35"/>
        <v>15000</v>
      </c>
      <c r="G531" s="7"/>
      <c r="H531" s="20"/>
      <c r="I531" s="68">
        <v>4380</v>
      </c>
      <c r="J531" s="40">
        <f t="shared" si="36"/>
        <v>4380</v>
      </c>
      <c r="K531" s="7"/>
      <c r="L531" s="20"/>
      <c r="M531" s="60">
        <f t="shared" si="37"/>
        <v>0.292</v>
      </c>
    </row>
    <row r="532" spans="1:13" s="10" customFormat="1" ht="12.75">
      <c r="A532" s="26"/>
      <c r="B532" s="80">
        <v>90095</v>
      </c>
      <c r="C532" s="79" t="s">
        <v>103</v>
      </c>
      <c r="D532" s="22">
        <f>SUM(D533:D560)</f>
        <v>16173700</v>
      </c>
      <c r="E532" s="22">
        <f>SUM(E533:E560)</f>
        <v>16098954</v>
      </c>
      <c r="F532" s="73">
        <f t="shared" si="35"/>
        <v>1945700</v>
      </c>
      <c r="G532" s="22">
        <f>SUM(G533:G560)</f>
        <v>733700</v>
      </c>
      <c r="H532" s="39">
        <f>SUM(H533:H560)</f>
        <v>14153254</v>
      </c>
      <c r="I532" s="67">
        <f>SUM(I533:I560)</f>
        <v>4795415</v>
      </c>
      <c r="J532" s="73">
        <f t="shared" si="36"/>
        <v>530256</v>
      </c>
      <c r="K532" s="22">
        <f>SUM(K533:K560)</f>
        <v>285112</v>
      </c>
      <c r="L532" s="39">
        <f>SUM(L533:L560)</f>
        <v>4265159</v>
      </c>
      <c r="M532" s="143">
        <f t="shared" si="37"/>
        <v>0.297871215732401</v>
      </c>
    </row>
    <row r="533" spans="1:13" s="10" customFormat="1" ht="12.75">
      <c r="A533" s="9"/>
      <c r="B533" s="52"/>
      <c r="C533" s="81" t="s">
        <v>80</v>
      </c>
      <c r="D533" s="7">
        <v>77600</v>
      </c>
      <c r="E533" s="7">
        <v>77600</v>
      </c>
      <c r="F533" s="40">
        <f t="shared" si="35"/>
        <v>77600</v>
      </c>
      <c r="G533" s="7"/>
      <c r="H533" s="20"/>
      <c r="I533" s="68">
        <v>31169</v>
      </c>
      <c r="J533" s="40">
        <f t="shared" si="36"/>
        <v>31169</v>
      </c>
      <c r="K533" s="7"/>
      <c r="L533" s="20"/>
      <c r="M533" s="60">
        <f t="shared" si="37"/>
        <v>0.40166237113402065</v>
      </c>
    </row>
    <row r="534" spans="1:13" s="10" customFormat="1" ht="12.75">
      <c r="A534" s="9"/>
      <c r="B534" s="52"/>
      <c r="C534" s="81" t="s">
        <v>634</v>
      </c>
      <c r="D534" s="7">
        <v>100000</v>
      </c>
      <c r="E534" s="7">
        <v>100000</v>
      </c>
      <c r="F534" s="40">
        <f t="shared" si="35"/>
        <v>100000</v>
      </c>
      <c r="G534" s="7"/>
      <c r="H534" s="20"/>
      <c r="I534" s="68">
        <v>146</v>
      </c>
      <c r="J534" s="40">
        <f t="shared" si="36"/>
        <v>146</v>
      </c>
      <c r="K534" s="7"/>
      <c r="L534" s="20"/>
      <c r="M534" s="60">
        <f t="shared" si="37"/>
        <v>0.00146</v>
      </c>
    </row>
    <row r="535" spans="1:13" s="10" customFormat="1" ht="12.75">
      <c r="A535" s="9"/>
      <c r="B535" s="52"/>
      <c r="C535" s="81" t="s">
        <v>379</v>
      </c>
      <c r="D535" s="7">
        <v>5000</v>
      </c>
      <c r="E535" s="7">
        <v>5000</v>
      </c>
      <c r="F535" s="40">
        <f t="shared" si="35"/>
        <v>5000</v>
      </c>
      <c r="G535" s="7"/>
      <c r="H535" s="20"/>
      <c r="I535" s="68">
        <v>1210</v>
      </c>
      <c r="J535" s="40">
        <f t="shared" si="36"/>
        <v>1210</v>
      </c>
      <c r="K535" s="7"/>
      <c r="L535" s="20"/>
      <c r="M535" s="60">
        <f t="shared" si="37"/>
        <v>0.242</v>
      </c>
    </row>
    <row r="536" spans="1:13" s="10" customFormat="1" ht="12.75">
      <c r="A536" s="9"/>
      <c r="B536" s="52"/>
      <c r="C536" s="81" t="s">
        <v>380</v>
      </c>
      <c r="D536" s="7">
        <v>4000</v>
      </c>
      <c r="E536" s="7">
        <v>4000</v>
      </c>
      <c r="F536" s="40">
        <f t="shared" si="35"/>
        <v>4000</v>
      </c>
      <c r="G536" s="7"/>
      <c r="H536" s="20"/>
      <c r="I536" s="68">
        <v>1025</v>
      </c>
      <c r="J536" s="40">
        <f t="shared" si="36"/>
        <v>1025</v>
      </c>
      <c r="K536" s="7"/>
      <c r="L536" s="20"/>
      <c r="M536" s="60">
        <f t="shared" si="37"/>
        <v>0.25625</v>
      </c>
    </row>
    <row r="537" spans="1:13" s="10" customFormat="1" ht="12.75">
      <c r="A537" s="9"/>
      <c r="B537" s="52"/>
      <c r="C537" s="81" t="s">
        <v>381</v>
      </c>
      <c r="D537" s="7">
        <v>20000</v>
      </c>
      <c r="E537" s="7">
        <v>20000</v>
      </c>
      <c r="F537" s="40">
        <f t="shared" si="35"/>
        <v>20000</v>
      </c>
      <c r="G537" s="7"/>
      <c r="H537" s="20"/>
      <c r="I537" s="68">
        <v>8058</v>
      </c>
      <c r="J537" s="40">
        <f t="shared" si="36"/>
        <v>8058</v>
      </c>
      <c r="K537" s="7"/>
      <c r="L537" s="20"/>
      <c r="M537" s="60">
        <f t="shared" si="37"/>
        <v>0.4029</v>
      </c>
    </row>
    <row r="538" spans="1:13" s="10" customFormat="1" ht="12.75">
      <c r="A538" s="9"/>
      <c r="B538" s="52"/>
      <c r="C538" s="81" t="s">
        <v>341</v>
      </c>
      <c r="D538" s="7">
        <v>10000</v>
      </c>
      <c r="E538" s="7">
        <v>10000</v>
      </c>
      <c r="F538" s="40">
        <f t="shared" si="35"/>
        <v>10000</v>
      </c>
      <c r="G538" s="7"/>
      <c r="H538" s="20"/>
      <c r="I538" s="68"/>
      <c r="J538" s="40">
        <f t="shared" si="36"/>
        <v>0</v>
      </c>
      <c r="K538" s="7"/>
      <c r="L538" s="20"/>
      <c r="M538" s="60">
        <f t="shared" si="37"/>
        <v>0</v>
      </c>
    </row>
    <row r="539" spans="1:13" s="10" customFormat="1" ht="25.5">
      <c r="A539" s="9"/>
      <c r="B539" s="52"/>
      <c r="C539" s="81" t="s">
        <v>318</v>
      </c>
      <c r="D539" s="7">
        <v>12000</v>
      </c>
      <c r="E539" s="7">
        <v>12000</v>
      </c>
      <c r="F539" s="40">
        <f t="shared" si="35"/>
        <v>12000</v>
      </c>
      <c r="G539" s="7"/>
      <c r="H539" s="20"/>
      <c r="I539" s="68">
        <v>3660</v>
      </c>
      <c r="J539" s="40">
        <f t="shared" si="36"/>
        <v>3660</v>
      </c>
      <c r="K539" s="7"/>
      <c r="L539" s="20"/>
      <c r="M539" s="60">
        <f t="shared" si="37"/>
        <v>0.305</v>
      </c>
    </row>
    <row r="540" spans="1:13" s="10" customFormat="1" ht="12.75">
      <c r="A540" s="9"/>
      <c r="B540" s="52"/>
      <c r="C540" s="81" t="s">
        <v>319</v>
      </c>
      <c r="D540" s="7">
        <v>11000</v>
      </c>
      <c r="E540" s="7">
        <v>11000</v>
      </c>
      <c r="F540" s="40">
        <f t="shared" si="35"/>
        <v>11000</v>
      </c>
      <c r="G540" s="7"/>
      <c r="H540" s="20"/>
      <c r="I540" s="68"/>
      <c r="J540" s="40">
        <f t="shared" si="36"/>
        <v>0</v>
      </c>
      <c r="K540" s="7"/>
      <c r="L540" s="20"/>
      <c r="M540" s="60">
        <f t="shared" si="37"/>
        <v>0</v>
      </c>
    </row>
    <row r="541" spans="1:13" s="10" customFormat="1" ht="25.5">
      <c r="A541" s="9"/>
      <c r="B541" s="52"/>
      <c r="C541" s="81" t="s">
        <v>81</v>
      </c>
      <c r="D541" s="7">
        <v>112000</v>
      </c>
      <c r="E541" s="7">
        <v>62000</v>
      </c>
      <c r="F541" s="40">
        <f t="shared" si="35"/>
        <v>62000</v>
      </c>
      <c r="G541" s="7"/>
      <c r="H541" s="20"/>
      <c r="I541" s="68">
        <v>13285</v>
      </c>
      <c r="J541" s="40">
        <f t="shared" si="36"/>
        <v>13285</v>
      </c>
      <c r="K541" s="7"/>
      <c r="L541" s="20"/>
      <c r="M541" s="60">
        <f t="shared" si="37"/>
        <v>0.2142741935483871</v>
      </c>
    </row>
    <row r="542" spans="1:13" s="10" customFormat="1" ht="25.5">
      <c r="A542" s="9"/>
      <c r="B542" s="52"/>
      <c r="C542" s="81" t="s">
        <v>635</v>
      </c>
      <c r="D542" s="7">
        <v>1135000</v>
      </c>
      <c r="E542" s="7">
        <v>1135000</v>
      </c>
      <c r="F542" s="40">
        <f t="shared" si="35"/>
        <v>1135000</v>
      </c>
      <c r="G542" s="7">
        <v>733700</v>
      </c>
      <c r="H542" s="20"/>
      <c r="I542" s="68">
        <v>371029</v>
      </c>
      <c r="J542" s="40">
        <f t="shared" si="36"/>
        <v>371029</v>
      </c>
      <c r="K542" s="7">
        <v>285112</v>
      </c>
      <c r="L542" s="20"/>
      <c r="M542" s="60">
        <f t="shared" si="37"/>
        <v>0.32689779735682817</v>
      </c>
    </row>
    <row r="543" spans="1:13" s="10" customFormat="1" ht="25.5">
      <c r="A543" s="9"/>
      <c r="B543" s="52"/>
      <c r="C543" s="81" t="s">
        <v>636</v>
      </c>
      <c r="D543" s="7">
        <v>5000</v>
      </c>
      <c r="E543" s="7">
        <v>5000</v>
      </c>
      <c r="F543" s="40">
        <f t="shared" si="35"/>
        <v>0</v>
      </c>
      <c r="G543" s="7"/>
      <c r="H543" s="20">
        <v>5000</v>
      </c>
      <c r="I543" s="68"/>
      <c r="J543" s="40">
        <f t="shared" si="36"/>
        <v>0</v>
      </c>
      <c r="K543" s="7"/>
      <c r="L543" s="20"/>
      <c r="M543" s="60">
        <f t="shared" si="37"/>
        <v>0</v>
      </c>
    </row>
    <row r="544" spans="1:13" s="10" customFormat="1" ht="25.5">
      <c r="A544" s="9"/>
      <c r="B544" s="52"/>
      <c r="C544" s="81" t="s">
        <v>637</v>
      </c>
      <c r="D544" s="7">
        <v>60000</v>
      </c>
      <c r="E544" s="7">
        <v>60000</v>
      </c>
      <c r="F544" s="40">
        <f t="shared" si="35"/>
        <v>0</v>
      </c>
      <c r="G544" s="7"/>
      <c r="H544" s="20">
        <v>60000</v>
      </c>
      <c r="I544" s="68">
        <v>57096</v>
      </c>
      <c r="J544" s="40">
        <f t="shared" si="36"/>
        <v>0</v>
      </c>
      <c r="K544" s="7"/>
      <c r="L544" s="20">
        <v>57096</v>
      </c>
      <c r="M544" s="60">
        <f t="shared" si="37"/>
        <v>0.9516</v>
      </c>
    </row>
    <row r="545" spans="1:13" s="10" customFormat="1" ht="25.5">
      <c r="A545" s="9"/>
      <c r="B545" s="80"/>
      <c r="C545" s="69" t="s">
        <v>638</v>
      </c>
      <c r="D545" s="7">
        <v>159100</v>
      </c>
      <c r="E545" s="7">
        <v>159100</v>
      </c>
      <c r="F545" s="40">
        <f t="shared" si="35"/>
        <v>159100</v>
      </c>
      <c r="G545" s="7"/>
      <c r="H545" s="20"/>
      <c r="I545" s="68">
        <v>56123</v>
      </c>
      <c r="J545" s="40">
        <f t="shared" si="36"/>
        <v>56123</v>
      </c>
      <c r="K545" s="7"/>
      <c r="L545" s="20"/>
      <c r="M545" s="60">
        <f t="shared" si="37"/>
        <v>0.35275298554368323</v>
      </c>
    </row>
    <row r="546" spans="1:13" s="10" customFormat="1" ht="12.75">
      <c r="A546" s="9"/>
      <c r="B546" s="52"/>
      <c r="C546" s="69" t="s">
        <v>0</v>
      </c>
      <c r="D546" s="5">
        <v>813000</v>
      </c>
      <c r="E546" s="5">
        <v>813000</v>
      </c>
      <c r="F546" s="40">
        <f t="shared" si="35"/>
        <v>0</v>
      </c>
      <c r="G546" s="7"/>
      <c r="H546" s="43">
        <v>813000</v>
      </c>
      <c r="I546" s="65">
        <v>56299</v>
      </c>
      <c r="J546" s="40">
        <f t="shared" si="36"/>
        <v>0</v>
      </c>
      <c r="K546" s="7"/>
      <c r="L546" s="43">
        <v>56299</v>
      </c>
      <c r="M546" s="60">
        <f t="shared" si="37"/>
        <v>0.06924846248462485</v>
      </c>
    </row>
    <row r="547" spans="1:13" s="10" customFormat="1" ht="12.75">
      <c r="A547" s="9"/>
      <c r="B547" s="52"/>
      <c r="C547" s="69" t="s">
        <v>382</v>
      </c>
      <c r="D547" s="5">
        <v>1000000</v>
      </c>
      <c r="E547" s="5">
        <v>1000000</v>
      </c>
      <c r="F547" s="40">
        <f t="shared" si="35"/>
        <v>0</v>
      </c>
      <c r="G547" s="7"/>
      <c r="H547" s="43">
        <v>1000000</v>
      </c>
      <c r="I547" s="65">
        <v>8754</v>
      </c>
      <c r="J547" s="40">
        <f t="shared" si="36"/>
        <v>0</v>
      </c>
      <c r="K547" s="7"/>
      <c r="L547" s="43">
        <v>8754</v>
      </c>
      <c r="M547" s="60">
        <f t="shared" si="37"/>
        <v>0.008754</v>
      </c>
    </row>
    <row r="548" spans="1:13" s="10" customFormat="1" ht="25.5">
      <c r="A548" s="9"/>
      <c r="B548" s="52"/>
      <c r="C548" s="69" t="s">
        <v>1</v>
      </c>
      <c r="D548" s="5">
        <v>200000</v>
      </c>
      <c r="E548" s="5">
        <v>70000</v>
      </c>
      <c r="F548" s="40">
        <f t="shared" si="35"/>
        <v>0</v>
      </c>
      <c r="G548" s="7"/>
      <c r="H548" s="43">
        <v>70000</v>
      </c>
      <c r="I548" s="65">
        <v>43606</v>
      </c>
      <c r="J548" s="40">
        <f t="shared" si="36"/>
        <v>0</v>
      </c>
      <c r="K548" s="7"/>
      <c r="L548" s="43">
        <v>43606</v>
      </c>
      <c r="M548" s="60">
        <f t="shared" si="37"/>
        <v>0.6229428571428571</v>
      </c>
    </row>
    <row r="549" spans="1:13" s="10" customFormat="1" ht="38.25">
      <c r="A549" s="9"/>
      <c r="B549" s="52"/>
      <c r="C549" s="69" t="s">
        <v>2</v>
      </c>
      <c r="D549" s="5">
        <v>120000</v>
      </c>
      <c r="E549" s="5">
        <v>76000</v>
      </c>
      <c r="F549" s="40">
        <f t="shared" si="35"/>
        <v>0</v>
      </c>
      <c r="G549" s="7"/>
      <c r="H549" s="43">
        <v>76000</v>
      </c>
      <c r="I549" s="65"/>
      <c r="J549" s="40">
        <f t="shared" si="36"/>
        <v>0</v>
      </c>
      <c r="K549" s="7"/>
      <c r="L549" s="43"/>
      <c r="M549" s="60">
        <f t="shared" si="37"/>
        <v>0</v>
      </c>
    </row>
    <row r="550" spans="1:13" s="25" customFormat="1" ht="38.25">
      <c r="A550" s="9"/>
      <c r="B550" s="52"/>
      <c r="C550" s="69" t="s">
        <v>3</v>
      </c>
      <c r="D550" s="5">
        <v>180000</v>
      </c>
      <c r="E550" s="5">
        <v>140000</v>
      </c>
      <c r="F550" s="40">
        <f t="shared" si="35"/>
        <v>0</v>
      </c>
      <c r="G550" s="7"/>
      <c r="H550" s="43">
        <v>140000</v>
      </c>
      <c r="I550" s="65"/>
      <c r="J550" s="40">
        <f t="shared" si="36"/>
        <v>0</v>
      </c>
      <c r="K550" s="7"/>
      <c r="L550" s="43"/>
      <c r="M550" s="60">
        <f t="shared" si="37"/>
        <v>0</v>
      </c>
    </row>
    <row r="551" spans="1:13" s="25" customFormat="1" ht="25.5">
      <c r="A551" s="9"/>
      <c r="B551" s="80"/>
      <c r="C551" s="69" t="s">
        <v>4</v>
      </c>
      <c r="D551" s="5">
        <v>1300000</v>
      </c>
      <c r="E551" s="5">
        <v>300000</v>
      </c>
      <c r="F551" s="40">
        <f t="shared" si="35"/>
        <v>0</v>
      </c>
      <c r="G551" s="7"/>
      <c r="H551" s="43">
        <v>300000</v>
      </c>
      <c r="I551" s="65">
        <v>379</v>
      </c>
      <c r="J551" s="40">
        <f t="shared" si="36"/>
        <v>0</v>
      </c>
      <c r="K551" s="7"/>
      <c r="L551" s="43">
        <v>379</v>
      </c>
      <c r="M551" s="60">
        <f t="shared" si="37"/>
        <v>0.0012633333333333333</v>
      </c>
    </row>
    <row r="552" spans="1:13" s="10" customFormat="1" ht="25.5">
      <c r="A552" s="9"/>
      <c r="B552" s="80"/>
      <c r="C552" s="69" t="s">
        <v>5</v>
      </c>
      <c r="D552" s="5">
        <v>100000</v>
      </c>
      <c r="E552" s="5">
        <v>70000</v>
      </c>
      <c r="F552" s="40">
        <f t="shared" si="35"/>
        <v>0</v>
      </c>
      <c r="G552" s="7"/>
      <c r="H552" s="43">
        <v>70000</v>
      </c>
      <c r="I552" s="65">
        <v>27902</v>
      </c>
      <c r="J552" s="40">
        <f t="shared" si="36"/>
        <v>0</v>
      </c>
      <c r="K552" s="7"/>
      <c r="L552" s="43">
        <v>27902</v>
      </c>
      <c r="M552" s="60">
        <f t="shared" si="37"/>
        <v>0.3986</v>
      </c>
    </row>
    <row r="553" spans="1:13" s="10" customFormat="1" ht="25.5">
      <c r="A553" s="9"/>
      <c r="B553" s="52"/>
      <c r="C553" s="69" t="s">
        <v>6</v>
      </c>
      <c r="D553" s="5">
        <v>6000000</v>
      </c>
      <c r="E553" s="5">
        <v>6823254</v>
      </c>
      <c r="F553" s="40">
        <f t="shared" si="35"/>
        <v>0</v>
      </c>
      <c r="G553" s="7"/>
      <c r="H553" s="43">
        <v>6823254</v>
      </c>
      <c r="I553" s="65">
        <v>4071123</v>
      </c>
      <c r="J553" s="40">
        <f>I553-L553</f>
        <v>0</v>
      </c>
      <c r="K553" s="7"/>
      <c r="L553" s="43">
        <v>4071123</v>
      </c>
      <c r="M553" s="60">
        <f t="shared" si="37"/>
        <v>0.5966541770246279</v>
      </c>
    </row>
    <row r="554" spans="1:13" s="25" customFormat="1" ht="25.5">
      <c r="A554" s="9"/>
      <c r="B554" s="52"/>
      <c r="C554" s="69" t="s">
        <v>7</v>
      </c>
      <c r="D554" s="5">
        <v>3400000</v>
      </c>
      <c r="E554" s="5">
        <v>3400000</v>
      </c>
      <c r="F554" s="40">
        <f t="shared" si="35"/>
        <v>0</v>
      </c>
      <c r="G554" s="7"/>
      <c r="H554" s="43">
        <v>3400000</v>
      </c>
      <c r="I554" s="65"/>
      <c r="J554" s="40">
        <f t="shared" si="36"/>
        <v>0</v>
      </c>
      <c r="K554" s="7"/>
      <c r="L554" s="43"/>
      <c r="M554" s="60">
        <f t="shared" si="37"/>
        <v>0</v>
      </c>
    </row>
    <row r="555" spans="1:13" s="10" customFormat="1" ht="12.75">
      <c r="A555" s="9"/>
      <c r="B555" s="52"/>
      <c r="C555" s="69" t="s">
        <v>8</v>
      </c>
      <c r="D555" s="5">
        <v>1000000</v>
      </c>
      <c r="E555" s="5">
        <v>1000000</v>
      </c>
      <c r="F555" s="40">
        <f t="shared" si="35"/>
        <v>0</v>
      </c>
      <c r="G555" s="7"/>
      <c r="H555" s="43">
        <v>1000000</v>
      </c>
      <c r="I555" s="65"/>
      <c r="J555" s="40">
        <f t="shared" si="36"/>
        <v>0</v>
      </c>
      <c r="K555" s="7"/>
      <c r="L555" s="43"/>
      <c r="M555" s="60">
        <f t="shared" si="37"/>
        <v>0</v>
      </c>
    </row>
    <row r="556" spans="1:13" s="10" customFormat="1" ht="25.5">
      <c r="A556" s="9"/>
      <c r="B556" s="52"/>
      <c r="C556" s="69" t="s">
        <v>9</v>
      </c>
      <c r="D556" s="5"/>
      <c r="E556" s="5">
        <v>26000</v>
      </c>
      <c r="F556" s="40">
        <f t="shared" si="35"/>
        <v>0</v>
      </c>
      <c r="G556" s="7"/>
      <c r="H556" s="43">
        <v>26000</v>
      </c>
      <c r="I556" s="65"/>
      <c r="J556" s="40">
        <f t="shared" si="36"/>
        <v>0</v>
      </c>
      <c r="K556" s="7"/>
      <c r="L556" s="43"/>
      <c r="M556" s="60">
        <f t="shared" si="37"/>
        <v>0</v>
      </c>
    </row>
    <row r="557" spans="1:13" s="25" customFormat="1" ht="25.5">
      <c r="A557" s="9"/>
      <c r="B557" s="52"/>
      <c r="C557" s="69" t="s">
        <v>10</v>
      </c>
      <c r="D557" s="5"/>
      <c r="E557" s="5">
        <v>230000</v>
      </c>
      <c r="F557" s="40">
        <f t="shared" si="35"/>
        <v>0</v>
      </c>
      <c r="G557" s="7"/>
      <c r="H557" s="43">
        <v>230000</v>
      </c>
      <c r="I557" s="65"/>
      <c r="J557" s="40">
        <f t="shared" si="36"/>
        <v>0</v>
      </c>
      <c r="K557" s="7"/>
      <c r="L557" s="43"/>
      <c r="M557" s="60">
        <f t="shared" si="37"/>
        <v>0</v>
      </c>
    </row>
    <row r="558" spans="1:13" s="10" customFormat="1" ht="38.25">
      <c r="A558" s="9"/>
      <c r="B558" s="52"/>
      <c r="C558" s="69" t="s">
        <v>455</v>
      </c>
      <c r="D558" s="5"/>
      <c r="E558" s="5">
        <v>140000</v>
      </c>
      <c r="F558" s="40">
        <f t="shared" si="35"/>
        <v>0</v>
      </c>
      <c r="G558" s="7"/>
      <c r="H558" s="43">
        <v>140000</v>
      </c>
      <c r="I558" s="65"/>
      <c r="J558" s="40">
        <f t="shared" si="36"/>
        <v>0</v>
      </c>
      <c r="K558" s="7"/>
      <c r="L558" s="43"/>
      <c r="M558" s="60">
        <f t="shared" si="37"/>
        <v>0</v>
      </c>
    </row>
    <row r="559" spans="1:13" s="33" customFormat="1" ht="25.5">
      <c r="A559" s="9"/>
      <c r="B559" s="52"/>
      <c r="C559" s="69" t="s">
        <v>11</v>
      </c>
      <c r="D559" s="5">
        <v>250000</v>
      </c>
      <c r="E559" s="5">
        <v>250000</v>
      </c>
      <c r="F559" s="40">
        <f t="shared" si="35"/>
        <v>250000</v>
      </c>
      <c r="G559" s="7"/>
      <c r="H559" s="43"/>
      <c r="I559" s="65">
        <v>109</v>
      </c>
      <c r="J559" s="40">
        <f t="shared" si="36"/>
        <v>109</v>
      </c>
      <c r="K559" s="7"/>
      <c r="L559" s="43"/>
      <c r="M559" s="60">
        <f t="shared" si="37"/>
        <v>0.000436</v>
      </c>
    </row>
    <row r="560" spans="1:13" s="33" customFormat="1" ht="12.75">
      <c r="A560" s="9"/>
      <c r="B560" s="52"/>
      <c r="C560" s="69" t="s">
        <v>87</v>
      </c>
      <c r="D560" s="5">
        <v>100000</v>
      </c>
      <c r="E560" s="5">
        <v>100000</v>
      </c>
      <c r="F560" s="40">
        <f t="shared" si="35"/>
        <v>100000</v>
      </c>
      <c r="G560" s="7"/>
      <c r="H560" s="43"/>
      <c r="I560" s="65">
        <v>44442</v>
      </c>
      <c r="J560" s="40">
        <f t="shared" si="36"/>
        <v>44442</v>
      </c>
      <c r="K560" s="7"/>
      <c r="L560" s="43"/>
      <c r="M560" s="60">
        <f t="shared" si="37"/>
        <v>0.44442</v>
      </c>
    </row>
    <row r="561" spans="1:13" s="33" customFormat="1" ht="25.5">
      <c r="A561" s="11">
        <v>921</v>
      </c>
      <c r="B561" s="71"/>
      <c r="C561" s="42" t="s">
        <v>253</v>
      </c>
      <c r="D561" s="12">
        <f>D562+D566+D570+D575+D577+D579+D582</f>
        <v>13760000</v>
      </c>
      <c r="E561" s="42">
        <f>E562+E566+E570+E575+E577+E579+E582</f>
        <v>15113000</v>
      </c>
      <c r="F561" s="12">
        <f t="shared" si="35"/>
        <v>7681000</v>
      </c>
      <c r="G561" s="56">
        <f>G562+G566+G570+G575+G577+G579+G582</f>
        <v>0</v>
      </c>
      <c r="H561" s="42">
        <f>H562+H566+H570+H575+H577+H579+H582</f>
        <v>7432000</v>
      </c>
      <c r="I561" s="66">
        <f>I562+I566+I570+I575+I577+I579+I582</f>
        <v>3865610</v>
      </c>
      <c r="J561" s="56">
        <f t="shared" si="36"/>
        <v>3793171</v>
      </c>
      <c r="K561" s="12">
        <f>K562+K566+K570+K575+K577+K579+K582</f>
        <v>0</v>
      </c>
      <c r="L561" s="42">
        <f>L562+L566+L570+L575+L577+L579+L582</f>
        <v>72439</v>
      </c>
      <c r="M561" s="142">
        <f t="shared" si="37"/>
        <v>0.255780453913849</v>
      </c>
    </row>
    <row r="562" spans="1:13" ht="12.75">
      <c r="A562" s="26"/>
      <c r="B562" s="80">
        <v>92106</v>
      </c>
      <c r="C562" s="79" t="s">
        <v>254</v>
      </c>
      <c r="D562" s="22">
        <f>SUM(D563:D565)</f>
        <v>3280000</v>
      </c>
      <c r="E562" s="22">
        <f>SUM(E563:E565)</f>
        <v>3298000</v>
      </c>
      <c r="F562" s="73">
        <f t="shared" si="35"/>
        <v>2098000</v>
      </c>
      <c r="G562" s="22">
        <f>SUM(G563:G565)</f>
        <v>0</v>
      </c>
      <c r="H562" s="39">
        <f>SUM(H563:H565)</f>
        <v>1200000</v>
      </c>
      <c r="I562" s="67">
        <f>SUM(I563:I565)</f>
        <v>1152774</v>
      </c>
      <c r="J562" s="73">
        <f t="shared" si="36"/>
        <v>1087335</v>
      </c>
      <c r="K562" s="22">
        <f>SUM(K563:K565)</f>
        <v>0</v>
      </c>
      <c r="L562" s="39">
        <f>SUM(L563:L565)</f>
        <v>65439</v>
      </c>
      <c r="M562" s="143">
        <f t="shared" si="37"/>
        <v>0.3495372953305033</v>
      </c>
    </row>
    <row r="563" spans="1:13" ht="12.75">
      <c r="A563" s="9"/>
      <c r="B563" s="52"/>
      <c r="C563" s="82" t="s">
        <v>342</v>
      </c>
      <c r="D563" s="7">
        <v>1980000</v>
      </c>
      <c r="E563" s="7">
        <v>1998000</v>
      </c>
      <c r="F563" s="40">
        <f t="shared" si="35"/>
        <v>1998000</v>
      </c>
      <c r="G563" s="7"/>
      <c r="H563" s="20"/>
      <c r="I563" s="68">
        <v>1087335</v>
      </c>
      <c r="J563" s="40">
        <f t="shared" si="36"/>
        <v>1087335</v>
      </c>
      <c r="K563" s="7"/>
      <c r="L563" s="20"/>
      <c r="M563" s="60">
        <f t="shared" si="37"/>
        <v>0.5442117117117117</v>
      </c>
    </row>
    <row r="564" spans="1:13" ht="25.5">
      <c r="A564" s="9"/>
      <c r="B564" s="52"/>
      <c r="C564" s="82" t="s">
        <v>12</v>
      </c>
      <c r="D564" s="7">
        <v>100000</v>
      </c>
      <c r="E564" s="7">
        <v>100000</v>
      </c>
      <c r="F564" s="40">
        <f t="shared" si="35"/>
        <v>100000</v>
      </c>
      <c r="G564" s="7"/>
      <c r="H564" s="20"/>
      <c r="I564" s="68"/>
      <c r="J564" s="40">
        <f t="shared" si="36"/>
        <v>0</v>
      </c>
      <c r="K564" s="7"/>
      <c r="L564" s="20"/>
      <c r="M564" s="60">
        <f t="shared" si="37"/>
        <v>0</v>
      </c>
    </row>
    <row r="565" spans="1:13" ht="51">
      <c r="A565" s="9"/>
      <c r="B565" s="52"/>
      <c r="C565" s="81" t="s">
        <v>13</v>
      </c>
      <c r="D565" s="7">
        <v>1200000</v>
      </c>
      <c r="E565" s="7">
        <v>1200000</v>
      </c>
      <c r="F565" s="40">
        <f t="shared" si="35"/>
        <v>0</v>
      </c>
      <c r="G565" s="7"/>
      <c r="H565" s="20">
        <v>1200000</v>
      </c>
      <c r="I565" s="68">
        <v>65439</v>
      </c>
      <c r="J565" s="40">
        <f t="shared" si="36"/>
        <v>0</v>
      </c>
      <c r="K565" s="7"/>
      <c r="L565" s="20">
        <v>65439</v>
      </c>
      <c r="M565" s="60">
        <f t="shared" si="37"/>
        <v>0.0545325</v>
      </c>
    </row>
    <row r="566" spans="1:13" ht="12.75">
      <c r="A566" s="26"/>
      <c r="B566" s="80">
        <v>92109</v>
      </c>
      <c r="C566" s="79" t="s">
        <v>255</v>
      </c>
      <c r="D566" s="22">
        <f>SUM(D567:D569)</f>
        <v>5989000</v>
      </c>
      <c r="E566" s="22">
        <f>SUM(E567:E569)</f>
        <v>6209000</v>
      </c>
      <c r="F566" s="73">
        <f t="shared" si="35"/>
        <v>1209000</v>
      </c>
      <c r="G566" s="22">
        <f>SUM(G567:G569)</f>
        <v>0</v>
      </c>
      <c r="H566" s="39">
        <f>SUM(H567:H569)</f>
        <v>5000000</v>
      </c>
      <c r="I566" s="67">
        <f>SUM(I567:I569)</f>
        <v>847800</v>
      </c>
      <c r="J566" s="73">
        <f t="shared" si="36"/>
        <v>847800</v>
      </c>
      <c r="K566" s="22">
        <f>SUM(K567:K569)</f>
        <v>0</v>
      </c>
      <c r="L566" s="39">
        <f>SUM(L567:L569)</f>
        <v>0</v>
      </c>
      <c r="M566" s="143">
        <f t="shared" si="37"/>
        <v>0.1365437268481237</v>
      </c>
    </row>
    <row r="567" spans="1:13" ht="12.75">
      <c r="A567" s="9"/>
      <c r="B567" s="52"/>
      <c r="C567" s="82" t="s">
        <v>399</v>
      </c>
      <c r="D567" s="7">
        <v>829000</v>
      </c>
      <c r="E567" s="7">
        <v>1049000</v>
      </c>
      <c r="F567" s="40">
        <f t="shared" si="35"/>
        <v>1049000</v>
      </c>
      <c r="G567" s="7"/>
      <c r="H567" s="20"/>
      <c r="I567" s="68">
        <v>768000</v>
      </c>
      <c r="J567" s="40">
        <f t="shared" si="36"/>
        <v>768000</v>
      </c>
      <c r="K567" s="7"/>
      <c r="L567" s="20"/>
      <c r="M567" s="60">
        <f t="shared" si="37"/>
        <v>0.7321258341277407</v>
      </c>
    </row>
    <row r="568" spans="1:13" ht="12.75">
      <c r="A568" s="9"/>
      <c r="B568" s="52"/>
      <c r="C568" s="81" t="s">
        <v>256</v>
      </c>
      <c r="D568" s="7">
        <v>160000</v>
      </c>
      <c r="E568" s="7">
        <v>160000</v>
      </c>
      <c r="F568" s="40">
        <f t="shared" si="35"/>
        <v>160000</v>
      </c>
      <c r="G568" s="7"/>
      <c r="H568" s="20"/>
      <c r="I568" s="68">
        <v>79800</v>
      </c>
      <c r="J568" s="40">
        <f t="shared" si="36"/>
        <v>79800</v>
      </c>
      <c r="K568" s="7"/>
      <c r="L568" s="20"/>
      <c r="M568" s="60">
        <f t="shared" si="37"/>
        <v>0.49875</v>
      </c>
    </row>
    <row r="569" spans="1:13" ht="12.75">
      <c r="A569" s="9"/>
      <c r="B569" s="52"/>
      <c r="C569" s="81" t="s">
        <v>14</v>
      </c>
      <c r="D569" s="7">
        <v>5000000</v>
      </c>
      <c r="E569" s="7">
        <v>5000000</v>
      </c>
      <c r="F569" s="40">
        <f t="shared" si="35"/>
        <v>0</v>
      </c>
      <c r="G569" s="7"/>
      <c r="H569" s="20">
        <v>5000000</v>
      </c>
      <c r="I569" s="68"/>
      <c r="J569" s="40">
        <f t="shared" si="36"/>
        <v>0</v>
      </c>
      <c r="K569" s="7"/>
      <c r="L569" s="20"/>
      <c r="M569" s="60">
        <f t="shared" si="37"/>
        <v>0</v>
      </c>
    </row>
    <row r="570" spans="1:13" ht="12.75">
      <c r="A570" s="26"/>
      <c r="B570" s="80">
        <v>92110</v>
      </c>
      <c r="C570" s="79" t="s">
        <v>257</v>
      </c>
      <c r="D570" s="22">
        <f>SUM(D571:D574)</f>
        <v>862000</v>
      </c>
      <c r="E570" s="22">
        <f>SUM(E571:E574)</f>
        <v>1935000</v>
      </c>
      <c r="F570" s="73">
        <f t="shared" si="35"/>
        <v>703000</v>
      </c>
      <c r="G570" s="22">
        <f>SUM(G571:G574)</f>
        <v>0</v>
      </c>
      <c r="H570" s="39">
        <f>SUM(H571:H574)</f>
        <v>1232000</v>
      </c>
      <c r="I570" s="67">
        <f>SUM(I571:I574)</f>
        <v>318800</v>
      </c>
      <c r="J570" s="73">
        <f t="shared" si="36"/>
        <v>311800</v>
      </c>
      <c r="K570" s="22">
        <f>SUM(K571:K574)</f>
        <v>0</v>
      </c>
      <c r="L570" s="39">
        <f>SUM(L571:L574)</f>
        <v>7000</v>
      </c>
      <c r="M570" s="143">
        <f t="shared" si="37"/>
        <v>0.16475452196382429</v>
      </c>
    </row>
    <row r="571" spans="1:13" ht="12.75">
      <c r="A571" s="9"/>
      <c r="B571" s="52"/>
      <c r="C571" s="82" t="s">
        <v>400</v>
      </c>
      <c r="D571" s="7">
        <v>612000</v>
      </c>
      <c r="E571" s="7">
        <v>653000</v>
      </c>
      <c r="F571" s="40">
        <f t="shared" si="35"/>
        <v>653000</v>
      </c>
      <c r="G571" s="7"/>
      <c r="H571" s="20"/>
      <c r="I571" s="68">
        <v>311800</v>
      </c>
      <c r="J571" s="40">
        <f t="shared" si="36"/>
        <v>311800</v>
      </c>
      <c r="K571" s="7"/>
      <c r="L571" s="20"/>
      <c r="M571" s="60">
        <f t="shared" si="37"/>
        <v>0.4774885145482389</v>
      </c>
    </row>
    <row r="572" spans="1:13" ht="51">
      <c r="A572" s="9"/>
      <c r="B572" s="52"/>
      <c r="C572" s="81" t="s">
        <v>15</v>
      </c>
      <c r="D572" s="7">
        <v>200000</v>
      </c>
      <c r="E572" s="7">
        <v>1225000</v>
      </c>
      <c r="F572" s="40">
        <f t="shared" si="35"/>
        <v>0</v>
      </c>
      <c r="G572" s="7"/>
      <c r="H572" s="20">
        <v>1225000</v>
      </c>
      <c r="I572" s="68"/>
      <c r="J572" s="40">
        <f t="shared" si="36"/>
        <v>0</v>
      </c>
      <c r="K572" s="7"/>
      <c r="L572" s="20"/>
      <c r="M572" s="60">
        <f t="shared" si="37"/>
        <v>0</v>
      </c>
    </row>
    <row r="573" spans="1:13" ht="25.5">
      <c r="A573" s="9"/>
      <c r="B573" s="52"/>
      <c r="C573" s="81" t="s">
        <v>16</v>
      </c>
      <c r="D573" s="7"/>
      <c r="E573" s="7">
        <v>7000</v>
      </c>
      <c r="F573" s="40">
        <f t="shared" si="35"/>
        <v>0</v>
      </c>
      <c r="G573" s="7"/>
      <c r="H573" s="20">
        <v>7000</v>
      </c>
      <c r="I573" s="68">
        <v>7000</v>
      </c>
      <c r="J573" s="40">
        <f t="shared" si="36"/>
        <v>0</v>
      </c>
      <c r="K573" s="7"/>
      <c r="L573" s="20">
        <v>7000</v>
      </c>
      <c r="M573" s="60">
        <f t="shared" si="37"/>
        <v>1</v>
      </c>
    </row>
    <row r="574" spans="1:13" ht="25.5">
      <c r="A574" s="9"/>
      <c r="B574" s="52"/>
      <c r="C574" s="81" t="s">
        <v>17</v>
      </c>
      <c r="D574" s="7">
        <v>50000</v>
      </c>
      <c r="E574" s="7">
        <v>50000</v>
      </c>
      <c r="F574" s="40">
        <f t="shared" si="35"/>
        <v>50000</v>
      </c>
      <c r="G574" s="7"/>
      <c r="H574" s="20"/>
      <c r="I574" s="68"/>
      <c r="J574" s="40">
        <f t="shared" si="36"/>
        <v>0</v>
      </c>
      <c r="K574" s="7"/>
      <c r="L574" s="20"/>
      <c r="M574" s="60">
        <f t="shared" si="37"/>
        <v>0</v>
      </c>
    </row>
    <row r="575" spans="1:13" ht="12.75">
      <c r="A575" s="26"/>
      <c r="B575" s="80">
        <v>92114</v>
      </c>
      <c r="C575" s="79" t="s">
        <v>88</v>
      </c>
      <c r="D575" s="22">
        <f>D576</f>
        <v>450000</v>
      </c>
      <c r="E575" s="22">
        <f>E576</f>
        <v>450000</v>
      </c>
      <c r="F575" s="73">
        <f t="shared" si="35"/>
        <v>450000</v>
      </c>
      <c r="G575" s="22">
        <f>G576</f>
        <v>0</v>
      </c>
      <c r="H575" s="39">
        <f>H576</f>
        <v>0</v>
      </c>
      <c r="I575" s="67">
        <f>I576</f>
        <v>375714</v>
      </c>
      <c r="J575" s="73">
        <f t="shared" si="36"/>
        <v>375714</v>
      </c>
      <c r="K575" s="22">
        <f>K576</f>
        <v>0</v>
      </c>
      <c r="L575" s="39">
        <f>L576</f>
        <v>0</v>
      </c>
      <c r="M575" s="143">
        <f t="shared" si="37"/>
        <v>0.83492</v>
      </c>
    </row>
    <row r="576" spans="1:13" ht="12.75">
      <c r="A576" s="9"/>
      <c r="B576" s="52"/>
      <c r="C576" s="81" t="s">
        <v>89</v>
      </c>
      <c r="D576" s="7">
        <v>450000</v>
      </c>
      <c r="E576" s="7">
        <v>450000</v>
      </c>
      <c r="F576" s="40">
        <f t="shared" si="35"/>
        <v>450000</v>
      </c>
      <c r="G576" s="7"/>
      <c r="H576" s="20"/>
      <c r="I576" s="68">
        <v>375714</v>
      </c>
      <c r="J576" s="40">
        <f t="shared" si="36"/>
        <v>375714</v>
      </c>
      <c r="K576" s="7"/>
      <c r="L576" s="20"/>
      <c r="M576" s="60">
        <f t="shared" si="37"/>
        <v>0.83492</v>
      </c>
    </row>
    <row r="577" spans="1:13" ht="12.75">
      <c r="A577" s="26"/>
      <c r="B577" s="80">
        <v>92116</v>
      </c>
      <c r="C577" s="79" t="s">
        <v>258</v>
      </c>
      <c r="D577" s="22">
        <f>D578</f>
        <v>2118000</v>
      </c>
      <c r="E577" s="22">
        <f>E578</f>
        <v>2118000</v>
      </c>
      <c r="F577" s="73">
        <f t="shared" si="35"/>
        <v>2118000</v>
      </c>
      <c r="G577" s="22">
        <f>G578</f>
        <v>0</v>
      </c>
      <c r="H577" s="39">
        <f>H578</f>
        <v>0</v>
      </c>
      <c r="I577" s="67">
        <f>I578</f>
        <v>1059000</v>
      </c>
      <c r="J577" s="73">
        <f t="shared" si="36"/>
        <v>1059000</v>
      </c>
      <c r="K577" s="22">
        <f>K578</f>
        <v>0</v>
      </c>
      <c r="L577" s="39">
        <f>L578</f>
        <v>0</v>
      </c>
      <c r="M577" s="143">
        <f t="shared" si="37"/>
        <v>0.5</v>
      </c>
    </row>
    <row r="578" spans="1:13" ht="12.75">
      <c r="A578" s="9"/>
      <c r="B578" s="52"/>
      <c r="C578" s="82" t="s">
        <v>343</v>
      </c>
      <c r="D578" s="7">
        <v>2118000</v>
      </c>
      <c r="E578" s="7">
        <v>2118000</v>
      </c>
      <c r="F578" s="40">
        <f t="shared" si="35"/>
        <v>2118000</v>
      </c>
      <c r="G578" s="7"/>
      <c r="H578" s="20"/>
      <c r="I578" s="68">
        <v>1059000</v>
      </c>
      <c r="J578" s="40">
        <f t="shared" si="36"/>
        <v>1059000</v>
      </c>
      <c r="K578" s="7"/>
      <c r="L578" s="20"/>
      <c r="M578" s="60">
        <f t="shared" si="37"/>
        <v>0.5</v>
      </c>
    </row>
    <row r="579" spans="1:13" ht="12.75">
      <c r="A579" s="26"/>
      <c r="B579" s="80">
        <v>92120</v>
      </c>
      <c r="C579" s="79" t="s">
        <v>18</v>
      </c>
      <c r="D579" s="22">
        <f>SUM(D580:D581)</f>
        <v>711000</v>
      </c>
      <c r="E579" s="22">
        <f>SUM(E580:E581)</f>
        <v>711000</v>
      </c>
      <c r="F579" s="73">
        <f t="shared" si="35"/>
        <v>711000</v>
      </c>
      <c r="G579" s="22">
        <f>SUM(G580:G581)</f>
        <v>0</v>
      </c>
      <c r="H579" s="39">
        <f>SUM(H580:H581)</f>
        <v>0</v>
      </c>
      <c r="I579" s="67">
        <f>SUM(I580:I581)</f>
        <v>8511</v>
      </c>
      <c r="J579" s="73">
        <f t="shared" si="36"/>
        <v>8511</v>
      </c>
      <c r="K579" s="22">
        <f>SUM(K580:K581)</f>
        <v>0</v>
      </c>
      <c r="L579" s="39">
        <f>SUM(L580:L581)</f>
        <v>0</v>
      </c>
      <c r="M579" s="143">
        <f t="shared" si="37"/>
        <v>0.011970464135021097</v>
      </c>
    </row>
    <row r="580" spans="1:13" ht="12.75">
      <c r="A580" s="9"/>
      <c r="B580" s="52"/>
      <c r="C580" s="81" t="s">
        <v>98</v>
      </c>
      <c r="D580" s="7">
        <v>135000</v>
      </c>
      <c r="E580" s="7">
        <v>135000</v>
      </c>
      <c r="F580" s="40">
        <f t="shared" si="35"/>
        <v>135000</v>
      </c>
      <c r="G580" s="7"/>
      <c r="H580" s="20"/>
      <c r="I580" s="68">
        <v>7661</v>
      </c>
      <c r="J580" s="40">
        <f t="shared" si="36"/>
        <v>7661</v>
      </c>
      <c r="K580" s="7"/>
      <c r="L580" s="20"/>
      <c r="M580" s="60">
        <f t="shared" si="37"/>
        <v>0.056748148148148145</v>
      </c>
    </row>
    <row r="581" spans="1:13" ht="12.75">
      <c r="A581" s="9"/>
      <c r="B581" s="52"/>
      <c r="C581" s="69" t="s">
        <v>19</v>
      </c>
      <c r="D581" s="7">
        <v>576000</v>
      </c>
      <c r="E581" s="7">
        <v>576000</v>
      </c>
      <c r="F581" s="40">
        <f t="shared" si="35"/>
        <v>576000</v>
      </c>
      <c r="G581" s="7"/>
      <c r="H581" s="20"/>
      <c r="I581" s="68">
        <v>850</v>
      </c>
      <c r="J581" s="40">
        <f t="shared" si="36"/>
        <v>850</v>
      </c>
      <c r="K581" s="7"/>
      <c r="L581" s="20"/>
      <c r="M581" s="60">
        <f t="shared" si="37"/>
        <v>0.0014756944444444444</v>
      </c>
    </row>
    <row r="582" spans="1:13" ht="12.75">
      <c r="A582" s="26"/>
      <c r="B582" s="80">
        <v>92195</v>
      </c>
      <c r="C582" s="79" t="s">
        <v>103</v>
      </c>
      <c r="D582" s="22">
        <f>SUM(D583:D583)</f>
        <v>350000</v>
      </c>
      <c r="E582" s="22">
        <f>SUM(E583:E583)</f>
        <v>392000</v>
      </c>
      <c r="F582" s="73">
        <f t="shared" si="35"/>
        <v>392000</v>
      </c>
      <c r="G582" s="22">
        <f>SUM(G583:G583)</f>
        <v>0</v>
      </c>
      <c r="H582" s="39">
        <f>SUM(H583:H583)</f>
        <v>0</v>
      </c>
      <c r="I582" s="67">
        <f>SUM(I583:I583)</f>
        <v>103011</v>
      </c>
      <c r="J582" s="73">
        <f t="shared" si="36"/>
        <v>103011</v>
      </c>
      <c r="K582" s="22">
        <f>SUM(K583:K583)</f>
        <v>0</v>
      </c>
      <c r="L582" s="39">
        <f>SUM(L583:L583)</f>
        <v>0</v>
      </c>
      <c r="M582" s="143">
        <f t="shared" si="37"/>
        <v>0.2627831632653061</v>
      </c>
    </row>
    <row r="583" spans="1:13" ht="12.75">
      <c r="A583" s="9"/>
      <c r="B583" s="52"/>
      <c r="C583" s="81" t="s">
        <v>98</v>
      </c>
      <c r="D583" s="7">
        <v>350000</v>
      </c>
      <c r="E583" s="7">
        <v>392000</v>
      </c>
      <c r="F583" s="40">
        <f t="shared" si="35"/>
        <v>392000</v>
      </c>
      <c r="G583" s="7"/>
      <c r="H583" s="20"/>
      <c r="I583" s="68">
        <v>103011</v>
      </c>
      <c r="J583" s="40">
        <f t="shared" si="36"/>
        <v>103011</v>
      </c>
      <c r="K583" s="7"/>
      <c r="L583" s="20"/>
      <c r="M583" s="60">
        <f t="shared" si="37"/>
        <v>0.2627831632653061</v>
      </c>
    </row>
    <row r="584" spans="1:13" ht="38.25">
      <c r="A584" s="11">
        <v>925</v>
      </c>
      <c r="B584" s="71"/>
      <c r="C584" s="42" t="s">
        <v>424</v>
      </c>
      <c r="D584" s="12">
        <f>D585+D587</f>
        <v>4391500</v>
      </c>
      <c r="E584" s="42">
        <f>E585+E587</f>
        <v>4663200</v>
      </c>
      <c r="F584" s="12">
        <f t="shared" si="35"/>
        <v>4547400</v>
      </c>
      <c r="G584" s="56">
        <f>G585+G587</f>
        <v>2628000</v>
      </c>
      <c r="H584" s="42">
        <f>H585+H587</f>
        <v>115800</v>
      </c>
      <c r="I584" s="66">
        <f>I585+I587</f>
        <v>2009061</v>
      </c>
      <c r="J584" s="56">
        <f t="shared" si="36"/>
        <v>2009061</v>
      </c>
      <c r="K584" s="12">
        <f>K585+K587</f>
        <v>1103799</v>
      </c>
      <c r="L584" s="42">
        <f>L585+L587</f>
        <v>0</v>
      </c>
      <c r="M584" s="142">
        <f t="shared" si="37"/>
        <v>0.43083311888831705</v>
      </c>
    </row>
    <row r="585" spans="1:13" ht="12.75">
      <c r="A585" s="26"/>
      <c r="B585" s="80">
        <v>92503</v>
      </c>
      <c r="C585" s="79" t="s">
        <v>270</v>
      </c>
      <c r="D585" s="22">
        <f>D586</f>
        <v>10000</v>
      </c>
      <c r="E585" s="22">
        <f>E586</f>
        <v>10000</v>
      </c>
      <c r="F585" s="73">
        <f t="shared" si="35"/>
        <v>10000</v>
      </c>
      <c r="G585" s="22">
        <f>G586</f>
        <v>0</v>
      </c>
      <c r="H585" s="39">
        <f>H586</f>
        <v>0</v>
      </c>
      <c r="I585" s="67">
        <f>I586</f>
        <v>3426</v>
      </c>
      <c r="J585" s="73">
        <f t="shared" si="36"/>
        <v>3426</v>
      </c>
      <c r="K585" s="22">
        <f>K586</f>
        <v>0</v>
      </c>
      <c r="L585" s="39">
        <f>L586</f>
        <v>0</v>
      </c>
      <c r="M585" s="143">
        <f t="shared" si="37"/>
        <v>0.3426</v>
      </c>
    </row>
    <row r="586" spans="1:13" ht="12.75">
      <c r="A586" s="9"/>
      <c r="B586" s="52"/>
      <c r="C586" s="81" t="s">
        <v>98</v>
      </c>
      <c r="D586" s="7">
        <v>10000</v>
      </c>
      <c r="E586" s="7">
        <v>10000</v>
      </c>
      <c r="F586" s="40">
        <f t="shared" si="35"/>
        <v>10000</v>
      </c>
      <c r="G586" s="7"/>
      <c r="H586" s="20"/>
      <c r="I586" s="68">
        <v>3426</v>
      </c>
      <c r="J586" s="40">
        <f t="shared" si="36"/>
        <v>3426</v>
      </c>
      <c r="K586" s="7"/>
      <c r="L586" s="20"/>
      <c r="M586" s="60">
        <f t="shared" si="37"/>
        <v>0.3426</v>
      </c>
    </row>
    <row r="587" spans="1:13" ht="12.75">
      <c r="A587" s="26"/>
      <c r="B587" s="80">
        <v>92504</v>
      </c>
      <c r="C587" s="79" t="s">
        <v>259</v>
      </c>
      <c r="D587" s="22">
        <f>SUM(D588:D591)</f>
        <v>4381500</v>
      </c>
      <c r="E587" s="22">
        <f>SUM(E588:E591)</f>
        <v>4653200</v>
      </c>
      <c r="F587" s="73">
        <f t="shared" si="35"/>
        <v>4537400</v>
      </c>
      <c r="G587" s="22">
        <f>SUM(G588:G591)</f>
        <v>2628000</v>
      </c>
      <c r="H587" s="39">
        <f>SUM(H588:H591)</f>
        <v>115800</v>
      </c>
      <c r="I587" s="67">
        <f>SUM(I588:I591)</f>
        <v>2005635</v>
      </c>
      <c r="J587" s="73">
        <f t="shared" si="36"/>
        <v>2005635</v>
      </c>
      <c r="K587" s="22">
        <f>SUM(K588:K591)</f>
        <v>1103799</v>
      </c>
      <c r="L587" s="39">
        <f>SUM(L588:L591)</f>
        <v>0</v>
      </c>
      <c r="M587" s="143">
        <f t="shared" si="37"/>
        <v>0.43102273704117594</v>
      </c>
    </row>
    <row r="588" spans="1:13" ht="12.75">
      <c r="A588" s="9"/>
      <c r="B588" s="80"/>
      <c r="C588" s="82" t="s">
        <v>344</v>
      </c>
      <c r="D588" s="7">
        <v>4381500</v>
      </c>
      <c r="E588" s="7">
        <v>4537400</v>
      </c>
      <c r="F588" s="40">
        <f t="shared" si="35"/>
        <v>4537400</v>
      </c>
      <c r="G588" s="7">
        <v>2628000</v>
      </c>
      <c r="H588" s="20"/>
      <c r="I588" s="68">
        <v>2005635</v>
      </c>
      <c r="J588" s="40">
        <f t="shared" si="36"/>
        <v>2005635</v>
      </c>
      <c r="K588" s="7">
        <v>1103799</v>
      </c>
      <c r="L588" s="20"/>
      <c r="M588" s="60">
        <f t="shared" si="37"/>
        <v>0.44202296469343677</v>
      </c>
    </row>
    <row r="589" spans="1:13" ht="25.5">
      <c r="A589" s="9"/>
      <c r="B589" s="80"/>
      <c r="C589" s="81" t="s">
        <v>20</v>
      </c>
      <c r="D589" s="7"/>
      <c r="E589" s="7">
        <v>87000</v>
      </c>
      <c r="F589" s="40">
        <f t="shared" si="35"/>
        <v>0</v>
      </c>
      <c r="G589" s="7"/>
      <c r="H589" s="20">
        <v>87000</v>
      </c>
      <c r="I589" s="68"/>
      <c r="J589" s="40">
        <f t="shared" si="36"/>
        <v>0</v>
      </c>
      <c r="K589" s="7"/>
      <c r="L589" s="20"/>
      <c r="M589" s="60">
        <f t="shared" si="37"/>
        <v>0</v>
      </c>
    </row>
    <row r="590" spans="1:13" ht="38.25">
      <c r="A590" s="9"/>
      <c r="B590" s="80"/>
      <c r="C590" s="81" t="s">
        <v>21</v>
      </c>
      <c r="D590" s="7"/>
      <c r="E590" s="7">
        <v>3200</v>
      </c>
      <c r="F590" s="40">
        <f t="shared" si="35"/>
        <v>0</v>
      </c>
      <c r="G590" s="7"/>
      <c r="H590" s="20">
        <v>3200</v>
      </c>
      <c r="I590" s="68"/>
      <c r="J590" s="40">
        <f t="shared" si="36"/>
        <v>0</v>
      </c>
      <c r="K590" s="7"/>
      <c r="L590" s="20"/>
      <c r="M590" s="60">
        <f t="shared" si="37"/>
        <v>0</v>
      </c>
    </row>
    <row r="591" spans="1:13" ht="25.5">
      <c r="A591" s="9"/>
      <c r="B591" s="80"/>
      <c r="C591" s="81" t="s">
        <v>22</v>
      </c>
      <c r="D591" s="7"/>
      <c r="E591" s="7">
        <v>25600</v>
      </c>
      <c r="F591" s="40">
        <f t="shared" si="35"/>
        <v>0</v>
      </c>
      <c r="G591" s="7"/>
      <c r="H591" s="20">
        <v>25600</v>
      </c>
      <c r="I591" s="68"/>
      <c r="J591" s="40">
        <f t="shared" si="36"/>
        <v>0</v>
      </c>
      <c r="K591" s="7"/>
      <c r="L591" s="20"/>
      <c r="M591" s="60">
        <f t="shared" si="37"/>
        <v>0</v>
      </c>
    </row>
    <row r="592" spans="1:13" ht="21.75" customHeight="1">
      <c r="A592" s="11">
        <v>926</v>
      </c>
      <c r="B592" s="71"/>
      <c r="C592" s="42" t="s">
        <v>430</v>
      </c>
      <c r="D592" s="12">
        <f>D593+D601+D603</f>
        <v>11630000</v>
      </c>
      <c r="E592" s="42">
        <f>E593+E601+E603</f>
        <v>12377000</v>
      </c>
      <c r="F592" s="12">
        <f t="shared" si="35"/>
        <v>2535000</v>
      </c>
      <c r="G592" s="56">
        <f>G593+G601+G603</f>
        <v>0</v>
      </c>
      <c r="H592" s="42">
        <f>H593+H601+H603</f>
        <v>9842000</v>
      </c>
      <c r="I592" s="66">
        <f>I593+I601+I603</f>
        <v>1240058</v>
      </c>
      <c r="J592" s="56">
        <f t="shared" si="36"/>
        <v>1179354</v>
      </c>
      <c r="K592" s="12">
        <f>K593+K601+K603</f>
        <v>0</v>
      </c>
      <c r="L592" s="42">
        <f>L593+L601+L603</f>
        <v>60704</v>
      </c>
      <c r="M592" s="142">
        <f t="shared" si="37"/>
        <v>0.10019051466429668</v>
      </c>
    </row>
    <row r="593" spans="1:13" ht="12.75">
      <c r="A593" s="53"/>
      <c r="B593" s="53">
        <v>92601</v>
      </c>
      <c r="C593" s="88" t="s">
        <v>348</v>
      </c>
      <c r="D593" s="59">
        <f>SUM(D594:D600)</f>
        <v>9210000</v>
      </c>
      <c r="E593" s="59">
        <f>SUM(E594:E600)</f>
        <v>9942000</v>
      </c>
      <c r="F593" s="73">
        <f t="shared" si="35"/>
        <v>140000</v>
      </c>
      <c r="G593" s="22">
        <f>SUM(G594:G600)</f>
        <v>0</v>
      </c>
      <c r="H593" s="39">
        <f>SUM(H594:H600)</f>
        <v>9802000</v>
      </c>
      <c r="I593" s="67">
        <f>SUM(I594:I600)</f>
        <v>31390</v>
      </c>
      <c r="J593" s="73">
        <f t="shared" si="36"/>
        <v>0</v>
      </c>
      <c r="K593" s="22">
        <f>SUM(K594:K600)</f>
        <v>0</v>
      </c>
      <c r="L593" s="39">
        <f>SUM(L594:L600)</f>
        <v>31390</v>
      </c>
      <c r="M593" s="143">
        <f t="shared" si="37"/>
        <v>0.0031573124119895395</v>
      </c>
    </row>
    <row r="594" spans="1:13" ht="25.5">
      <c r="A594" s="26"/>
      <c r="B594" s="26"/>
      <c r="C594" s="30" t="s">
        <v>23</v>
      </c>
      <c r="D594" s="89">
        <v>20000</v>
      </c>
      <c r="E594" s="89">
        <v>20000</v>
      </c>
      <c r="F594" s="40">
        <f aca="true" t="shared" si="38" ref="F594:F609">E594-H594</f>
        <v>0</v>
      </c>
      <c r="G594" s="7"/>
      <c r="H594" s="43">
        <v>20000</v>
      </c>
      <c r="I594" s="65"/>
      <c r="J594" s="40">
        <f aca="true" t="shared" si="39" ref="J594:J609">I594-L594</f>
        <v>0</v>
      </c>
      <c r="K594" s="7"/>
      <c r="L594" s="43"/>
      <c r="M594" s="60">
        <f aca="true" t="shared" si="40" ref="M594:M609">I594/E594</f>
        <v>0</v>
      </c>
    </row>
    <row r="595" spans="1:13" ht="25.5">
      <c r="A595" s="26"/>
      <c r="B595" s="26"/>
      <c r="C595" s="30" t="s">
        <v>24</v>
      </c>
      <c r="D595" s="89">
        <v>1000000</v>
      </c>
      <c r="E595" s="89">
        <v>1000000</v>
      </c>
      <c r="F595" s="40">
        <f t="shared" si="38"/>
        <v>0</v>
      </c>
      <c r="G595" s="7"/>
      <c r="H595" s="43">
        <v>1000000</v>
      </c>
      <c r="I595" s="65">
        <v>1500</v>
      </c>
      <c r="J595" s="40">
        <f t="shared" si="39"/>
        <v>0</v>
      </c>
      <c r="K595" s="7"/>
      <c r="L595" s="43">
        <v>1500</v>
      </c>
      <c r="M595" s="60">
        <f t="shared" si="40"/>
        <v>0.0015</v>
      </c>
    </row>
    <row r="596" spans="1:13" ht="25.5">
      <c r="A596" s="26"/>
      <c r="B596" s="26"/>
      <c r="C596" s="30" t="s">
        <v>25</v>
      </c>
      <c r="D596" s="89">
        <v>50000</v>
      </c>
      <c r="E596" s="89">
        <v>50000</v>
      </c>
      <c r="F596" s="40">
        <f t="shared" si="38"/>
        <v>0</v>
      </c>
      <c r="G596" s="7"/>
      <c r="H596" s="43">
        <v>50000</v>
      </c>
      <c r="I596" s="65"/>
      <c r="J596" s="40">
        <f t="shared" si="39"/>
        <v>0</v>
      </c>
      <c r="K596" s="7"/>
      <c r="L596" s="43"/>
      <c r="M596" s="60">
        <f t="shared" si="40"/>
        <v>0</v>
      </c>
    </row>
    <row r="597" spans="1:13" ht="25.5">
      <c r="A597" s="26"/>
      <c r="B597" s="26"/>
      <c r="C597" s="30" t="s">
        <v>26</v>
      </c>
      <c r="D597" s="89">
        <v>200000</v>
      </c>
      <c r="E597" s="89">
        <v>932000</v>
      </c>
      <c r="F597" s="40">
        <f t="shared" si="38"/>
        <v>0</v>
      </c>
      <c r="G597" s="7"/>
      <c r="H597" s="43">
        <v>932000</v>
      </c>
      <c r="I597" s="65">
        <v>29890</v>
      </c>
      <c r="J597" s="40">
        <f t="shared" si="39"/>
        <v>0</v>
      </c>
      <c r="K597" s="7"/>
      <c r="L597" s="43">
        <v>29890</v>
      </c>
      <c r="M597" s="60">
        <f t="shared" si="40"/>
        <v>0.032070815450643775</v>
      </c>
    </row>
    <row r="598" spans="1:13" ht="25.5">
      <c r="A598" s="26"/>
      <c r="B598" s="26"/>
      <c r="C598" s="30" t="s">
        <v>27</v>
      </c>
      <c r="D598" s="89">
        <v>40000</v>
      </c>
      <c r="E598" s="89">
        <v>40000</v>
      </c>
      <c r="F598" s="40">
        <f t="shared" si="38"/>
        <v>40000</v>
      </c>
      <c r="G598" s="7"/>
      <c r="H598" s="43"/>
      <c r="I598" s="65"/>
      <c r="J598" s="40">
        <f t="shared" si="39"/>
        <v>0</v>
      </c>
      <c r="K598" s="7"/>
      <c r="L598" s="43"/>
      <c r="M598" s="60">
        <f t="shared" si="40"/>
        <v>0</v>
      </c>
    </row>
    <row r="599" spans="1:13" ht="12.75">
      <c r="A599" s="26"/>
      <c r="B599" s="26"/>
      <c r="C599" s="30" t="s">
        <v>28</v>
      </c>
      <c r="D599" s="41">
        <v>7800000</v>
      </c>
      <c r="E599" s="41">
        <v>7800000</v>
      </c>
      <c r="F599" s="40">
        <f t="shared" si="38"/>
        <v>0</v>
      </c>
      <c r="G599" s="7"/>
      <c r="H599" s="20">
        <v>7800000</v>
      </c>
      <c r="I599" s="68"/>
      <c r="J599" s="40">
        <f t="shared" si="39"/>
        <v>0</v>
      </c>
      <c r="K599" s="7"/>
      <c r="L599" s="20"/>
      <c r="M599" s="60">
        <f t="shared" si="40"/>
        <v>0</v>
      </c>
    </row>
    <row r="600" spans="1:13" ht="12.75">
      <c r="A600" s="26"/>
      <c r="B600" s="26"/>
      <c r="C600" s="30" t="s">
        <v>90</v>
      </c>
      <c r="D600" s="41">
        <v>100000</v>
      </c>
      <c r="E600" s="41">
        <v>100000</v>
      </c>
      <c r="F600" s="40">
        <f t="shared" si="38"/>
        <v>100000</v>
      </c>
      <c r="G600" s="7"/>
      <c r="H600" s="20"/>
      <c r="I600" s="68"/>
      <c r="J600" s="40">
        <f t="shared" si="39"/>
        <v>0</v>
      </c>
      <c r="K600" s="7"/>
      <c r="L600" s="20"/>
      <c r="M600" s="60">
        <f t="shared" si="40"/>
        <v>0</v>
      </c>
    </row>
    <row r="601" spans="1:13" ht="12.75">
      <c r="A601" s="26"/>
      <c r="B601" s="26">
        <v>92604</v>
      </c>
      <c r="C601" s="29" t="s">
        <v>261</v>
      </c>
      <c r="D601" s="59">
        <f>D602</f>
        <v>1920000</v>
      </c>
      <c r="E601" s="59">
        <f>E602</f>
        <v>1920000</v>
      </c>
      <c r="F601" s="73">
        <f t="shared" si="38"/>
        <v>1920000</v>
      </c>
      <c r="G601" s="22">
        <f>G602</f>
        <v>0</v>
      </c>
      <c r="H601" s="39">
        <f>H602</f>
        <v>0</v>
      </c>
      <c r="I601" s="67">
        <f>I602</f>
        <v>950563</v>
      </c>
      <c r="J601" s="73">
        <f t="shared" si="39"/>
        <v>950563</v>
      </c>
      <c r="K601" s="22">
        <f>K602</f>
        <v>0</v>
      </c>
      <c r="L601" s="39">
        <f>L602</f>
        <v>0</v>
      </c>
      <c r="M601" s="143">
        <f t="shared" si="40"/>
        <v>0.4950848958333333</v>
      </c>
    </row>
    <row r="602" spans="1:13" ht="25.5">
      <c r="A602" s="26"/>
      <c r="B602" s="26"/>
      <c r="C602" s="28" t="s">
        <v>82</v>
      </c>
      <c r="D602" s="41">
        <v>1920000</v>
      </c>
      <c r="E602" s="41">
        <v>1920000</v>
      </c>
      <c r="F602" s="40">
        <f t="shared" si="38"/>
        <v>1920000</v>
      </c>
      <c r="G602" s="7"/>
      <c r="H602" s="20"/>
      <c r="I602" s="68">
        <v>950563</v>
      </c>
      <c r="J602" s="40">
        <f t="shared" si="39"/>
        <v>950563</v>
      </c>
      <c r="K602" s="7"/>
      <c r="L602" s="20"/>
      <c r="M602" s="60">
        <f t="shared" si="40"/>
        <v>0.4950848958333333</v>
      </c>
    </row>
    <row r="603" spans="1:13" ht="12.75">
      <c r="A603" s="26"/>
      <c r="B603" s="26">
        <v>92695</v>
      </c>
      <c r="C603" s="29" t="s">
        <v>103</v>
      </c>
      <c r="D603" s="59">
        <f>SUM(D604:D608)</f>
        <v>500000</v>
      </c>
      <c r="E603" s="59">
        <f>SUM(E604:E608)</f>
        <v>515000</v>
      </c>
      <c r="F603" s="73">
        <f t="shared" si="38"/>
        <v>475000</v>
      </c>
      <c r="G603" s="22">
        <f>SUM(G604:G608)</f>
        <v>0</v>
      </c>
      <c r="H603" s="39">
        <f>SUM(H604:H608)</f>
        <v>40000</v>
      </c>
      <c r="I603" s="67">
        <f>SUM(I604:I608)</f>
        <v>258105</v>
      </c>
      <c r="J603" s="73">
        <f t="shared" si="39"/>
        <v>228791</v>
      </c>
      <c r="K603" s="22">
        <f>SUM(K604:K608)</f>
        <v>0</v>
      </c>
      <c r="L603" s="39">
        <f>SUM(L604:L608)</f>
        <v>29314</v>
      </c>
      <c r="M603" s="143">
        <f t="shared" si="40"/>
        <v>0.5011747572815534</v>
      </c>
    </row>
    <row r="604" spans="1:13" ht="12.75">
      <c r="A604" s="9"/>
      <c r="B604" s="9"/>
      <c r="C604" s="27" t="s">
        <v>98</v>
      </c>
      <c r="D604" s="41">
        <v>450000</v>
      </c>
      <c r="E604" s="41">
        <v>440000</v>
      </c>
      <c r="F604" s="40">
        <f t="shared" si="38"/>
        <v>440000</v>
      </c>
      <c r="G604" s="7"/>
      <c r="H604" s="20"/>
      <c r="I604" s="68">
        <v>228791</v>
      </c>
      <c r="J604" s="40">
        <f t="shared" si="39"/>
        <v>228791</v>
      </c>
      <c r="K604" s="7"/>
      <c r="L604" s="20"/>
      <c r="M604" s="60">
        <f t="shared" si="40"/>
        <v>0.5199795454545455</v>
      </c>
    </row>
    <row r="605" spans="1:13" ht="25.5">
      <c r="A605" s="9"/>
      <c r="B605" s="9"/>
      <c r="C605" s="27" t="s">
        <v>609</v>
      </c>
      <c r="D605" s="41">
        <v>40000</v>
      </c>
      <c r="E605" s="41">
        <v>30000</v>
      </c>
      <c r="F605" s="40">
        <f t="shared" si="38"/>
        <v>0</v>
      </c>
      <c r="G605" s="7"/>
      <c r="H605" s="20">
        <v>30000</v>
      </c>
      <c r="I605" s="68">
        <v>29314</v>
      </c>
      <c r="J605" s="40">
        <f t="shared" si="39"/>
        <v>0</v>
      </c>
      <c r="K605" s="7"/>
      <c r="L605" s="20">
        <v>29314</v>
      </c>
      <c r="M605" s="60">
        <f t="shared" si="40"/>
        <v>0.9771333333333333</v>
      </c>
    </row>
    <row r="606" spans="1:13" ht="38.25">
      <c r="A606" s="9"/>
      <c r="B606" s="9"/>
      <c r="C606" s="27" t="s">
        <v>610</v>
      </c>
      <c r="D606" s="41"/>
      <c r="E606" s="41">
        <v>10000</v>
      </c>
      <c r="F606" s="40">
        <f t="shared" si="38"/>
        <v>0</v>
      </c>
      <c r="G606" s="7"/>
      <c r="H606" s="20">
        <v>10000</v>
      </c>
      <c r="I606" s="68"/>
      <c r="J606" s="40">
        <f t="shared" si="39"/>
        <v>0</v>
      </c>
      <c r="K606" s="7"/>
      <c r="L606" s="20"/>
      <c r="M606" s="60">
        <f t="shared" si="40"/>
        <v>0</v>
      </c>
    </row>
    <row r="607" spans="1:13" ht="25.5">
      <c r="A607" s="9"/>
      <c r="B607" s="9"/>
      <c r="C607" s="27" t="s">
        <v>91</v>
      </c>
      <c r="D607" s="41">
        <v>10000</v>
      </c>
      <c r="E607" s="41">
        <v>10000</v>
      </c>
      <c r="F607" s="40">
        <f t="shared" si="38"/>
        <v>10000</v>
      </c>
      <c r="G607" s="7"/>
      <c r="H607" s="20"/>
      <c r="I607" s="68"/>
      <c r="J607" s="40">
        <f t="shared" si="39"/>
        <v>0</v>
      </c>
      <c r="K607" s="7"/>
      <c r="L607" s="20"/>
      <c r="M607" s="60">
        <f t="shared" si="40"/>
        <v>0</v>
      </c>
    </row>
    <row r="608" spans="1:13" ht="12.75">
      <c r="A608" s="38"/>
      <c r="B608" s="38"/>
      <c r="C608" s="228" t="s">
        <v>29</v>
      </c>
      <c r="D608" s="41"/>
      <c r="E608" s="41">
        <v>25000</v>
      </c>
      <c r="F608" s="40">
        <f t="shared" si="38"/>
        <v>25000</v>
      </c>
      <c r="G608" s="7"/>
      <c r="H608" s="20"/>
      <c r="I608" s="68"/>
      <c r="J608" s="40">
        <f t="shared" si="39"/>
        <v>0</v>
      </c>
      <c r="K608" s="7"/>
      <c r="L608" s="20"/>
      <c r="M608" s="60">
        <f t="shared" si="40"/>
        <v>0</v>
      </c>
    </row>
    <row r="609" spans="1:13" ht="21.75" customHeight="1" thickBot="1">
      <c r="A609" s="264"/>
      <c r="B609" s="265"/>
      <c r="C609" s="72" t="s">
        <v>262</v>
      </c>
      <c r="D609" s="13">
        <f>D6+D14+D17+D53+D56+D83+D105+D133+D136+D162+D166+D169+D175+D342+D367+D423+D452+D497+D561+D584+D592</f>
        <v>554199978</v>
      </c>
      <c r="E609" s="57">
        <f>E6+E14+E17+E53+E56+E83+E105+E133+E136+E162+E166+E169+E175+E342+E367+E423+E452+E497+E561+E584+E592</f>
        <v>497352957</v>
      </c>
      <c r="F609" s="13">
        <f t="shared" si="38"/>
        <v>349866161</v>
      </c>
      <c r="G609" s="58">
        <f>G6+G14+G17+G53+G56+G83+G105+G133+G136+G162+G166+G169+G175+G342+G367+G423+G452+G497+G561+G584+G592</f>
        <v>169760944</v>
      </c>
      <c r="H609" s="57">
        <f>H6+H14+H17+H53+H56+H83+H105+H133+H136+H162+H166+H169+H175+H342+H367+H423+H452+H497+H561+H584+H592</f>
        <v>147486796</v>
      </c>
      <c r="I609" s="141">
        <f>I6+I14+I17+I53+I56+I83+I105+I133+I136+I162+I166+I169+I175+I342+I367+I423+I452+I497+I561+I584+I592</f>
        <v>164497588</v>
      </c>
      <c r="J609" s="58">
        <f t="shared" si="39"/>
        <v>153133051</v>
      </c>
      <c r="K609" s="13">
        <f>K6+K14+K17+K53+K56+K83+K105+K133+K136+K162+K166+K169+K175+K342+K367+K423+K452+K497+K561+K584+K592</f>
        <v>82754843</v>
      </c>
      <c r="L609" s="57">
        <f>L6+L14+L17+L53+L56+L83+L105+L133+L136+L162+L166+L169+L175+L342+L367+L423+L452+L497+L561+L584+L592</f>
        <v>11364537</v>
      </c>
      <c r="M609" s="61">
        <f t="shared" si="40"/>
        <v>0.3307461746929957</v>
      </c>
    </row>
    <row r="610" spans="2:13" s="33" customFormat="1" ht="12.75" customHeight="1">
      <c r="B610" s="229"/>
      <c r="D610" s="40"/>
      <c r="E610" s="230"/>
      <c r="F610" s="230"/>
      <c r="G610" s="230"/>
      <c r="H610" s="230"/>
      <c r="I610" s="40"/>
      <c r="J610" s="40"/>
      <c r="K610" s="40"/>
      <c r="L610" s="40"/>
      <c r="M610" s="40"/>
    </row>
    <row r="611" spans="2:13" s="33" customFormat="1" ht="12.75" customHeight="1">
      <c r="B611" s="229"/>
      <c r="D611" s="40"/>
      <c r="E611" s="40"/>
      <c r="F611" s="40"/>
      <c r="G611" s="40"/>
      <c r="H611" s="40"/>
      <c r="I611" s="40"/>
      <c r="J611" s="40"/>
      <c r="K611" s="40"/>
      <c r="L611" s="40"/>
      <c r="M611" s="40"/>
    </row>
    <row r="612" spans="1:13" ht="12.75" customHeight="1">
      <c r="A612" s="15"/>
      <c r="B612" s="21"/>
      <c r="C612" s="33"/>
      <c r="D612" s="54"/>
      <c r="E612" s="44"/>
      <c r="F612" s="44"/>
      <c r="G612" s="45"/>
      <c r="H612" s="45"/>
      <c r="I612" s="44"/>
      <c r="J612" s="44"/>
      <c r="K612" s="45"/>
      <c r="L612" s="45"/>
      <c r="M612" s="44"/>
    </row>
    <row r="613" spans="1:13" ht="12.75" customHeight="1">
      <c r="A613" s="15"/>
      <c r="B613" s="21"/>
      <c r="C613" s="33"/>
      <c r="D613" s="54"/>
      <c r="E613" s="44"/>
      <c r="F613" s="44"/>
      <c r="G613" s="45"/>
      <c r="H613" s="45"/>
      <c r="I613" s="44"/>
      <c r="J613" s="44"/>
      <c r="K613" s="45"/>
      <c r="L613" s="45"/>
      <c r="M613" s="44"/>
    </row>
    <row r="614" spans="1:13" ht="12.75" customHeight="1">
      <c r="A614" s="15"/>
      <c r="B614" s="21"/>
      <c r="C614" s="33"/>
      <c r="D614" s="54"/>
      <c r="E614" s="44"/>
      <c r="F614" s="44"/>
      <c r="G614" s="45"/>
      <c r="H614" s="45"/>
      <c r="I614" s="44"/>
      <c r="J614" s="44"/>
      <c r="K614" s="45"/>
      <c r="L614" s="45"/>
      <c r="M614" s="44"/>
    </row>
    <row r="615" spans="1:13" ht="12.75" customHeight="1">
      <c r="A615" s="15"/>
      <c r="B615" s="21"/>
      <c r="C615" s="33"/>
      <c r="D615" s="54"/>
      <c r="E615" s="44"/>
      <c r="F615" s="44"/>
      <c r="G615" s="45"/>
      <c r="H615" s="45"/>
      <c r="I615" s="44"/>
      <c r="J615" s="44"/>
      <c r="K615" s="45"/>
      <c r="L615" s="45"/>
      <c r="M615" s="44"/>
    </row>
    <row r="616" spans="1:13" ht="12.75" customHeight="1">
      <c r="A616" s="15"/>
      <c r="B616" s="21"/>
      <c r="C616" s="33"/>
      <c r="D616" s="54"/>
      <c r="E616" s="44"/>
      <c r="F616" s="44"/>
      <c r="G616" s="45"/>
      <c r="H616" s="45"/>
      <c r="I616" s="44"/>
      <c r="J616" s="44"/>
      <c r="K616" s="45"/>
      <c r="L616" s="45"/>
      <c r="M616" s="44"/>
    </row>
    <row r="617" spans="1:13" ht="12.75">
      <c r="A617" s="15"/>
      <c r="B617" s="21"/>
      <c r="C617" s="33"/>
      <c r="D617" s="54"/>
      <c r="E617" s="44"/>
      <c r="F617" s="44"/>
      <c r="G617" s="45"/>
      <c r="H617" s="45"/>
      <c r="I617" s="44"/>
      <c r="J617" s="44"/>
      <c r="K617" s="45"/>
      <c r="L617" s="45"/>
      <c r="M617" s="44"/>
    </row>
    <row r="618" spans="1:13" ht="12.75">
      <c r="A618" s="15"/>
      <c r="B618" s="21"/>
      <c r="C618" s="33"/>
      <c r="D618" s="54"/>
      <c r="E618" s="44"/>
      <c r="F618" s="44"/>
      <c r="G618" s="45"/>
      <c r="H618" s="45"/>
      <c r="I618" s="44"/>
      <c r="J618" s="44"/>
      <c r="K618" s="45"/>
      <c r="L618" s="45"/>
      <c r="M618" s="44"/>
    </row>
    <row r="619" spans="1:13" ht="12.75">
      <c r="A619" s="15"/>
      <c r="B619" s="21"/>
      <c r="C619" s="33"/>
      <c r="D619" s="54"/>
      <c r="E619" s="44"/>
      <c r="F619" s="44"/>
      <c r="G619" s="45"/>
      <c r="H619" s="45"/>
      <c r="I619" s="44"/>
      <c r="J619" s="44"/>
      <c r="K619" s="45"/>
      <c r="L619" s="45"/>
      <c r="M619" s="44"/>
    </row>
    <row r="620" spans="1:13" ht="12.75">
      <c r="A620" s="15"/>
      <c r="B620" s="21"/>
      <c r="C620" s="33"/>
      <c r="D620" s="54"/>
      <c r="E620" s="44"/>
      <c r="F620" s="44"/>
      <c r="G620" s="45"/>
      <c r="H620" s="45"/>
      <c r="I620" s="44"/>
      <c r="J620" s="44"/>
      <c r="K620" s="45"/>
      <c r="L620" s="45"/>
      <c r="M620" s="44"/>
    </row>
    <row r="621" spans="1:13" ht="12.75">
      <c r="A621" s="15"/>
      <c r="B621" s="21"/>
      <c r="C621" s="33"/>
      <c r="D621" s="54"/>
      <c r="E621" s="44"/>
      <c r="F621" s="44"/>
      <c r="G621" s="45"/>
      <c r="H621" s="45"/>
      <c r="I621" s="44"/>
      <c r="J621" s="44"/>
      <c r="K621" s="45"/>
      <c r="L621" s="45"/>
      <c r="M621" s="44"/>
    </row>
    <row r="622" spans="1:13" ht="12.75">
      <c r="A622" s="15"/>
      <c r="B622" s="21"/>
      <c r="C622" s="33"/>
      <c r="D622" s="54"/>
      <c r="E622" s="44"/>
      <c r="F622" s="44"/>
      <c r="G622" s="45"/>
      <c r="H622" s="45"/>
      <c r="I622" s="44"/>
      <c r="J622" s="44"/>
      <c r="K622" s="45"/>
      <c r="L622" s="45"/>
      <c r="M622" s="44"/>
    </row>
    <row r="623" spans="1:13" ht="12.75">
      <c r="A623" s="15"/>
      <c r="B623" s="21"/>
      <c r="C623" s="33"/>
      <c r="D623" s="54"/>
      <c r="E623" s="44"/>
      <c r="F623" s="44"/>
      <c r="G623" s="45"/>
      <c r="H623" s="45"/>
      <c r="I623" s="44"/>
      <c r="J623" s="44"/>
      <c r="K623" s="45"/>
      <c r="L623" s="45"/>
      <c r="M623" s="44"/>
    </row>
    <row r="624" spans="1:13" ht="12.75">
      <c r="A624" s="15"/>
      <c r="B624" s="21"/>
      <c r="C624" s="33"/>
      <c r="D624" s="54"/>
      <c r="E624" s="44"/>
      <c r="F624" s="44"/>
      <c r="G624" s="45"/>
      <c r="H624" s="45"/>
      <c r="I624" s="44"/>
      <c r="J624" s="44"/>
      <c r="K624" s="45"/>
      <c r="L624" s="45"/>
      <c r="M624" s="44"/>
    </row>
    <row r="625" spans="1:13" ht="12.75">
      <c r="A625" s="15"/>
      <c r="B625" s="21"/>
      <c r="C625" s="33"/>
      <c r="D625" s="54"/>
      <c r="E625" s="54"/>
      <c r="F625" s="54"/>
      <c r="G625" s="55"/>
      <c r="H625" s="55"/>
      <c r="I625" s="54"/>
      <c r="J625" s="54"/>
      <c r="K625" s="55"/>
      <c r="L625" s="55"/>
      <c r="M625" s="54"/>
    </row>
    <row r="626" spans="1:13" ht="12.75">
      <c r="A626" s="15"/>
      <c r="B626" s="21"/>
      <c r="C626" s="33"/>
      <c r="D626" s="54"/>
      <c r="E626" s="54"/>
      <c r="F626" s="54"/>
      <c r="G626" s="55"/>
      <c r="H626" s="55"/>
      <c r="I626" s="54"/>
      <c r="J626" s="54"/>
      <c r="K626" s="55"/>
      <c r="L626" s="55"/>
      <c r="M626" s="54"/>
    </row>
    <row r="627" spans="1:13" ht="12.75">
      <c r="A627" s="15"/>
      <c r="B627" s="21"/>
      <c r="C627" s="33"/>
      <c r="D627" s="54"/>
      <c r="E627" s="54"/>
      <c r="F627" s="54"/>
      <c r="G627" s="55"/>
      <c r="H627" s="55"/>
      <c r="I627" s="54"/>
      <c r="J627" s="54"/>
      <c r="K627" s="55"/>
      <c r="L627" s="55"/>
      <c r="M627" s="54"/>
    </row>
    <row r="628" spans="1:13" ht="12.75">
      <c r="A628" s="15"/>
      <c r="B628" s="21"/>
      <c r="C628" s="33"/>
      <c r="D628" s="54"/>
      <c r="E628" s="54"/>
      <c r="F628" s="54"/>
      <c r="G628" s="55"/>
      <c r="H628" s="55"/>
      <c r="I628" s="54"/>
      <c r="J628" s="54"/>
      <c r="K628" s="55"/>
      <c r="L628" s="55"/>
      <c r="M628" s="54"/>
    </row>
    <row r="629" spans="1:13" ht="12.75">
      <c r="A629" s="15"/>
      <c r="B629" s="21"/>
      <c r="C629" s="33"/>
      <c r="D629" s="54"/>
      <c r="E629" s="54"/>
      <c r="F629" s="54"/>
      <c r="G629" s="55"/>
      <c r="H629" s="55"/>
      <c r="I629" s="54"/>
      <c r="J629" s="54"/>
      <c r="K629" s="55"/>
      <c r="L629" s="55"/>
      <c r="M629" s="54"/>
    </row>
    <row r="630" spans="1:13" ht="12.75">
      <c r="A630" s="15"/>
      <c r="B630" s="21"/>
      <c r="C630" s="33"/>
      <c r="D630" s="54"/>
      <c r="E630" s="54"/>
      <c r="F630" s="54"/>
      <c r="G630" s="55"/>
      <c r="H630" s="55"/>
      <c r="I630" s="54"/>
      <c r="J630" s="54"/>
      <c r="K630" s="55"/>
      <c r="L630" s="55"/>
      <c r="M630" s="54"/>
    </row>
    <row r="631" spans="1:13" ht="12.75">
      <c r="A631" s="15"/>
      <c r="B631" s="21"/>
      <c r="C631" s="33"/>
      <c r="D631" s="54"/>
      <c r="E631" s="54"/>
      <c r="F631" s="54"/>
      <c r="G631" s="55"/>
      <c r="H631" s="55"/>
      <c r="I631" s="54"/>
      <c r="J631" s="54"/>
      <c r="K631" s="55"/>
      <c r="L631" s="55"/>
      <c r="M631" s="54"/>
    </row>
    <row r="632" spans="1:13" ht="12.75">
      <c r="A632" s="15"/>
      <c r="B632" s="21"/>
      <c r="C632" s="33"/>
      <c r="D632" s="54"/>
      <c r="E632" s="54"/>
      <c r="F632" s="54"/>
      <c r="G632" s="55"/>
      <c r="H632" s="55"/>
      <c r="I632" s="54"/>
      <c r="J632" s="54"/>
      <c r="K632" s="55"/>
      <c r="L632" s="55"/>
      <c r="M632" s="54"/>
    </row>
    <row r="633" spans="1:13" ht="12.75">
      <c r="A633" s="15"/>
      <c r="B633" s="21"/>
      <c r="C633" s="33"/>
      <c r="D633" s="54"/>
      <c r="E633" s="54"/>
      <c r="F633" s="54"/>
      <c r="G633" s="55"/>
      <c r="H633" s="55"/>
      <c r="I633" s="54"/>
      <c r="J633" s="54"/>
      <c r="K633" s="55"/>
      <c r="L633" s="55"/>
      <c r="M633" s="54"/>
    </row>
    <row r="634" spans="1:13" ht="12.75">
      <c r="A634" s="15"/>
      <c r="B634" s="21"/>
      <c r="C634" s="33"/>
      <c r="D634" s="54"/>
      <c r="E634" s="54"/>
      <c r="F634" s="54"/>
      <c r="G634" s="55"/>
      <c r="H634" s="55"/>
      <c r="I634" s="54"/>
      <c r="J634" s="54"/>
      <c r="K634" s="55"/>
      <c r="L634" s="55"/>
      <c r="M634" s="54"/>
    </row>
    <row r="635" spans="1:13" ht="12.75">
      <c r="A635" s="15"/>
      <c r="B635" s="21"/>
      <c r="C635" s="33"/>
      <c r="D635" s="54"/>
      <c r="E635" s="54"/>
      <c r="F635" s="54"/>
      <c r="G635" s="55"/>
      <c r="H635" s="55"/>
      <c r="I635" s="54"/>
      <c r="J635" s="54"/>
      <c r="K635" s="55"/>
      <c r="L635" s="55"/>
      <c r="M635" s="54"/>
    </row>
    <row r="636" spans="1:13" ht="12.75">
      <c r="A636" s="15"/>
      <c r="B636" s="21"/>
      <c r="C636" s="33"/>
      <c r="D636" s="54"/>
      <c r="E636" s="54"/>
      <c r="F636" s="54"/>
      <c r="G636" s="55"/>
      <c r="H636" s="55"/>
      <c r="I636" s="54"/>
      <c r="J636" s="54"/>
      <c r="K636" s="55"/>
      <c r="L636" s="55"/>
      <c r="M636" s="54"/>
    </row>
    <row r="637" spans="1:13" ht="12.75">
      <c r="A637" s="15"/>
      <c r="B637" s="21"/>
      <c r="C637" s="33"/>
      <c r="D637" s="54"/>
      <c r="E637" s="54"/>
      <c r="F637" s="54"/>
      <c r="G637" s="55"/>
      <c r="H637" s="55"/>
      <c r="I637" s="54"/>
      <c r="J637" s="54"/>
      <c r="K637" s="55"/>
      <c r="L637" s="55"/>
      <c r="M637" s="54"/>
    </row>
    <row r="638" spans="1:13" ht="12.75">
      <c r="A638" s="15"/>
      <c r="B638" s="21"/>
      <c r="C638" s="33"/>
      <c r="D638" s="54"/>
      <c r="E638" s="54"/>
      <c r="F638" s="54"/>
      <c r="G638" s="55"/>
      <c r="H638" s="55"/>
      <c r="I638" s="54"/>
      <c r="J638" s="54"/>
      <c r="K638" s="55"/>
      <c r="L638" s="55"/>
      <c r="M638" s="54"/>
    </row>
    <row r="639" spans="1:13" ht="12.75">
      <c r="A639" s="15"/>
      <c r="B639" s="21"/>
      <c r="C639" s="33"/>
      <c r="D639" s="54"/>
      <c r="E639" s="54"/>
      <c r="F639" s="54"/>
      <c r="G639" s="55"/>
      <c r="H639" s="55"/>
      <c r="I639" s="54"/>
      <c r="J639" s="54"/>
      <c r="K639" s="55"/>
      <c r="L639" s="55"/>
      <c r="M639" s="54"/>
    </row>
    <row r="640" spans="1:13" ht="12.75">
      <c r="A640" s="15"/>
      <c r="B640" s="21"/>
      <c r="C640" s="33"/>
      <c r="D640" s="54"/>
      <c r="E640" s="54"/>
      <c r="F640" s="54"/>
      <c r="G640" s="55"/>
      <c r="H640" s="55"/>
      <c r="I640" s="54"/>
      <c r="J640" s="54"/>
      <c r="K640" s="55"/>
      <c r="L640" s="55"/>
      <c r="M640" s="54"/>
    </row>
    <row r="641" spans="1:13" ht="12.75">
      <c r="A641" s="15"/>
      <c r="B641" s="21"/>
      <c r="C641" s="33"/>
      <c r="D641" s="54"/>
      <c r="E641" s="54"/>
      <c r="F641" s="54"/>
      <c r="G641" s="55"/>
      <c r="H641" s="55"/>
      <c r="I641" s="54"/>
      <c r="J641" s="54"/>
      <c r="K641" s="55"/>
      <c r="L641" s="55"/>
      <c r="M641" s="54"/>
    </row>
    <row r="642" spans="1:13" ht="12.75">
      <c r="A642" s="15"/>
      <c r="B642" s="21"/>
      <c r="C642" s="33"/>
      <c r="D642" s="54"/>
      <c r="E642" s="54"/>
      <c r="F642" s="54"/>
      <c r="G642" s="55"/>
      <c r="H642" s="55"/>
      <c r="I642" s="54"/>
      <c r="J642" s="54"/>
      <c r="K642" s="55"/>
      <c r="L642" s="55"/>
      <c r="M642" s="54"/>
    </row>
    <row r="643" spans="1:13" ht="12.75">
      <c r="A643" s="15"/>
      <c r="B643" s="21"/>
      <c r="C643" s="33"/>
      <c r="D643" s="54"/>
      <c r="E643" s="54"/>
      <c r="F643" s="54"/>
      <c r="G643" s="55"/>
      <c r="H643" s="55"/>
      <c r="I643" s="54"/>
      <c r="J643" s="54"/>
      <c r="K643" s="55"/>
      <c r="L643" s="55"/>
      <c r="M643" s="54"/>
    </row>
    <row r="644" spans="1:13" ht="12.75">
      <c r="A644" s="15"/>
      <c r="B644" s="21"/>
      <c r="C644" s="33"/>
      <c r="D644" s="54"/>
      <c r="E644" s="54"/>
      <c r="F644" s="54"/>
      <c r="G644" s="55"/>
      <c r="H644" s="55"/>
      <c r="I644" s="54"/>
      <c r="J644" s="54"/>
      <c r="K644" s="55"/>
      <c r="L644" s="55"/>
      <c r="M644" s="54"/>
    </row>
    <row r="645" spans="1:13" ht="12.75">
      <c r="A645" s="15"/>
      <c r="B645" s="21"/>
      <c r="C645" s="33"/>
      <c r="D645" s="54"/>
      <c r="E645" s="54"/>
      <c r="F645" s="54"/>
      <c r="G645" s="55"/>
      <c r="H645" s="55"/>
      <c r="I645" s="54"/>
      <c r="J645" s="54"/>
      <c r="K645" s="55"/>
      <c r="L645" s="55"/>
      <c r="M645" s="54"/>
    </row>
    <row r="646" spans="1:13" ht="12.75">
      <c r="A646" s="15"/>
      <c r="B646" s="21"/>
      <c r="C646" s="33"/>
      <c r="D646" s="54"/>
      <c r="E646" s="54"/>
      <c r="F646" s="54"/>
      <c r="G646" s="55"/>
      <c r="H646" s="55"/>
      <c r="I646" s="54"/>
      <c r="J646" s="54"/>
      <c r="K646" s="55"/>
      <c r="L646" s="55"/>
      <c r="M646" s="54"/>
    </row>
    <row r="647" spans="1:13" ht="12.75">
      <c r="A647" s="15"/>
      <c r="B647" s="21"/>
      <c r="C647" s="33"/>
      <c r="D647" s="54"/>
      <c r="E647" s="54"/>
      <c r="F647" s="54"/>
      <c r="G647" s="55"/>
      <c r="H647" s="55"/>
      <c r="I647" s="54"/>
      <c r="J647" s="54"/>
      <c r="K647" s="55"/>
      <c r="L647" s="55"/>
      <c r="M647" s="54"/>
    </row>
    <row r="648" spans="1:13" ht="12.75">
      <c r="A648" s="15"/>
      <c r="B648" s="21"/>
      <c r="C648" s="33"/>
      <c r="D648" s="54"/>
      <c r="E648" s="54"/>
      <c r="F648" s="54"/>
      <c r="G648" s="55"/>
      <c r="H648" s="55"/>
      <c r="I648" s="54"/>
      <c r="J648" s="54"/>
      <c r="K648" s="55"/>
      <c r="L648" s="55"/>
      <c r="M648" s="54"/>
    </row>
    <row r="649" spans="1:13" ht="12.75">
      <c r="A649" s="15"/>
      <c r="B649" s="21"/>
      <c r="C649" s="33"/>
      <c r="D649" s="54"/>
      <c r="E649" s="54"/>
      <c r="F649" s="54"/>
      <c r="G649" s="55"/>
      <c r="H649" s="55"/>
      <c r="I649" s="54"/>
      <c r="J649" s="54"/>
      <c r="K649" s="55"/>
      <c r="L649" s="55"/>
      <c r="M649" s="54"/>
    </row>
    <row r="650" spans="1:13" ht="12.75">
      <c r="A650" s="15"/>
      <c r="B650" s="21"/>
      <c r="C650" s="33"/>
      <c r="D650" s="54"/>
      <c r="E650" s="54"/>
      <c r="F650" s="54"/>
      <c r="G650" s="55"/>
      <c r="H650" s="55"/>
      <c r="I650" s="54"/>
      <c r="J650" s="54"/>
      <c r="K650" s="55"/>
      <c r="L650" s="55"/>
      <c r="M650" s="54"/>
    </row>
    <row r="651" spans="1:13" ht="12.75">
      <c r="A651" s="15"/>
      <c r="B651" s="21"/>
      <c r="C651" s="33"/>
      <c r="D651" s="54"/>
      <c r="E651" s="54"/>
      <c r="F651" s="54"/>
      <c r="G651" s="55"/>
      <c r="H651" s="55"/>
      <c r="I651" s="54"/>
      <c r="J651" s="54"/>
      <c r="K651" s="55"/>
      <c r="L651" s="55"/>
      <c r="M651" s="54"/>
    </row>
    <row r="652" spans="1:13" ht="12.75">
      <c r="A652" s="15"/>
      <c r="B652" s="21"/>
      <c r="C652" s="33"/>
      <c r="D652" s="54"/>
      <c r="E652" s="54"/>
      <c r="F652" s="54"/>
      <c r="G652" s="55"/>
      <c r="H652" s="55"/>
      <c r="I652" s="54"/>
      <c r="J652" s="54"/>
      <c r="K652" s="55"/>
      <c r="L652" s="55"/>
      <c r="M652" s="54"/>
    </row>
    <row r="653" spans="1:13" ht="12.75">
      <c r="A653" s="15"/>
      <c r="B653" s="21"/>
      <c r="C653" s="33"/>
      <c r="D653" s="54"/>
      <c r="E653" s="54"/>
      <c r="F653" s="54"/>
      <c r="G653" s="55"/>
      <c r="H653" s="55"/>
      <c r="I653" s="54"/>
      <c r="J653" s="54"/>
      <c r="K653" s="55"/>
      <c r="L653" s="55"/>
      <c r="M653" s="54"/>
    </row>
    <row r="654" spans="1:13" ht="12.75">
      <c r="A654" s="15"/>
      <c r="B654" s="21"/>
      <c r="C654" s="33"/>
      <c r="D654" s="54"/>
      <c r="E654" s="54"/>
      <c r="F654" s="54"/>
      <c r="G654" s="55"/>
      <c r="H654" s="55"/>
      <c r="I654" s="54"/>
      <c r="J654" s="54"/>
      <c r="K654" s="55"/>
      <c r="L654" s="55"/>
      <c r="M654" s="54"/>
    </row>
    <row r="655" spans="1:13" ht="12.75">
      <c r="A655" s="15"/>
      <c r="B655" s="21"/>
      <c r="C655" s="33"/>
      <c r="D655" s="54"/>
      <c r="E655" s="54"/>
      <c r="F655" s="54"/>
      <c r="G655" s="55"/>
      <c r="H655" s="55"/>
      <c r="I655" s="54"/>
      <c r="J655" s="54"/>
      <c r="K655" s="55"/>
      <c r="L655" s="55"/>
      <c r="M655" s="54"/>
    </row>
    <row r="656" spans="1:13" ht="12.75">
      <c r="A656" s="15"/>
      <c r="B656" s="21"/>
      <c r="C656" s="33"/>
      <c r="D656" s="54"/>
      <c r="E656" s="54"/>
      <c r="F656" s="54"/>
      <c r="G656" s="55"/>
      <c r="H656" s="55"/>
      <c r="I656" s="54"/>
      <c r="J656" s="54"/>
      <c r="K656" s="55"/>
      <c r="L656" s="55"/>
      <c r="M656" s="54"/>
    </row>
    <row r="657" spans="1:13" ht="12.75">
      <c r="A657" s="15"/>
      <c r="B657" s="21"/>
      <c r="C657" s="33"/>
      <c r="D657" s="54"/>
      <c r="E657" s="54"/>
      <c r="F657" s="54"/>
      <c r="G657" s="55"/>
      <c r="H657" s="55"/>
      <c r="I657" s="54"/>
      <c r="J657" s="54"/>
      <c r="K657" s="55"/>
      <c r="L657" s="55"/>
      <c r="M657" s="54"/>
    </row>
    <row r="658" spans="1:13" ht="12.75">
      <c r="A658" s="15"/>
      <c r="B658" s="21"/>
      <c r="C658" s="33"/>
      <c r="D658" s="54"/>
      <c r="E658" s="54"/>
      <c r="F658" s="54"/>
      <c r="G658" s="55"/>
      <c r="H658" s="55"/>
      <c r="I658" s="54"/>
      <c r="J658" s="54"/>
      <c r="K658" s="55"/>
      <c r="L658" s="55"/>
      <c r="M658" s="54"/>
    </row>
    <row r="659" spans="1:13" ht="12.75">
      <c r="A659" s="15"/>
      <c r="B659" s="21"/>
      <c r="C659" s="33"/>
      <c r="D659" s="54"/>
      <c r="E659" s="54"/>
      <c r="F659" s="54"/>
      <c r="G659" s="55"/>
      <c r="H659" s="55"/>
      <c r="I659" s="54"/>
      <c r="J659" s="54"/>
      <c r="K659" s="55"/>
      <c r="L659" s="55"/>
      <c r="M659" s="54"/>
    </row>
    <row r="660" spans="1:13" ht="12.75">
      <c r="A660" s="15"/>
      <c r="B660" s="21"/>
      <c r="C660" s="33"/>
      <c r="D660" s="54"/>
      <c r="E660" s="54"/>
      <c r="F660" s="54"/>
      <c r="G660" s="55"/>
      <c r="H660" s="55"/>
      <c r="I660" s="54"/>
      <c r="J660" s="54"/>
      <c r="K660" s="55"/>
      <c r="L660" s="55"/>
      <c r="M660" s="54"/>
    </row>
    <row r="661" spans="1:13" ht="12.75">
      <c r="A661" s="15"/>
      <c r="B661" s="21"/>
      <c r="C661" s="33"/>
      <c r="D661" s="54"/>
      <c r="E661" s="54"/>
      <c r="F661" s="54"/>
      <c r="G661" s="55"/>
      <c r="H661" s="55"/>
      <c r="I661" s="54"/>
      <c r="J661" s="54"/>
      <c r="K661" s="55"/>
      <c r="L661" s="55"/>
      <c r="M661" s="54"/>
    </row>
    <row r="662" spans="1:13" ht="12.75">
      <c r="A662" s="15"/>
      <c r="B662" s="21"/>
      <c r="C662" s="33"/>
      <c r="D662" s="54"/>
      <c r="E662" s="54"/>
      <c r="F662" s="54"/>
      <c r="G662" s="55"/>
      <c r="H662" s="55"/>
      <c r="I662" s="54"/>
      <c r="J662" s="54"/>
      <c r="K662" s="55"/>
      <c r="L662" s="55"/>
      <c r="M662" s="54"/>
    </row>
    <row r="663" spans="1:13" ht="12.75">
      <c r="A663" s="15"/>
      <c r="B663" s="21"/>
      <c r="C663" s="33"/>
      <c r="D663" s="54"/>
      <c r="E663" s="54"/>
      <c r="F663" s="54"/>
      <c r="G663" s="55"/>
      <c r="H663" s="55"/>
      <c r="I663" s="54"/>
      <c r="J663" s="54"/>
      <c r="K663" s="55"/>
      <c r="L663" s="55"/>
      <c r="M663" s="54"/>
    </row>
    <row r="664" spans="1:13" ht="12.75">
      <c r="A664" s="15"/>
      <c r="B664" s="21"/>
      <c r="C664" s="33"/>
      <c r="D664" s="54"/>
      <c r="E664" s="54"/>
      <c r="F664" s="54"/>
      <c r="G664" s="55"/>
      <c r="H664" s="55"/>
      <c r="I664" s="54"/>
      <c r="J664" s="54"/>
      <c r="K664" s="55"/>
      <c r="L664" s="55"/>
      <c r="M664" s="54"/>
    </row>
    <row r="665" spans="1:13" ht="12.75">
      <c r="A665" s="15"/>
      <c r="B665" s="21"/>
      <c r="C665" s="33"/>
      <c r="D665" s="54"/>
      <c r="E665" s="54"/>
      <c r="F665" s="54"/>
      <c r="G665" s="55"/>
      <c r="H665" s="55"/>
      <c r="I665" s="54"/>
      <c r="J665" s="54"/>
      <c r="K665" s="55"/>
      <c r="L665" s="55"/>
      <c r="M665" s="54"/>
    </row>
    <row r="666" spans="1:13" ht="12.75">
      <c r="A666" s="15"/>
      <c r="B666" s="21"/>
      <c r="C666" s="33"/>
      <c r="D666" s="54"/>
      <c r="E666" s="54"/>
      <c r="F666" s="54"/>
      <c r="G666" s="55"/>
      <c r="H666" s="55"/>
      <c r="I666" s="54"/>
      <c r="J666" s="54"/>
      <c r="K666" s="55"/>
      <c r="L666" s="55"/>
      <c r="M666" s="54"/>
    </row>
    <row r="667" spans="1:13" ht="12.75">
      <c r="A667" s="15"/>
      <c r="B667" s="21"/>
      <c r="C667" s="33"/>
      <c r="D667" s="54"/>
      <c r="E667" s="54"/>
      <c r="F667" s="54"/>
      <c r="G667" s="55"/>
      <c r="H667" s="55"/>
      <c r="I667" s="54"/>
      <c r="J667" s="54"/>
      <c r="K667" s="55"/>
      <c r="L667" s="55"/>
      <c r="M667" s="54"/>
    </row>
    <row r="668" spans="1:13" ht="12.75">
      <c r="A668" s="15"/>
      <c r="B668" s="21"/>
      <c r="C668" s="33"/>
      <c r="D668" s="54"/>
      <c r="E668" s="54"/>
      <c r="F668" s="54"/>
      <c r="G668" s="55"/>
      <c r="H668" s="55"/>
      <c r="I668" s="54"/>
      <c r="J668" s="54"/>
      <c r="K668" s="55"/>
      <c r="L668" s="55"/>
      <c r="M668" s="54"/>
    </row>
    <row r="669" spans="1:13" ht="12.75">
      <c r="A669" s="15"/>
      <c r="B669" s="21"/>
      <c r="C669" s="33"/>
      <c r="D669" s="54"/>
      <c r="E669" s="54"/>
      <c r="F669" s="54"/>
      <c r="G669" s="55"/>
      <c r="H669" s="55"/>
      <c r="I669" s="54"/>
      <c r="J669" s="54"/>
      <c r="K669" s="55"/>
      <c r="L669" s="55"/>
      <c r="M669" s="54"/>
    </row>
    <row r="670" spans="1:13" ht="12.75">
      <c r="A670" s="15"/>
      <c r="B670" s="21"/>
      <c r="C670" s="33"/>
      <c r="D670" s="54"/>
      <c r="E670" s="54"/>
      <c r="F670" s="54"/>
      <c r="G670" s="55"/>
      <c r="H670" s="55"/>
      <c r="I670" s="54"/>
      <c r="J670" s="54"/>
      <c r="K670" s="55"/>
      <c r="L670" s="55"/>
      <c r="M670" s="54"/>
    </row>
    <row r="671" spans="1:13" ht="12.75">
      <c r="A671" s="15"/>
      <c r="B671" s="21"/>
      <c r="C671" s="33"/>
      <c r="D671" s="54"/>
      <c r="E671" s="54"/>
      <c r="F671" s="54"/>
      <c r="G671" s="55"/>
      <c r="H671" s="55"/>
      <c r="I671" s="54"/>
      <c r="J671" s="54"/>
      <c r="K671" s="55"/>
      <c r="L671" s="55"/>
      <c r="M671" s="54"/>
    </row>
    <row r="672" spans="1:13" ht="12.75">
      <c r="A672" s="15"/>
      <c r="B672" s="21"/>
      <c r="C672" s="33"/>
      <c r="D672" s="54"/>
      <c r="E672" s="54"/>
      <c r="F672" s="54"/>
      <c r="G672" s="55"/>
      <c r="H672" s="55"/>
      <c r="I672" s="54"/>
      <c r="J672" s="54"/>
      <c r="K672" s="55"/>
      <c r="L672" s="55"/>
      <c r="M672" s="54"/>
    </row>
    <row r="673" spans="1:13" ht="12.75">
      <c r="A673" s="15"/>
      <c r="B673" s="21"/>
      <c r="C673" s="33"/>
      <c r="D673" s="54"/>
      <c r="E673" s="54"/>
      <c r="F673" s="54"/>
      <c r="G673" s="55"/>
      <c r="H673" s="55"/>
      <c r="I673" s="54"/>
      <c r="J673" s="54"/>
      <c r="K673" s="55"/>
      <c r="L673" s="55"/>
      <c r="M673" s="54"/>
    </row>
    <row r="674" spans="1:13" ht="12.75">
      <c r="A674" s="15"/>
      <c r="B674" s="21"/>
      <c r="C674" s="33"/>
      <c r="D674" s="54"/>
      <c r="E674" s="54"/>
      <c r="F674" s="54"/>
      <c r="G674" s="55"/>
      <c r="H674" s="55"/>
      <c r="I674" s="54"/>
      <c r="J674" s="54"/>
      <c r="K674" s="55"/>
      <c r="L674" s="55"/>
      <c r="M674" s="54"/>
    </row>
    <row r="675" spans="1:13" ht="12.75">
      <c r="A675" s="15"/>
      <c r="B675" s="21"/>
      <c r="C675" s="33"/>
      <c r="D675" s="54"/>
      <c r="E675" s="54"/>
      <c r="F675" s="54"/>
      <c r="G675" s="55"/>
      <c r="H675" s="55"/>
      <c r="I675" s="54"/>
      <c r="J675" s="54"/>
      <c r="K675" s="55"/>
      <c r="L675" s="55"/>
      <c r="M675" s="54"/>
    </row>
    <row r="676" spans="1:13" ht="12.75">
      <c r="A676" s="15"/>
      <c r="B676" s="21"/>
      <c r="C676" s="33"/>
      <c r="D676" s="54"/>
      <c r="E676" s="54"/>
      <c r="F676" s="54"/>
      <c r="G676" s="55"/>
      <c r="H676" s="55"/>
      <c r="I676" s="54"/>
      <c r="J676" s="54"/>
      <c r="K676" s="55"/>
      <c r="L676" s="55"/>
      <c r="M676" s="54"/>
    </row>
    <row r="677" spans="1:13" ht="12.75">
      <c r="A677" s="15"/>
      <c r="B677" s="21"/>
      <c r="C677" s="33"/>
      <c r="D677" s="54"/>
      <c r="E677" s="54"/>
      <c r="F677" s="54"/>
      <c r="G677" s="55"/>
      <c r="H677" s="55"/>
      <c r="I677" s="54"/>
      <c r="J677" s="54"/>
      <c r="K677" s="55"/>
      <c r="L677" s="55"/>
      <c r="M677" s="54"/>
    </row>
    <row r="678" spans="1:13" ht="12.75">
      <c r="A678" s="15"/>
      <c r="B678" s="21"/>
      <c r="C678" s="33"/>
      <c r="D678" s="54"/>
      <c r="E678" s="54"/>
      <c r="F678" s="54"/>
      <c r="G678" s="55"/>
      <c r="H678" s="55"/>
      <c r="I678" s="54"/>
      <c r="J678" s="54"/>
      <c r="K678" s="55"/>
      <c r="L678" s="55"/>
      <c r="M678" s="54"/>
    </row>
    <row r="679" spans="1:13" ht="12.75">
      <c r="A679" s="15"/>
      <c r="B679" s="21"/>
      <c r="C679" s="33"/>
      <c r="D679" s="54"/>
      <c r="E679" s="54"/>
      <c r="F679" s="54"/>
      <c r="G679" s="55"/>
      <c r="H679" s="55"/>
      <c r="I679" s="54"/>
      <c r="J679" s="54"/>
      <c r="K679" s="55"/>
      <c r="L679" s="55"/>
      <c r="M679" s="54"/>
    </row>
    <row r="680" spans="1:13" ht="12.75">
      <c r="A680" s="15"/>
      <c r="B680" s="21"/>
      <c r="C680" s="33"/>
      <c r="D680" s="54"/>
      <c r="E680" s="54"/>
      <c r="F680" s="54"/>
      <c r="G680" s="55"/>
      <c r="H680" s="55"/>
      <c r="I680" s="54"/>
      <c r="J680" s="54"/>
      <c r="K680" s="55"/>
      <c r="L680" s="55"/>
      <c r="M680" s="54"/>
    </row>
    <row r="681" spans="1:13" ht="12.75">
      <c r="A681" s="15"/>
      <c r="B681" s="21"/>
      <c r="C681" s="33"/>
      <c r="D681" s="54"/>
      <c r="E681" s="54"/>
      <c r="F681" s="54"/>
      <c r="G681" s="55"/>
      <c r="H681" s="55"/>
      <c r="I681" s="54"/>
      <c r="J681" s="54"/>
      <c r="K681" s="55"/>
      <c r="L681" s="55"/>
      <c r="M681" s="54"/>
    </row>
    <row r="682" spans="1:13" ht="12.75">
      <c r="A682" s="15"/>
      <c r="B682" s="21"/>
      <c r="C682" s="33"/>
      <c r="D682" s="54"/>
      <c r="E682" s="54"/>
      <c r="F682" s="54"/>
      <c r="G682" s="55"/>
      <c r="H682" s="55"/>
      <c r="I682" s="54"/>
      <c r="J682" s="54"/>
      <c r="K682" s="55"/>
      <c r="L682" s="55"/>
      <c r="M682" s="54"/>
    </row>
    <row r="683" spans="1:13" ht="12.75">
      <c r="A683" s="15"/>
      <c r="B683" s="21"/>
      <c r="C683" s="33"/>
      <c r="D683" s="54"/>
      <c r="E683" s="54"/>
      <c r="F683" s="54"/>
      <c r="G683" s="55"/>
      <c r="H683" s="55"/>
      <c r="I683" s="54"/>
      <c r="J683" s="54"/>
      <c r="K683" s="55"/>
      <c r="L683" s="55"/>
      <c r="M683" s="54"/>
    </row>
    <row r="684" spans="1:13" ht="12.75">
      <c r="A684" s="15"/>
      <c r="B684" s="21"/>
      <c r="C684" s="33"/>
      <c r="D684" s="54"/>
      <c r="E684" s="54"/>
      <c r="F684" s="54"/>
      <c r="G684" s="55"/>
      <c r="H684" s="55"/>
      <c r="I684" s="54"/>
      <c r="J684" s="54"/>
      <c r="K684" s="55"/>
      <c r="L684" s="55"/>
      <c r="M684" s="54"/>
    </row>
    <row r="685" spans="1:13" ht="12.75">
      <c r="A685" s="15"/>
      <c r="B685" s="21"/>
      <c r="C685" s="33"/>
      <c r="D685" s="54"/>
      <c r="E685" s="54"/>
      <c r="F685" s="54"/>
      <c r="G685" s="55"/>
      <c r="H685" s="55"/>
      <c r="I685" s="54"/>
      <c r="J685" s="54"/>
      <c r="K685" s="55"/>
      <c r="L685" s="55"/>
      <c r="M685" s="54"/>
    </row>
    <row r="686" spans="1:13" ht="12.75">
      <c r="A686" s="15"/>
      <c r="B686" s="21"/>
      <c r="C686" s="33"/>
      <c r="D686" s="54"/>
      <c r="E686" s="54"/>
      <c r="F686" s="54"/>
      <c r="G686" s="55"/>
      <c r="H686" s="55"/>
      <c r="I686" s="54"/>
      <c r="J686" s="54"/>
      <c r="K686" s="55"/>
      <c r="L686" s="55"/>
      <c r="M686" s="54"/>
    </row>
    <row r="687" spans="1:13" ht="12.75">
      <c r="A687" s="15"/>
      <c r="B687" s="21"/>
      <c r="C687" s="33"/>
      <c r="D687" s="54"/>
      <c r="E687" s="54"/>
      <c r="F687" s="54"/>
      <c r="G687" s="55"/>
      <c r="H687" s="55"/>
      <c r="I687" s="54"/>
      <c r="J687" s="54"/>
      <c r="K687" s="55"/>
      <c r="L687" s="55"/>
      <c r="M687" s="54"/>
    </row>
    <row r="688" spans="1:13" ht="12.75">
      <c r="A688" s="15"/>
      <c r="B688" s="21"/>
      <c r="C688" s="33"/>
      <c r="D688" s="54"/>
      <c r="E688" s="54"/>
      <c r="F688" s="54"/>
      <c r="G688" s="55"/>
      <c r="H688" s="55"/>
      <c r="I688" s="54"/>
      <c r="J688" s="54"/>
      <c r="K688" s="55"/>
      <c r="L688" s="55"/>
      <c r="M688" s="54"/>
    </row>
    <row r="689" spans="1:13" ht="12.75">
      <c r="A689" s="15"/>
      <c r="B689" s="21"/>
      <c r="C689" s="33"/>
      <c r="D689" s="54"/>
      <c r="E689" s="54"/>
      <c r="F689" s="54"/>
      <c r="G689" s="55"/>
      <c r="H689" s="55"/>
      <c r="I689" s="54"/>
      <c r="J689" s="54"/>
      <c r="K689" s="55"/>
      <c r="L689" s="55"/>
      <c r="M689" s="54"/>
    </row>
    <row r="690" spans="1:13" ht="12.75">
      <c r="A690" s="15"/>
      <c r="B690" s="21"/>
      <c r="C690" s="33"/>
      <c r="D690" s="54"/>
      <c r="E690" s="54"/>
      <c r="F690" s="54"/>
      <c r="G690" s="55"/>
      <c r="H690" s="55"/>
      <c r="I690" s="54"/>
      <c r="J690" s="54"/>
      <c r="K690" s="55"/>
      <c r="L690" s="55"/>
      <c r="M690" s="54"/>
    </row>
    <row r="691" spans="1:13" ht="12.75">
      <c r="A691" s="15"/>
      <c r="B691" s="21"/>
      <c r="C691" s="33"/>
      <c r="D691" s="54"/>
      <c r="E691" s="54"/>
      <c r="F691" s="54"/>
      <c r="G691" s="55"/>
      <c r="H691" s="55"/>
      <c r="I691" s="54"/>
      <c r="J691" s="54"/>
      <c r="K691" s="55"/>
      <c r="L691" s="55"/>
      <c r="M691" s="54"/>
    </row>
    <row r="692" spans="1:13" ht="12.75">
      <c r="A692" s="15"/>
      <c r="B692" s="21"/>
      <c r="C692" s="33"/>
      <c r="D692" s="54"/>
      <c r="E692" s="54"/>
      <c r="F692" s="54"/>
      <c r="G692" s="55"/>
      <c r="H692" s="55"/>
      <c r="I692" s="54"/>
      <c r="J692" s="54"/>
      <c r="K692" s="55"/>
      <c r="L692" s="55"/>
      <c r="M692" s="54"/>
    </row>
    <row r="693" spans="1:13" ht="12.75">
      <c r="A693" s="15"/>
      <c r="B693" s="21"/>
      <c r="C693" s="33"/>
      <c r="D693" s="54"/>
      <c r="E693" s="54"/>
      <c r="F693" s="54"/>
      <c r="G693" s="55"/>
      <c r="H693" s="55"/>
      <c r="I693" s="54"/>
      <c r="J693" s="54"/>
      <c r="K693" s="55"/>
      <c r="L693" s="55"/>
      <c r="M693" s="54"/>
    </row>
    <row r="694" spans="1:13" ht="12.75">
      <c r="A694" s="15"/>
      <c r="B694" s="21"/>
      <c r="C694" s="33"/>
      <c r="D694" s="54"/>
      <c r="E694" s="54"/>
      <c r="F694" s="54"/>
      <c r="G694" s="55"/>
      <c r="H694" s="55"/>
      <c r="I694" s="54"/>
      <c r="J694" s="54"/>
      <c r="K694" s="55"/>
      <c r="L694" s="55"/>
      <c r="M694" s="54"/>
    </row>
    <row r="695" spans="1:13" ht="12.75">
      <c r="A695" s="15"/>
      <c r="B695" s="21"/>
      <c r="C695" s="33"/>
      <c r="D695" s="54"/>
      <c r="E695" s="54"/>
      <c r="F695" s="54"/>
      <c r="G695" s="55"/>
      <c r="H695" s="55"/>
      <c r="I695" s="54"/>
      <c r="J695" s="54"/>
      <c r="K695" s="55"/>
      <c r="L695" s="55"/>
      <c r="M695" s="54"/>
    </row>
    <row r="696" spans="1:13" ht="12.75">
      <c r="A696" s="15"/>
      <c r="B696" s="21"/>
      <c r="C696" s="33"/>
      <c r="D696" s="54"/>
      <c r="E696" s="54"/>
      <c r="F696" s="54"/>
      <c r="G696" s="55"/>
      <c r="H696" s="55"/>
      <c r="I696" s="54"/>
      <c r="J696" s="54"/>
      <c r="K696" s="55"/>
      <c r="L696" s="55"/>
      <c r="M696" s="54"/>
    </row>
    <row r="697" spans="1:13" ht="12.75">
      <c r="A697" s="15"/>
      <c r="B697" s="21"/>
      <c r="C697" s="33"/>
      <c r="D697" s="54"/>
      <c r="E697" s="54"/>
      <c r="F697" s="54"/>
      <c r="G697" s="55"/>
      <c r="H697" s="55"/>
      <c r="I697" s="54"/>
      <c r="J697" s="54"/>
      <c r="K697" s="55"/>
      <c r="L697" s="55"/>
      <c r="M697" s="54"/>
    </row>
    <row r="698" spans="1:13" ht="12.75">
      <c r="A698" s="15"/>
      <c r="B698" s="21"/>
      <c r="C698" s="33"/>
      <c r="D698" s="54"/>
      <c r="E698" s="54"/>
      <c r="F698" s="54"/>
      <c r="G698" s="55"/>
      <c r="H698" s="55"/>
      <c r="I698" s="54"/>
      <c r="J698" s="54"/>
      <c r="K698" s="55"/>
      <c r="L698" s="55"/>
      <c r="M698" s="54"/>
    </row>
    <row r="699" spans="1:13" ht="12.75">
      <c r="A699" s="15"/>
      <c r="B699" s="21"/>
      <c r="C699" s="33"/>
      <c r="D699" s="54"/>
      <c r="E699" s="54"/>
      <c r="F699" s="54"/>
      <c r="G699" s="55"/>
      <c r="H699" s="55"/>
      <c r="I699" s="54"/>
      <c r="J699" s="54"/>
      <c r="K699" s="55"/>
      <c r="L699" s="55"/>
      <c r="M699" s="54"/>
    </row>
    <row r="700" spans="1:13" ht="12.75">
      <c r="A700" s="15"/>
      <c r="B700" s="21"/>
      <c r="C700" s="33"/>
      <c r="D700" s="54"/>
      <c r="E700" s="54"/>
      <c r="F700" s="54"/>
      <c r="G700" s="55"/>
      <c r="H700" s="55"/>
      <c r="I700" s="54"/>
      <c r="J700" s="54"/>
      <c r="K700" s="55"/>
      <c r="L700" s="55"/>
      <c r="M700" s="54"/>
    </row>
    <row r="701" spans="1:13" ht="12.75">
      <c r="A701" s="15"/>
      <c r="B701" s="21"/>
      <c r="C701" s="33"/>
      <c r="D701" s="54"/>
      <c r="E701" s="54"/>
      <c r="F701" s="54"/>
      <c r="G701" s="55"/>
      <c r="H701" s="55"/>
      <c r="I701" s="54"/>
      <c r="J701" s="54"/>
      <c r="K701" s="55"/>
      <c r="L701" s="55"/>
      <c r="M701" s="54"/>
    </row>
    <row r="702" spans="1:13" ht="12.75">
      <c r="A702" s="15"/>
      <c r="B702" s="21"/>
      <c r="C702" s="33"/>
      <c r="D702" s="54"/>
      <c r="E702" s="54"/>
      <c r="F702" s="54"/>
      <c r="G702" s="55"/>
      <c r="H702" s="55"/>
      <c r="I702" s="54"/>
      <c r="J702" s="54"/>
      <c r="K702" s="55"/>
      <c r="L702" s="55"/>
      <c r="M702" s="54"/>
    </row>
    <row r="703" spans="1:13" ht="12.75">
      <c r="A703" s="15"/>
      <c r="B703" s="21"/>
      <c r="C703" s="33"/>
      <c r="D703" s="54"/>
      <c r="E703" s="54"/>
      <c r="F703" s="54"/>
      <c r="G703" s="55"/>
      <c r="H703" s="55"/>
      <c r="I703" s="54"/>
      <c r="J703" s="54"/>
      <c r="K703" s="55"/>
      <c r="L703" s="55"/>
      <c r="M703" s="54"/>
    </row>
    <row r="704" spans="1:13" ht="12.75">
      <c r="A704" s="15"/>
      <c r="B704" s="21"/>
      <c r="C704" s="33"/>
      <c r="D704" s="54"/>
      <c r="E704" s="54"/>
      <c r="F704" s="54"/>
      <c r="G704" s="55"/>
      <c r="H704" s="55"/>
      <c r="I704" s="54"/>
      <c r="J704" s="54"/>
      <c r="K704" s="55"/>
      <c r="L704" s="55"/>
      <c r="M704" s="54"/>
    </row>
    <row r="705" spans="1:13" ht="12.75">
      <c r="A705" s="15"/>
      <c r="B705" s="21"/>
      <c r="C705" s="33"/>
      <c r="D705" s="54"/>
      <c r="E705" s="54"/>
      <c r="F705" s="54"/>
      <c r="G705" s="55"/>
      <c r="H705" s="55"/>
      <c r="I705" s="54"/>
      <c r="J705" s="54"/>
      <c r="K705" s="55"/>
      <c r="L705" s="55"/>
      <c r="M705" s="54"/>
    </row>
    <row r="706" spans="1:13" ht="12.75">
      <c r="A706" s="15"/>
      <c r="B706" s="21"/>
      <c r="C706" s="33"/>
      <c r="D706" s="54"/>
      <c r="E706" s="54"/>
      <c r="F706" s="54"/>
      <c r="G706" s="55"/>
      <c r="H706" s="55"/>
      <c r="I706" s="54"/>
      <c r="J706" s="54"/>
      <c r="K706" s="55"/>
      <c r="L706" s="55"/>
      <c r="M706" s="54"/>
    </row>
    <row r="707" spans="1:13" ht="12.75">
      <c r="A707" s="15"/>
      <c r="B707" s="21"/>
      <c r="C707" s="33"/>
      <c r="D707" s="54"/>
      <c r="E707" s="54"/>
      <c r="F707" s="54"/>
      <c r="G707" s="55"/>
      <c r="H707" s="55"/>
      <c r="I707" s="54"/>
      <c r="J707" s="54"/>
      <c r="K707" s="55"/>
      <c r="L707" s="55"/>
      <c r="M707" s="54"/>
    </row>
    <row r="708" spans="1:13" ht="12.75">
      <c r="A708" s="15"/>
      <c r="B708" s="21"/>
      <c r="C708" s="33"/>
      <c r="D708" s="54"/>
      <c r="E708" s="54"/>
      <c r="F708" s="54"/>
      <c r="G708" s="55"/>
      <c r="H708" s="55"/>
      <c r="I708" s="54"/>
      <c r="J708" s="54"/>
      <c r="K708" s="55"/>
      <c r="L708" s="55"/>
      <c r="M708" s="54"/>
    </row>
    <row r="709" spans="1:13" ht="12.75">
      <c r="A709" s="15"/>
      <c r="B709" s="21"/>
      <c r="C709" s="33"/>
      <c r="D709" s="54"/>
      <c r="E709" s="54"/>
      <c r="F709" s="54"/>
      <c r="G709" s="55"/>
      <c r="H709" s="55"/>
      <c r="I709" s="54"/>
      <c r="J709" s="54"/>
      <c r="K709" s="55"/>
      <c r="L709" s="55"/>
      <c r="M709" s="54"/>
    </row>
    <row r="710" spans="1:13" ht="12.75">
      <c r="A710" s="15"/>
      <c r="B710" s="21"/>
      <c r="C710" s="33"/>
      <c r="D710" s="54"/>
      <c r="E710" s="54"/>
      <c r="F710" s="54"/>
      <c r="G710" s="55"/>
      <c r="H710" s="55"/>
      <c r="I710" s="54"/>
      <c r="J710" s="54"/>
      <c r="K710" s="55"/>
      <c r="L710" s="55"/>
      <c r="M710" s="54"/>
    </row>
    <row r="711" spans="1:13" ht="12.75">
      <c r="A711" s="15"/>
      <c r="B711" s="21"/>
      <c r="C711" s="33"/>
      <c r="D711" s="54"/>
      <c r="E711" s="54"/>
      <c r="F711" s="54"/>
      <c r="G711" s="55"/>
      <c r="H711" s="55"/>
      <c r="I711" s="54"/>
      <c r="J711" s="54"/>
      <c r="K711" s="55"/>
      <c r="L711" s="55"/>
      <c r="M711" s="54"/>
    </row>
    <row r="712" spans="1:13" ht="12.75">
      <c r="A712" s="15"/>
      <c r="B712" s="21"/>
      <c r="C712" s="33"/>
      <c r="D712" s="54"/>
      <c r="E712" s="54"/>
      <c r="F712" s="54"/>
      <c r="G712" s="55"/>
      <c r="H712" s="55"/>
      <c r="I712" s="54"/>
      <c r="J712" s="54"/>
      <c r="K712" s="55"/>
      <c r="L712" s="55"/>
      <c r="M712" s="54"/>
    </row>
    <row r="713" spans="1:13" ht="12.75">
      <c r="A713" s="15"/>
      <c r="B713" s="21"/>
      <c r="C713" s="33"/>
      <c r="D713" s="54"/>
      <c r="E713" s="54"/>
      <c r="F713" s="54"/>
      <c r="G713" s="55"/>
      <c r="H713" s="55"/>
      <c r="I713" s="54"/>
      <c r="J713" s="54"/>
      <c r="K713" s="55"/>
      <c r="L713" s="55"/>
      <c r="M713" s="54"/>
    </row>
    <row r="714" spans="1:13" ht="12.75">
      <c r="A714" s="15"/>
      <c r="B714" s="21"/>
      <c r="C714" s="33"/>
      <c r="D714" s="54"/>
      <c r="E714" s="54"/>
      <c r="F714" s="54"/>
      <c r="G714" s="55"/>
      <c r="H714" s="55"/>
      <c r="I714" s="54"/>
      <c r="J714" s="54"/>
      <c r="K714" s="55"/>
      <c r="L714" s="55"/>
      <c r="M714" s="54"/>
    </row>
    <row r="715" spans="1:13" ht="12.75">
      <c r="A715" s="15"/>
      <c r="B715" s="21"/>
      <c r="C715" s="33"/>
      <c r="D715" s="54"/>
      <c r="E715" s="54"/>
      <c r="F715" s="54"/>
      <c r="G715" s="55"/>
      <c r="H715" s="55"/>
      <c r="I715" s="54"/>
      <c r="J715" s="54"/>
      <c r="K715" s="55"/>
      <c r="L715" s="55"/>
      <c r="M715" s="54"/>
    </row>
    <row r="716" spans="1:13" ht="12.75">
      <c r="A716" s="15"/>
      <c r="B716" s="21"/>
      <c r="C716" s="33"/>
      <c r="D716" s="54"/>
      <c r="E716" s="54"/>
      <c r="F716" s="54"/>
      <c r="G716" s="55"/>
      <c r="H716" s="55"/>
      <c r="I716" s="54"/>
      <c r="J716" s="54"/>
      <c r="K716" s="55"/>
      <c r="L716" s="55"/>
      <c r="M716" s="54"/>
    </row>
    <row r="717" spans="1:13" ht="12.75">
      <c r="A717" s="15"/>
      <c r="B717" s="21"/>
      <c r="C717" s="33"/>
      <c r="D717" s="54"/>
      <c r="E717" s="54"/>
      <c r="F717" s="54"/>
      <c r="G717" s="55"/>
      <c r="H717" s="55"/>
      <c r="I717" s="54"/>
      <c r="J717" s="54"/>
      <c r="K717" s="55"/>
      <c r="L717" s="55"/>
      <c r="M717" s="54"/>
    </row>
    <row r="718" spans="1:13" ht="12.75">
      <c r="A718" s="15"/>
      <c r="B718" s="21"/>
      <c r="C718" s="33"/>
      <c r="D718" s="54"/>
      <c r="E718" s="54"/>
      <c r="F718" s="54"/>
      <c r="G718" s="55"/>
      <c r="H718" s="55"/>
      <c r="I718" s="54"/>
      <c r="J718" s="54"/>
      <c r="K718" s="55"/>
      <c r="L718" s="55"/>
      <c r="M718" s="54"/>
    </row>
    <row r="719" spans="1:13" ht="12.75">
      <c r="A719" s="15"/>
      <c r="B719" s="21"/>
      <c r="C719" s="33"/>
      <c r="D719" s="54"/>
      <c r="E719" s="54"/>
      <c r="F719" s="54"/>
      <c r="G719" s="55"/>
      <c r="H719" s="55"/>
      <c r="I719" s="54"/>
      <c r="J719" s="54"/>
      <c r="K719" s="55"/>
      <c r="L719" s="55"/>
      <c r="M719" s="54"/>
    </row>
    <row r="720" spans="1:13" ht="12.75">
      <c r="A720" s="15"/>
      <c r="B720" s="21"/>
      <c r="C720" s="33"/>
      <c r="D720" s="54"/>
      <c r="E720" s="54"/>
      <c r="F720" s="54"/>
      <c r="G720" s="55"/>
      <c r="H720" s="55"/>
      <c r="I720" s="54"/>
      <c r="J720" s="54"/>
      <c r="K720" s="55"/>
      <c r="L720" s="55"/>
      <c r="M720" s="54"/>
    </row>
    <row r="721" spans="1:13" ht="12.75">
      <c r="A721" s="15"/>
      <c r="B721" s="21"/>
      <c r="C721" s="33"/>
      <c r="D721" s="54"/>
      <c r="E721" s="54"/>
      <c r="F721" s="54"/>
      <c r="G721" s="55"/>
      <c r="H721" s="55"/>
      <c r="I721" s="54"/>
      <c r="J721" s="54"/>
      <c r="K721" s="55"/>
      <c r="L721" s="55"/>
      <c r="M721" s="54"/>
    </row>
    <row r="722" spans="1:13" ht="12.75">
      <c r="A722" s="15"/>
      <c r="B722" s="21"/>
      <c r="C722" s="33"/>
      <c r="D722" s="54"/>
      <c r="E722" s="54"/>
      <c r="F722" s="54"/>
      <c r="G722" s="55"/>
      <c r="H722" s="55"/>
      <c r="I722" s="54"/>
      <c r="J722" s="54"/>
      <c r="K722" s="55"/>
      <c r="L722" s="55"/>
      <c r="M722" s="54"/>
    </row>
    <row r="723" spans="1:13" ht="12.75">
      <c r="A723" s="15"/>
      <c r="B723" s="21"/>
      <c r="C723" s="33"/>
      <c r="D723" s="54"/>
      <c r="E723" s="54"/>
      <c r="F723" s="54"/>
      <c r="G723" s="55"/>
      <c r="H723" s="55"/>
      <c r="I723" s="54"/>
      <c r="J723" s="54"/>
      <c r="K723" s="55"/>
      <c r="L723" s="55"/>
      <c r="M723" s="54"/>
    </row>
    <row r="724" spans="1:13" ht="12.75">
      <c r="A724" s="15"/>
      <c r="B724" s="21"/>
      <c r="C724" s="33"/>
      <c r="D724" s="54"/>
      <c r="E724" s="54"/>
      <c r="F724" s="54"/>
      <c r="G724" s="55"/>
      <c r="H724" s="55"/>
      <c r="I724" s="54"/>
      <c r="J724" s="54"/>
      <c r="K724" s="55"/>
      <c r="L724" s="55"/>
      <c r="M724" s="54"/>
    </row>
    <row r="725" spans="1:13" ht="12.75">
      <c r="A725" s="15"/>
      <c r="B725" s="21"/>
      <c r="C725" s="33"/>
      <c r="D725" s="54"/>
      <c r="E725" s="54"/>
      <c r="F725" s="54"/>
      <c r="G725" s="55"/>
      <c r="H725" s="55"/>
      <c r="I725" s="54"/>
      <c r="J725" s="54"/>
      <c r="K725" s="55"/>
      <c r="L725" s="55"/>
      <c r="M725" s="54"/>
    </row>
    <row r="726" spans="1:13" ht="12.75">
      <c r="A726" s="15"/>
      <c r="B726" s="21"/>
      <c r="C726" s="33"/>
      <c r="D726" s="54"/>
      <c r="E726" s="54"/>
      <c r="F726" s="54"/>
      <c r="G726" s="55"/>
      <c r="H726" s="55"/>
      <c r="I726" s="54"/>
      <c r="J726" s="54"/>
      <c r="K726" s="55"/>
      <c r="L726" s="55"/>
      <c r="M726" s="54"/>
    </row>
    <row r="727" spans="1:13" ht="12.75">
      <c r="A727" s="15"/>
      <c r="B727" s="21"/>
      <c r="C727" s="33"/>
      <c r="D727" s="54"/>
      <c r="E727" s="54"/>
      <c r="F727" s="54"/>
      <c r="G727" s="55"/>
      <c r="H727" s="55"/>
      <c r="I727" s="54"/>
      <c r="J727" s="54"/>
      <c r="K727" s="55"/>
      <c r="L727" s="55"/>
      <c r="M727" s="54"/>
    </row>
    <row r="728" spans="1:13" ht="12.75">
      <c r="A728" s="15"/>
      <c r="B728" s="21"/>
      <c r="C728" s="33"/>
      <c r="D728" s="54"/>
      <c r="E728" s="54"/>
      <c r="F728" s="54"/>
      <c r="G728" s="55"/>
      <c r="H728" s="55"/>
      <c r="I728" s="54"/>
      <c r="J728" s="54"/>
      <c r="K728" s="55"/>
      <c r="L728" s="55"/>
      <c r="M728" s="54"/>
    </row>
    <row r="729" spans="1:13" ht="12.75">
      <c r="A729" s="15"/>
      <c r="B729" s="21"/>
      <c r="C729" s="33"/>
      <c r="D729" s="54"/>
      <c r="E729" s="54"/>
      <c r="F729" s="54"/>
      <c r="G729" s="55"/>
      <c r="H729" s="55"/>
      <c r="I729" s="54"/>
      <c r="J729" s="54"/>
      <c r="K729" s="55"/>
      <c r="L729" s="55"/>
      <c r="M729" s="54"/>
    </row>
    <row r="730" spans="1:13" ht="12.75">
      <c r="A730" s="15"/>
      <c r="B730" s="21"/>
      <c r="C730" s="33"/>
      <c r="D730" s="54"/>
      <c r="E730" s="54"/>
      <c r="F730" s="54"/>
      <c r="G730" s="55"/>
      <c r="H730" s="55"/>
      <c r="I730" s="54"/>
      <c r="J730" s="54"/>
      <c r="K730" s="55"/>
      <c r="L730" s="55"/>
      <c r="M730" s="54"/>
    </row>
    <row r="731" spans="1:13" ht="12.75">
      <c r="A731" s="15"/>
      <c r="B731" s="21"/>
      <c r="C731" s="33"/>
      <c r="D731" s="54"/>
      <c r="E731" s="54"/>
      <c r="F731" s="54"/>
      <c r="G731" s="55"/>
      <c r="H731" s="55"/>
      <c r="I731" s="54"/>
      <c r="J731" s="54"/>
      <c r="K731" s="55"/>
      <c r="L731" s="55"/>
      <c r="M731" s="54"/>
    </row>
    <row r="732" spans="1:13" ht="12.75">
      <c r="A732" s="15"/>
      <c r="B732" s="21"/>
      <c r="C732" s="33"/>
      <c r="D732" s="54"/>
      <c r="E732" s="54"/>
      <c r="F732" s="54"/>
      <c r="G732" s="55"/>
      <c r="H732" s="55"/>
      <c r="I732" s="54"/>
      <c r="J732" s="54"/>
      <c r="K732" s="55"/>
      <c r="L732" s="55"/>
      <c r="M732" s="54"/>
    </row>
    <row r="733" spans="1:13" ht="12.75">
      <c r="A733" s="15"/>
      <c r="B733" s="21"/>
      <c r="C733" s="33"/>
      <c r="D733" s="54"/>
      <c r="E733" s="54"/>
      <c r="F733" s="54"/>
      <c r="G733" s="55"/>
      <c r="H733" s="55"/>
      <c r="I733" s="54"/>
      <c r="J733" s="54"/>
      <c r="K733" s="55"/>
      <c r="L733" s="55"/>
      <c r="M733" s="54"/>
    </row>
    <row r="734" spans="1:13" ht="12.75">
      <c r="A734" s="15"/>
      <c r="B734" s="21"/>
      <c r="C734" s="33"/>
      <c r="D734" s="54"/>
      <c r="E734" s="54"/>
      <c r="F734" s="54"/>
      <c r="G734" s="55"/>
      <c r="H734" s="55"/>
      <c r="I734" s="54"/>
      <c r="J734" s="54"/>
      <c r="K734" s="55"/>
      <c r="L734" s="55"/>
      <c r="M734" s="54"/>
    </row>
    <row r="735" spans="1:13" ht="12.75">
      <c r="A735" s="15"/>
      <c r="B735" s="21"/>
      <c r="C735" s="33"/>
      <c r="D735" s="54"/>
      <c r="E735" s="54"/>
      <c r="F735" s="54"/>
      <c r="G735" s="55"/>
      <c r="H735" s="55"/>
      <c r="I735" s="54"/>
      <c r="J735" s="54"/>
      <c r="K735" s="55"/>
      <c r="L735" s="55"/>
      <c r="M735" s="54"/>
    </row>
    <row r="736" spans="1:13" ht="12.75">
      <c r="A736" s="15"/>
      <c r="B736" s="21"/>
      <c r="C736" s="33"/>
      <c r="D736" s="54"/>
      <c r="E736" s="54"/>
      <c r="F736" s="54"/>
      <c r="G736" s="55"/>
      <c r="H736" s="55"/>
      <c r="I736" s="54"/>
      <c r="J736" s="54"/>
      <c r="K736" s="55"/>
      <c r="L736" s="55"/>
      <c r="M736" s="54"/>
    </row>
    <row r="737" spans="1:13" ht="12.75">
      <c r="A737" s="15"/>
      <c r="B737" s="21"/>
      <c r="C737" s="33"/>
      <c r="D737" s="54"/>
      <c r="E737" s="54"/>
      <c r="F737" s="54"/>
      <c r="G737" s="55"/>
      <c r="H737" s="55"/>
      <c r="I737" s="54"/>
      <c r="J737" s="54"/>
      <c r="K737" s="55"/>
      <c r="L737" s="55"/>
      <c r="M737" s="54"/>
    </row>
    <row r="738" spans="1:13" ht="12.75">
      <c r="A738" s="15"/>
      <c r="B738" s="21"/>
      <c r="C738" s="33"/>
      <c r="D738" s="54"/>
      <c r="E738" s="54"/>
      <c r="F738" s="54"/>
      <c r="G738" s="55"/>
      <c r="H738" s="55"/>
      <c r="I738" s="54"/>
      <c r="J738" s="54"/>
      <c r="K738" s="55"/>
      <c r="L738" s="55"/>
      <c r="M738" s="54"/>
    </row>
    <row r="739" spans="1:13" ht="12.75">
      <c r="A739" s="15"/>
      <c r="B739" s="21"/>
      <c r="C739" s="33"/>
      <c r="D739" s="54"/>
      <c r="E739" s="54"/>
      <c r="F739" s="54"/>
      <c r="G739" s="55"/>
      <c r="H739" s="55"/>
      <c r="I739" s="54"/>
      <c r="J739" s="54"/>
      <c r="K739" s="55"/>
      <c r="L739" s="55"/>
      <c r="M739" s="54"/>
    </row>
    <row r="740" spans="1:13" ht="12.75">
      <c r="A740" s="15"/>
      <c r="B740" s="21"/>
      <c r="C740" s="33"/>
      <c r="D740" s="54"/>
      <c r="E740" s="54"/>
      <c r="F740" s="54"/>
      <c r="G740" s="55"/>
      <c r="H740" s="55"/>
      <c r="I740" s="54"/>
      <c r="J740" s="54"/>
      <c r="K740" s="55"/>
      <c r="L740" s="55"/>
      <c r="M740" s="54"/>
    </row>
    <row r="741" spans="1:13" ht="12.75">
      <c r="A741" s="15"/>
      <c r="B741" s="21"/>
      <c r="C741" s="33"/>
      <c r="D741" s="54"/>
      <c r="E741" s="54"/>
      <c r="F741" s="54"/>
      <c r="G741" s="55"/>
      <c r="H741" s="55"/>
      <c r="I741" s="54"/>
      <c r="J741" s="54"/>
      <c r="K741" s="55"/>
      <c r="L741" s="55"/>
      <c r="M741" s="54"/>
    </row>
    <row r="742" spans="1:13" ht="12.75">
      <c r="A742" s="15"/>
      <c r="B742" s="21"/>
      <c r="C742" s="33"/>
      <c r="D742" s="54"/>
      <c r="E742" s="54"/>
      <c r="F742" s="54"/>
      <c r="G742" s="55"/>
      <c r="H742" s="55"/>
      <c r="I742" s="54"/>
      <c r="J742" s="54"/>
      <c r="K742" s="55"/>
      <c r="L742" s="55"/>
      <c r="M742" s="54"/>
    </row>
    <row r="743" spans="1:13" ht="12.75">
      <c r="A743" s="15"/>
      <c r="B743" s="21"/>
      <c r="C743" s="33"/>
      <c r="D743" s="54"/>
      <c r="E743" s="54"/>
      <c r="F743" s="54"/>
      <c r="G743" s="55"/>
      <c r="H743" s="55"/>
      <c r="I743" s="54"/>
      <c r="J743" s="54"/>
      <c r="K743" s="55"/>
      <c r="L743" s="55"/>
      <c r="M743" s="54"/>
    </row>
    <row r="744" spans="1:13" ht="12.75">
      <c r="A744" s="15"/>
      <c r="B744" s="21"/>
      <c r="C744" s="33"/>
      <c r="D744" s="54"/>
      <c r="E744" s="54"/>
      <c r="F744" s="54"/>
      <c r="G744" s="55"/>
      <c r="H744" s="55"/>
      <c r="I744" s="54"/>
      <c r="J744" s="54"/>
      <c r="K744" s="55"/>
      <c r="L744" s="55"/>
      <c r="M744" s="54"/>
    </row>
    <row r="745" spans="1:13" ht="12.75">
      <c r="A745" s="15"/>
      <c r="B745" s="21"/>
      <c r="C745" s="33"/>
      <c r="D745" s="54"/>
      <c r="E745" s="54"/>
      <c r="F745" s="54"/>
      <c r="G745" s="55"/>
      <c r="H745" s="55"/>
      <c r="I745" s="54"/>
      <c r="J745" s="54"/>
      <c r="K745" s="55"/>
      <c r="L745" s="55"/>
      <c r="M745" s="54"/>
    </row>
    <row r="746" spans="1:13" ht="12.75">
      <c r="A746" s="15"/>
      <c r="B746" s="21"/>
      <c r="C746" s="33"/>
      <c r="D746" s="54"/>
      <c r="E746" s="54"/>
      <c r="F746" s="54"/>
      <c r="G746" s="55"/>
      <c r="H746" s="55"/>
      <c r="I746" s="54"/>
      <c r="J746" s="54"/>
      <c r="K746" s="55"/>
      <c r="L746" s="55"/>
      <c r="M746" s="54"/>
    </row>
    <row r="747" spans="1:13" ht="12.75">
      <c r="A747" s="15"/>
      <c r="B747" s="21"/>
      <c r="C747" s="33"/>
      <c r="D747" s="54"/>
      <c r="E747" s="54"/>
      <c r="F747" s="54"/>
      <c r="G747" s="55"/>
      <c r="H747" s="55"/>
      <c r="I747" s="54"/>
      <c r="J747" s="54"/>
      <c r="K747" s="55"/>
      <c r="L747" s="55"/>
      <c r="M747" s="54"/>
    </row>
    <row r="748" spans="1:13" ht="12.75">
      <c r="A748" s="15"/>
      <c r="B748" s="21"/>
      <c r="C748" s="33"/>
      <c r="D748" s="54"/>
      <c r="E748" s="54"/>
      <c r="F748" s="54"/>
      <c r="G748" s="55"/>
      <c r="H748" s="55"/>
      <c r="I748" s="54"/>
      <c r="J748" s="54"/>
      <c r="K748" s="55"/>
      <c r="L748" s="55"/>
      <c r="M748" s="54"/>
    </row>
    <row r="749" spans="1:13" ht="12.75">
      <c r="A749" s="15"/>
      <c r="B749" s="21"/>
      <c r="C749" s="33"/>
      <c r="D749" s="54"/>
      <c r="E749" s="54"/>
      <c r="F749" s="54"/>
      <c r="G749" s="55"/>
      <c r="H749" s="55"/>
      <c r="I749" s="54"/>
      <c r="J749" s="54"/>
      <c r="K749" s="55"/>
      <c r="L749" s="55"/>
      <c r="M749" s="54"/>
    </row>
    <row r="750" spans="1:13" ht="12.75">
      <c r="A750" s="15"/>
      <c r="B750" s="21"/>
      <c r="C750" s="33"/>
      <c r="D750" s="54"/>
      <c r="E750" s="54"/>
      <c r="F750" s="54"/>
      <c r="G750" s="55"/>
      <c r="H750" s="55"/>
      <c r="I750" s="54"/>
      <c r="J750" s="54"/>
      <c r="K750" s="55"/>
      <c r="L750" s="55"/>
      <c r="M750" s="54"/>
    </row>
    <row r="751" spans="1:13" ht="12.75">
      <c r="A751" s="15"/>
      <c r="B751" s="21"/>
      <c r="C751" s="33"/>
      <c r="D751" s="54"/>
      <c r="E751" s="54"/>
      <c r="F751" s="54"/>
      <c r="G751" s="55"/>
      <c r="H751" s="55"/>
      <c r="I751" s="54"/>
      <c r="J751" s="54"/>
      <c r="K751" s="55"/>
      <c r="L751" s="55"/>
      <c r="M751" s="54"/>
    </row>
    <row r="752" spans="1:13" ht="12.75">
      <c r="A752" s="15"/>
      <c r="B752" s="21"/>
      <c r="C752" s="33"/>
      <c r="D752" s="54"/>
      <c r="E752" s="54"/>
      <c r="F752" s="54"/>
      <c r="G752" s="55"/>
      <c r="H752" s="55"/>
      <c r="I752" s="54"/>
      <c r="J752" s="54"/>
      <c r="K752" s="55"/>
      <c r="L752" s="55"/>
      <c r="M752" s="54"/>
    </row>
    <row r="753" spans="1:13" ht="12.75">
      <c r="A753" s="15"/>
      <c r="B753" s="21"/>
      <c r="C753" s="33"/>
      <c r="D753" s="54"/>
      <c r="E753" s="54"/>
      <c r="F753" s="54"/>
      <c r="G753" s="55"/>
      <c r="H753" s="55"/>
      <c r="I753" s="54"/>
      <c r="J753" s="54"/>
      <c r="K753" s="55"/>
      <c r="L753" s="55"/>
      <c r="M753" s="54"/>
    </row>
    <row r="754" spans="1:13" ht="12.75">
      <c r="A754" s="15"/>
      <c r="B754" s="21"/>
      <c r="C754" s="33"/>
      <c r="D754" s="54"/>
      <c r="E754" s="54"/>
      <c r="F754" s="54"/>
      <c r="G754" s="55"/>
      <c r="H754" s="55"/>
      <c r="I754" s="54"/>
      <c r="J754" s="54"/>
      <c r="K754" s="55"/>
      <c r="L754" s="55"/>
      <c r="M754" s="54"/>
    </row>
    <row r="755" spans="1:13" ht="12.75">
      <c r="A755" s="15"/>
      <c r="B755" s="21"/>
      <c r="C755" s="33"/>
      <c r="D755" s="54"/>
      <c r="E755" s="54"/>
      <c r="F755" s="54"/>
      <c r="G755" s="55"/>
      <c r="H755" s="55"/>
      <c r="I755" s="54"/>
      <c r="J755" s="54"/>
      <c r="K755" s="55"/>
      <c r="L755" s="55"/>
      <c r="M755" s="54"/>
    </row>
    <row r="756" spans="1:13" ht="12.75">
      <c r="A756" s="15"/>
      <c r="B756" s="21"/>
      <c r="C756" s="33"/>
      <c r="D756" s="54"/>
      <c r="E756" s="54"/>
      <c r="F756" s="54"/>
      <c r="G756" s="55"/>
      <c r="H756" s="55"/>
      <c r="I756" s="54"/>
      <c r="J756" s="54"/>
      <c r="K756" s="55"/>
      <c r="L756" s="55"/>
      <c r="M756" s="54"/>
    </row>
    <row r="757" spans="1:13" ht="12.75">
      <c r="A757" s="15"/>
      <c r="B757" s="21"/>
      <c r="C757" s="33"/>
      <c r="D757" s="54"/>
      <c r="E757" s="54"/>
      <c r="F757" s="54"/>
      <c r="G757" s="55"/>
      <c r="H757" s="55"/>
      <c r="I757" s="54"/>
      <c r="J757" s="54"/>
      <c r="K757" s="55"/>
      <c r="L757" s="55"/>
      <c r="M757" s="54"/>
    </row>
    <row r="758" spans="1:13" ht="12.75">
      <c r="A758" s="15"/>
      <c r="B758" s="21"/>
      <c r="C758" s="33"/>
      <c r="D758" s="54"/>
      <c r="E758" s="54"/>
      <c r="F758" s="54"/>
      <c r="G758" s="55"/>
      <c r="H758" s="55"/>
      <c r="I758" s="54"/>
      <c r="J758" s="54"/>
      <c r="K758" s="55"/>
      <c r="L758" s="55"/>
      <c r="M758" s="54"/>
    </row>
    <row r="759" spans="1:13" ht="12.75">
      <c r="A759" s="15"/>
      <c r="B759" s="21"/>
      <c r="C759" s="33"/>
      <c r="D759" s="54"/>
      <c r="E759" s="54"/>
      <c r="F759" s="54"/>
      <c r="G759" s="55"/>
      <c r="H759" s="55"/>
      <c r="I759" s="54"/>
      <c r="J759" s="54"/>
      <c r="K759" s="55"/>
      <c r="L759" s="55"/>
      <c r="M759" s="54"/>
    </row>
    <row r="760" spans="1:13" ht="12.75">
      <c r="A760" s="15"/>
      <c r="B760" s="21"/>
      <c r="C760" s="33"/>
      <c r="D760" s="54"/>
      <c r="E760" s="54"/>
      <c r="F760" s="54"/>
      <c r="G760" s="55"/>
      <c r="H760" s="55"/>
      <c r="I760" s="54"/>
      <c r="J760" s="54"/>
      <c r="K760" s="55"/>
      <c r="L760" s="55"/>
      <c r="M760" s="54"/>
    </row>
    <row r="761" spans="1:13" ht="12.75">
      <c r="A761" s="15"/>
      <c r="B761" s="21"/>
      <c r="C761" s="33"/>
      <c r="D761" s="54"/>
      <c r="E761" s="54"/>
      <c r="F761" s="54"/>
      <c r="G761" s="55"/>
      <c r="H761" s="55"/>
      <c r="I761" s="54"/>
      <c r="J761" s="54"/>
      <c r="K761" s="55"/>
      <c r="L761" s="55"/>
      <c r="M761" s="54"/>
    </row>
    <row r="762" spans="1:13" ht="12.75">
      <c r="A762" s="15"/>
      <c r="B762" s="21"/>
      <c r="C762" s="33"/>
      <c r="D762" s="54"/>
      <c r="E762" s="54"/>
      <c r="F762" s="54"/>
      <c r="G762" s="55"/>
      <c r="H762" s="55"/>
      <c r="I762" s="54"/>
      <c r="J762" s="54"/>
      <c r="K762" s="55"/>
      <c r="L762" s="55"/>
      <c r="M762" s="54"/>
    </row>
    <row r="763" spans="1:13" ht="12.75">
      <c r="A763" s="15"/>
      <c r="B763" s="21"/>
      <c r="C763" s="33"/>
      <c r="D763" s="54"/>
      <c r="E763" s="54"/>
      <c r="F763" s="54"/>
      <c r="G763" s="55"/>
      <c r="H763" s="55"/>
      <c r="I763" s="54"/>
      <c r="J763" s="54"/>
      <c r="K763" s="55"/>
      <c r="L763" s="55"/>
      <c r="M763" s="54"/>
    </row>
    <row r="764" spans="1:13" ht="12.75">
      <c r="A764" s="15"/>
      <c r="B764" s="21"/>
      <c r="C764" s="33"/>
      <c r="D764" s="54"/>
      <c r="E764" s="54"/>
      <c r="F764" s="54"/>
      <c r="G764" s="55"/>
      <c r="H764" s="55"/>
      <c r="I764" s="54"/>
      <c r="J764" s="54"/>
      <c r="K764" s="55"/>
      <c r="L764" s="55"/>
      <c r="M764" s="54"/>
    </row>
    <row r="765" spans="1:13" ht="12.75">
      <c r="A765" s="15"/>
      <c r="B765" s="21"/>
      <c r="C765" s="33"/>
      <c r="D765" s="54"/>
      <c r="E765" s="54"/>
      <c r="F765" s="54"/>
      <c r="G765" s="55"/>
      <c r="H765" s="55"/>
      <c r="I765" s="54"/>
      <c r="J765" s="54"/>
      <c r="K765" s="55"/>
      <c r="L765" s="55"/>
      <c r="M765" s="54"/>
    </row>
    <row r="766" spans="1:13" ht="12.75">
      <c r="A766" s="15"/>
      <c r="B766" s="21"/>
      <c r="C766" s="33"/>
      <c r="D766" s="54"/>
      <c r="E766" s="54"/>
      <c r="F766" s="54"/>
      <c r="G766" s="55"/>
      <c r="H766" s="55"/>
      <c r="I766" s="54"/>
      <c r="J766" s="54"/>
      <c r="K766" s="55"/>
      <c r="L766" s="55"/>
      <c r="M766" s="54"/>
    </row>
    <row r="767" spans="1:13" ht="12.75">
      <c r="A767" s="15"/>
      <c r="B767" s="21"/>
      <c r="C767" s="33"/>
      <c r="D767" s="54"/>
      <c r="E767" s="54"/>
      <c r="F767" s="54"/>
      <c r="G767" s="55"/>
      <c r="H767" s="55"/>
      <c r="I767" s="54"/>
      <c r="J767" s="54"/>
      <c r="K767" s="55"/>
      <c r="L767" s="55"/>
      <c r="M767" s="54"/>
    </row>
    <row r="768" spans="1:13" ht="12.75">
      <c r="A768" s="15"/>
      <c r="B768" s="21"/>
      <c r="C768" s="33"/>
      <c r="D768" s="54"/>
      <c r="E768" s="54"/>
      <c r="F768" s="54"/>
      <c r="G768" s="55"/>
      <c r="H768" s="55"/>
      <c r="I768" s="54"/>
      <c r="J768" s="54"/>
      <c r="K768" s="55"/>
      <c r="L768" s="55"/>
      <c r="M768" s="54"/>
    </row>
    <row r="769" spans="1:13" ht="12.75">
      <c r="A769" s="15"/>
      <c r="B769" s="21"/>
      <c r="C769" s="33"/>
      <c r="D769" s="54"/>
      <c r="E769" s="54"/>
      <c r="F769" s="54"/>
      <c r="G769" s="55"/>
      <c r="H769" s="55"/>
      <c r="I769" s="54"/>
      <c r="J769" s="54"/>
      <c r="K769" s="55"/>
      <c r="L769" s="55"/>
      <c r="M769" s="54"/>
    </row>
    <row r="770" spans="1:13" ht="12.75">
      <c r="A770" s="15"/>
      <c r="B770" s="21"/>
      <c r="C770" s="33"/>
      <c r="D770" s="54"/>
      <c r="E770" s="54"/>
      <c r="F770" s="54"/>
      <c r="G770" s="55"/>
      <c r="H770" s="55"/>
      <c r="I770" s="54"/>
      <c r="J770" s="54"/>
      <c r="K770" s="55"/>
      <c r="L770" s="55"/>
      <c r="M770" s="54"/>
    </row>
    <row r="771" spans="1:13" ht="12.75">
      <c r="A771" s="15"/>
      <c r="B771" s="21"/>
      <c r="C771" s="33"/>
      <c r="D771" s="54"/>
      <c r="E771" s="54"/>
      <c r="F771" s="54"/>
      <c r="G771" s="55"/>
      <c r="H771" s="55"/>
      <c r="I771" s="54"/>
      <c r="J771" s="54"/>
      <c r="K771" s="55"/>
      <c r="L771" s="55"/>
      <c r="M771" s="54"/>
    </row>
    <row r="772" spans="1:13" ht="12.75">
      <c r="A772" s="15"/>
      <c r="B772" s="21"/>
      <c r="C772" s="33"/>
      <c r="D772" s="54"/>
      <c r="E772" s="54"/>
      <c r="F772" s="54"/>
      <c r="G772" s="55"/>
      <c r="H772" s="55"/>
      <c r="I772" s="54"/>
      <c r="J772" s="54"/>
      <c r="K772" s="55"/>
      <c r="L772" s="55"/>
      <c r="M772" s="54"/>
    </row>
    <row r="773" spans="1:13" ht="12.75">
      <c r="A773" s="15"/>
      <c r="B773" s="21"/>
      <c r="C773" s="33"/>
      <c r="D773" s="54"/>
      <c r="E773" s="54"/>
      <c r="F773" s="54"/>
      <c r="G773" s="55"/>
      <c r="H773" s="55"/>
      <c r="I773" s="54"/>
      <c r="J773" s="54"/>
      <c r="K773" s="55"/>
      <c r="L773" s="55"/>
      <c r="M773" s="54"/>
    </row>
    <row r="774" spans="1:13" ht="12.75">
      <c r="A774" s="15"/>
      <c r="B774" s="21"/>
      <c r="C774" s="33"/>
      <c r="D774" s="54"/>
      <c r="E774" s="54"/>
      <c r="F774" s="54"/>
      <c r="G774" s="55"/>
      <c r="H774" s="55"/>
      <c r="I774" s="54"/>
      <c r="J774" s="54"/>
      <c r="K774" s="55"/>
      <c r="L774" s="55"/>
      <c r="M774" s="54"/>
    </row>
    <row r="775" spans="1:13" ht="12.75">
      <c r="A775" s="15"/>
      <c r="B775" s="21"/>
      <c r="C775" s="33"/>
      <c r="D775" s="54"/>
      <c r="E775" s="54"/>
      <c r="F775" s="54"/>
      <c r="G775" s="55"/>
      <c r="H775" s="55"/>
      <c r="I775" s="54"/>
      <c r="J775" s="54"/>
      <c r="K775" s="55"/>
      <c r="L775" s="55"/>
      <c r="M775" s="54"/>
    </row>
    <row r="776" spans="1:13" ht="12.75">
      <c r="A776" s="15"/>
      <c r="B776" s="21"/>
      <c r="C776" s="33"/>
      <c r="D776" s="54"/>
      <c r="E776" s="54"/>
      <c r="F776" s="54"/>
      <c r="G776" s="55"/>
      <c r="H776" s="55"/>
      <c r="I776" s="54"/>
      <c r="J776" s="54"/>
      <c r="K776" s="55"/>
      <c r="L776" s="55"/>
      <c r="M776" s="54"/>
    </row>
    <row r="777" spans="1:13" ht="12.75">
      <c r="A777" s="15"/>
      <c r="B777" s="21"/>
      <c r="C777" s="33"/>
      <c r="D777" s="54"/>
      <c r="E777" s="54"/>
      <c r="F777" s="54"/>
      <c r="G777" s="55"/>
      <c r="H777" s="55"/>
      <c r="I777" s="54"/>
      <c r="J777" s="54"/>
      <c r="K777" s="55"/>
      <c r="L777" s="55"/>
      <c r="M777" s="54"/>
    </row>
    <row r="778" spans="1:13" ht="12.75">
      <c r="A778" s="15"/>
      <c r="B778" s="21"/>
      <c r="C778" s="33"/>
      <c r="D778" s="54"/>
      <c r="E778" s="54"/>
      <c r="F778" s="54"/>
      <c r="G778" s="55"/>
      <c r="H778" s="55"/>
      <c r="I778" s="54"/>
      <c r="J778" s="54"/>
      <c r="K778" s="55"/>
      <c r="L778" s="55"/>
      <c r="M778" s="54"/>
    </row>
    <row r="779" spans="1:13" ht="12.75">
      <c r="A779" s="15"/>
      <c r="B779" s="15"/>
      <c r="C779" s="33"/>
      <c r="D779" s="54"/>
      <c r="E779" s="54"/>
      <c r="F779" s="54"/>
      <c r="G779" s="55"/>
      <c r="H779" s="55"/>
      <c r="I779" s="54"/>
      <c r="J779" s="54"/>
      <c r="K779" s="55"/>
      <c r="L779" s="55"/>
      <c r="M779" s="54"/>
    </row>
    <row r="780" spans="1:13" ht="12.75">
      <c r="A780" s="15"/>
      <c r="B780" s="15"/>
      <c r="C780" s="33"/>
      <c r="D780" s="54"/>
      <c r="E780" s="54"/>
      <c r="F780" s="54"/>
      <c r="G780" s="55"/>
      <c r="H780" s="55"/>
      <c r="I780" s="54"/>
      <c r="J780" s="54"/>
      <c r="K780" s="55"/>
      <c r="L780" s="55"/>
      <c r="M780" s="54"/>
    </row>
    <row r="781" spans="1:13" ht="12.75">
      <c r="A781" s="15"/>
      <c r="B781" s="15"/>
      <c r="C781" s="33"/>
      <c r="D781" s="54"/>
      <c r="E781" s="54"/>
      <c r="F781" s="54"/>
      <c r="G781" s="55"/>
      <c r="H781" s="55"/>
      <c r="I781" s="54"/>
      <c r="J781" s="54"/>
      <c r="K781" s="55"/>
      <c r="L781" s="55"/>
      <c r="M781" s="54"/>
    </row>
    <row r="782" spans="1:13" ht="12.75">
      <c r="A782" s="15"/>
      <c r="B782" s="15"/>
      <c r="C782" s="33"/>
      <c r="D782" s="54"/>
      <c r="E782" s="54"/>
      <c r="F782" s="54"/>
      <c r="G782" s="55"/>
      <c r="H782" s="55"/>
      <c r="I782" s="54"/>
      <c r="J782" s="54"/>
      <c r="K782" s="55"/>
      <c r="L782" s="55"/>
      <c r="M782" s="54"/>
    </row>
    <row r="783" spans="1:13" ht="12.75">
      <c r="A783" s="15"/>
      <c r="B783" s="15"/>
      <c r="C783" s="33"/>
      <c r="D783" s="54"/>
      <c r="E783" s="54"/>
      <c r="F783" s="54"/>
      <c r="G783" s="55"/>
      <c r="H783" s="55"/>
      <c r="I783" s="54"/>
      <c r="J783" s="54"/>
      <c r="K783" s="55"/>
      <c r="L783" s="55"/>
      <c r="M783" s="54"/>
    </row>
    <row r="784" spans="1:13" ht="12.75">
      <c r="A784" s="15"/>
      <c r="B784" s="15"/>
      <c r="C784" s="33"/>
      <c r="D784" s="54"/>
      <c r="E784" s="54"/>
      <c r="F784" s="54"/>
      <c r="G784" s="55"/>
      <c r="H784" s="55"/>
      <c r="I784" s="54"/>
      <c r="J784" s="54"/>
      <c r="K784" s="55"/>
      <c r="L784" s="55"/>
      <c r="M784" s="54"/>
    </row>
    <row r="785" spans="1:13" ht="12.75">
      <c r="A785" s="15"/>
      <c r="B785" s="15"/>
      <c r="C785" s="33"/>
      <c r="D785" s="54"/>
      <c r="E785" s="54"/>
      <c r="F785" s="54"/>
      <c r="G785" s="55"/>
      <c r="H785" s="55"/>
      <c r="I785" s="54"/>
      <c r="J785" s="54"/>
      <c r="K785" s="55"/>
      <c r="L785" s="55"/>
      <c r="M785" s="54"/>
    </row>
    <row r="786" spans="1:13" ht="12.75">
      <c r="A786" s="15"/>
      <c r="B786" s="15"/>
      <c r="C786" s="33"/>
      <c r="D786" s="54"/>
      <c r="E786" s="54"/>
      <c r="F786" s="54"/>
      <c r="G786" s="55"/>
      <c r="H786" s="55"/>
      <c r="I786" s="54"/>
      <c r="J786" s="54"/>
      <c r="K786" s="55"/>
      <c r="L786" s="55"/>
      <c r="M786" s="54"/>
    </row>
    <row r="787" spans="1:13" ht="12.75">
      <c r="A787" s="15"/>
      <c r="B787" s="15"/>
      <c r="C787" s="33"/>
      <c r="D787" s="54"/>
      <c r="E787" s="54"/>
      <c r="F787" s="54"/>
      <c r="G787" s="55"/>
      <c r="H787" s="55"/>
      <c r="I787" s="54"/>
      <c r="J787" s="54"/>
      <c r="K787" s="55"/>
      <c r="L787" s="55"/>
      <c r="M787" s="54"/>
    </row>
    <row r="788" spans="1:13" ht="12.75">
      <c r="A788" s="15"/>
      <c r="B788" s="15"/>
      <c r="C788" s="33"/>
      <c r="D788" s="54"/>
      <c r="E788" s="54"/>
      <c r="F788" s="54"/>
      <c r="G788" s="55"/>
      <c r="H788" s="55"/>
      <c r="I788" s="54"/>
      <c r="J788" s="54"/>
      <c r="K788" s="55"/>
      <c r="L788" s="55"/>
      <c r="M788" s="54"/>
    </row>
    <row r="789" spans="1:13" ht="12.75">
      <c r="A789" s="15"/>
      <c r="B789" s="15"/>
      <c r="C789" s="33"/>
      <c r="D789" s="54"/>
      <c r="E789" s="54"/>
      <c r="F789" s="54"/>
      <c r="G789" s="55"/>
      <c r="H789" s="55"/>
      <c r="I789" s="54"/>
      <c r="J789" s="54"/>
      <c r="K789" s="55"/>
      <c r="L789" s="55"/>
      <c r="M789" s="54"/>
    </row>
    <row r="790" spans="1:13" ht="12.75">
      <c r="A790" s="15"/>
      <c r="B790" s="15"/>
      <c r="C790" s="33"/>
      <c r="D790" s="54"/>
      <c r="E790" s="54"/>
      <c r="F790" s="54"/>
      <c r="G790" s="55"/>
      <c r="H790" s="55"/>
      <c r="I790" s="54"/>
      <c r="J790" s="54"/>
      <c r="K790" s="55"/>
      <c r="L790" s="55"/>
      <c r="M790" s="54"/>
    </row>
    <row r="791" spans="1:13" ht="12.75">
      <c r="A791" s="15"/>
      <c r="B791" s="15"/>
      <c r="C791" s="33"/>
      <c r="D791" s="54"/>
      <c r="E791" s="54"/>
      <c r="F791" s="54"/>
      <c r="G791" s="55"/>
      <c r="H791" s="55"/>
      <c r="I791" s="54"/>
      <c r="J791" s="54"/>
      <c r="K791" s="55"/>
      <c r="L791" s="55"/>
      <c r="M791" s="54"/>
    </row>
    <row r="792" spans="1:13" ht="12.75">
      <c r="A792" s="15"/>
      <c r="B792" s="15"/>
      <c r="C792" s="33"/>
      <c r="D792" s="54"/>
      <c r="E792" s="54"/>
      <c r="F792" s="54"/>
      <c r="G792" s="55"/>
      <c r="H792" s="55"/>
      <c r="I792" s="54"/>
      <c r="J792" s="54"/>
      <c r="K792" s="55"/>
      <c r="L792" s="55"/>
      <c r="M792" s="54"/>
    </row>
    <row r="793" spans="1:13" ht="12.75">
      <c r="A793" s="15"/>
      <c r="B793" s="15"/>
      <c r="C793" s="33"/>
      <c r="D793" s="54"/>
      <c r="E793" s="54"/>
      <c r="F793" s="54"/>
      <c r="G793" s="55"/>
      <c r="H793" s="55"/>
      <c r="I793" s="54"/>
      <c r="J793" s="54"/>
      <c r="K793" s="55"/>
      <c r="L793" s="55"/>
      <c r="M793" s="54"/>
    </row>
    <row r="794" spans="1:13" ht="12.75">
      <c r="A794" s="15"/>
      <c r="B794" s="15"/>
      <c r="C794" s="33"/>
      <c r="D794" s="54"/>
      <c r="E794" s="54"/>
      <c r="F794" s="54"/>
      <c r="G794" s="55"/>
      <c r="H794" s="55"/>
      <c r="I794" s="54"/>
      <c r="J794" s="54"/>
      <c r="K794" s="55"/>
      <c r="L794" s="55"/>
      <c r="M794" s="54"/>
    </row>
    <row r="795" spans="1:13" ht="12.75">
      <c r="A795" s="15"/>
      <c r="B795" s="15"/>
      <c r="C795" s="33"/>
      <c r="D795" s="54"/>
      <c r="E795" s="54"/>
      <c r="F795" s="54"/>
      <c r="G795" s="55"/>
      <c r="H795" s="55"/>
      <c r="I795" s="54"/>
      <c r="J795" s="54"/>
      <c r="K795" s="55"/>
      <c r="L795" s="55"/>
      <c r="M795" s="54"/>
    </row>
    <row r="796" spans="1:13" ht="12.75">
      <c r="A796" s="15"/>
      <c r="B796" s="15"/>
      <c r="C796" s="33"/>
      <c r="D796" s="54"/>
      <c r="E796" s="54"/>
      <c r="F796" s="54"/>
      <c r="G796" s="55"/>
      <c r="H796" s="55"/>
      <c r="I796" s="54"/>
      <c r="J796" s="54"/>
      <c r="K796" s="55"/>
      <c r="L796" s="55"/>
      <c r="M796" s="54"/>
    </row>
    <row r="797" spans="1:13" ht="12.75">
      <c r="A797" s="15"/>
      <c r="B797" s="15"/>
      <c r="C797" s="33"/>
      <c r="D797" s="54"/>
      <c r="E797" s="54"/>
      <c r="F797" s="54"/>
      <c r="G797" s="55"/>
      <c r="H797" s="55"/>
      <c r="I797" s="54"/>
      <c r="J797" s="54"/>
      <c r="K797" s="55"/>
      <c r="L797" s="55"/>
      <c r="M797" s="54"/>
    </row>
    <row r="798" spans="1:13" ht="12.75">
      <c r="A798" s="15"/>
      <c r="B798" s="15"/>
      <c r="C798" s="33"/>
      <c r="D798" s="54"/>
      <c r="E798" s="54"/>
      <c r="F798" s="54"/>
      <c r="G798" s="55"/>
      <c r="H798" s="55"/>
      <c r="I798" s="54"/>
      <c r="J798" s="54"/>
      <c r="K798" s="55"/>
      <c r="L798" s="55"/>
      <c r="M798" s="54"/>
    </row>
    <row r="799" spans="1:13" ht="12.75">
      <c r="A799" s="15"/>
      <c r="B799" s="15"/>
      <c r="C799" s="33"/>
      <c r="D799" s="54"/>
      <c r="E799" s="54"/>
      <c r="F799" s="54"/>
      <c r="G799" s="55"/>
      <c r="H799" s="55"/>
      <c r="I799" s="54"/>
      <c r="J799" s="54"/>
      <c r="K799" s="55"/>
      <c r="L799" s="55"/>
      <c r="M799" s="54"/>
    </row>
    <row r="800" spans="2:13" ht="12.75">
      <c r="B800" s="35"/>
      <c r="C800" s="37"/>
      <c r="D800" s="54"/>
      <c r="E800" s="54"/>
      <c r="F800" s="54"/>
      <c r="G800" s="55"/>
      <c r="H800" s="55"/>
      <c r="I800" s="54"/>
      <c r="J800" s="54"/>
      <c r="K800" s="55"/>
      <c r="L800" s="55"/>
      <c r="M800" s="54"/>
    </row>
    <row r="801" spans="2:13" ht="12.75">
      <c r="B801" s="35"/>
      <c r="C801" s="37"/>
      <c r="D801" s="54"/>
      <c r="E801" s="54"/>
      <c r="F801" s="54"/>
      <c r="G801" s="55"/>
      <c r="H801" s="55"/>
      <c r="I801" s="54"/>
      <c r="J801" s="54"/>
      <c r="K801" s="55"/>
      <c r="L801" s="55"/>
      <c r="M801" s="54"/>
    </row>
    <row r="802" spans="2:13" ht="12.75">
      <c r="B802" s="35"/>
      <c r="C802" s="37"/>
      <c r="D802" s="54"/>
      <c r="E802" s="54"/>
      <c r="F802" s="54"/>
      <c r="G802" s="55"/>
      <c r="H802" s="55"/>
      <c r="I802" s="54"/>
      <c r="J802" s="54"/>
      <c r="K802" s="55"/>
      <c r="L802" s="55"/>
      <c r="M802" s="54"/>
    </row>
    <row r="803" spans="2:13" ht="12.75">
      <c r="B803" s="35"/>
      <c r="C803" s="37"/>
      <c r="D803" s="54"/>
      <c r="E803" s="54"/>
      <c r="F803" s="54"/>
      <c r="G803" s="55"/>
      <c r="H803" s="55"/>
      <c r="I803" s="54"/>
      <c r="J803" s="54"/>
      <c r="K803" s="55"/>
      <c r="L803" s="55"/>
      <c r="M803" s="54"/>
    </row>
    <row r="804" spans="2:13" ht="12.75">
      <c r="B804" s="35"/>
      <c r="C804" s="37"/>
      <c r="D804" s="54"/>
      <c r="E804" s="54"/>
      <c r="F804" s="54"/>
      <c r="G804" s="55"/>
      <c r="H804" s="55"/>
      <c r="I804" s="54"/>
      <c r="J804" s="54"/>
      <c r="K804" s="55"/>
      <c r="L804" s="55"/>
      <c r="M804" s="54"/>
    </row>
    <row r="805" spans="2:13" ht="12.75">
      <c r="B805" s="35"/>
      <c r="C805" s="37"/>
      <c r="D805" s="54"/>
      <c r="E805" s="54"/>
      <c r="F805" s="54"/>
      <c r="G805" s="55"/>
      <c r="H805" s="55"/>
      <c r="I805" s="54"/>
      <c r="J805" s="54"/>
      <c r="K805" s="55"/>
      <c r="L805" s="55"/>
      <c r="M805" s="54"/>
    </row>
    <row r="806" spans="2:13" ht="12.75">
      <c r="B806" s="35"/>
      <c r="C806" s="37"/>
      <c r="D806" s="54"/>
      <c r="E806" s="54"/>
      <c r="F806" s="54"/>
      <c r="G806" s="55"/>
      <c r="H806" s="55"/>
      <c r="I806" s="54"/>
      <c r="J806" s="54"/>
      <c r="K806" s="55"/>
      <c r="L806" s="55"/>
      <c r="M806" s="54"/>
    </row>
    <row r="807" spans="2:13" ht="12.75">
      <c r="B807" s="35"/>
      <c r="C807" s="37"/>
      <c r="D807" s="54"/>
      <c r="E807" s="54"/>
      <c r="F807" s="54"/>
      <c r="G807" s="55"/>
      <c r="H807" s="55"/>
      <c r="I807" s="54"/>
      <c r="J807" s="54"/>
      <c r="K807" s="55"/>
      <c r="L807" s="55"/>
      <c r="M807" s="54"/>
    </row>
    <row r="808" spans="2:13" ht="12.75">
      <c r="B808" s="35"/>
      <c r="C808" s="37"/>
      <c r="D808" s="54"/>
      <c r="E808" s="54"/>
      <c r="F808" s="54"/>
      <c r="G808" s="55"/>
      <c r="H808" s="55"/>
      <c r="I808" s="54"/>
      <c r="J808" s="54"/>
      <c r="K808" s="55"/>
      <c r="L808" s="55"/>
      <c r="M808" s="54"/>
    </row>
    <row r="809" spans="2:13" ht="12.75">
      <c r="B809" s="35"/>
      <c r="C809" s="37"/>
      <c r="D809" s="54"/>
      <c r="E809" s="54"/>
      <c r="F809" s="54"/>
      <c r="G809" s="55"/>
      <c r="H809" s="55"/>
      <c r="I809" s="54"/>
      <c r="J809" s="54"/>
      <c r="K809" s="55"/>
      <c r="L809" s="55"/>
      <c r="M809" s="54"/>
    </row>
    <row r="810" spans="2:13" ht="12.75">
      <c r="B810" s="35"/>
      <c r="C810" s="37"/>
      <c r="D810" s="54"/>
      <c r="E810" s="54"/>
      <c r="F810" s="54"/>
      <c r="G810" s="55"/>
      <c r="H810" s="55"/>
      <c r="I810" s="54"/>
      <c r="J810" s="54"/>
      <c r="K810" s="55"/>
      <c r="L810" s="55"/>
      <c r="M810" s="54"/>
    </row>
    <row r="811" spans="2:13" ht="12.75">
      <c r="B811" s="35"/>
      <c r="C811" s="37"/>
      <c r="D811" s="54"/>
      <c r="E811" s="54"/>
      <c r="F811" s="54"/>
      <c r="G811" s="55"/>
      <c r="H811" s="55"/>
      <c r="I811" s="54"/>
      <c r="J811" s="54"/>
      <c r="K811" s="55"/>
      <c r="L811" s="55"/>
      <c r="M811" s="54"/>
    </row>
    <row r="812" spans="2:13" ht="12.75">
      <c r="B812" s="35"/>
      <c r="C812" s="37"/>
      <c r="D812" s="54"/>
      <c r="E812" s="54"/>
      <c r="F812" s="54"/>
      <c r="G812" s="55"/>
      <c r="H812" s="55"/>
      <c r="I812" s="54"/>
      <c r="J812" s="54"/>
      <c r="K812" s="55"/>
      <c r="L812" s="55"/>
      <c r="M812" s="54"/>
    </row>
    <row r="813" spans="2:13" ht="12.75">
      <c r="B813" s="35"/>
      <c r="C813" s="37"/>
      <c r="D813" s="54"/>
      <c r="E813" s="54"/>
      <c r="F813" s="54"/>
      <c r="G813" s="55"/>
      <c r="H813" s="55"/>
      <c r="I813" s="54"/>
      <c r="J813" s="54"/>
      <c r="K813" s="55"/>
      <c r="L813" s="55"/>
      <c r="M813" s="54"/>
    </row>
    <row r="814" spans="2:13" ht="12.75">
      <c r="B814" s="35"/>
      <c r="C814" s="37"/>
      <c r="D814" s="54"/>
      <c r="E814" s="54"/>
      <c r="F814" s="54"/>
      <c r="G814" s="55"/>
      <c r="H814" s="55"/>
      <c r="I814" s="54"/>
      <c r="J814" s="54"/>
      <c r="K814" s="55"/>
      <c r="L814" s="55"/>
      <c r="M814" s="54"/>
    </row>
    <row r="815" spans="2:13" ht="12.75">
      <c r="B815" s="35"/>
      <c r="C815" s="37"/>
      <c r="D815" s="54"/>
      <c r="E815" s="54"/>
      <c r="F815" s="54"/>
      <c r="G815" s="55"/>
      <c r="H815" s="55"/>
      <c r="I815" s="54"/>
      <c r="J815" s="54"/>
      <c r="K815" s="55"/>
      <c r="L815" s="55"/>
      <c r="M815" s="54"/>
    </row>
    <row r="816" spans="2:13" ht="12.75">
      <c r="B816" s="35"/>
      <c r="C816" s="37"/>
      <c r="D816" s="54"/>
      <c r="E816" s="54"/>
      <c r="F816" s="54"/>
      <c r="G816" s="55"/>
      <c r="H816" s="55"/>
      <c r="I816" s="54"/>
      <c r="J816" s="54"/>
      <c r="K816" s="55"/>
      <c r="L816" s="55"/>
      <c r="M816" s="54"/>
    </row>
    <row r="817" spans="2:13" ht="12.75">
      <c r="B817" s="35"/>
      <c r="C817" s="37"/>
      <c r="D817" s="54"/>
      <c r="E817" s="54"/>
      <c r="F817" s="54"/>
      <c r="G817" s="55"/>
      <c r="H817" s="55"/>
      <c r="I817" s="54"/>
      <c r="J817" s="54"/>
      <c r="K817" s="55"/>
      <c r="L817" s="55"/>
      <c r="M817" s="54"/>
    </row>
    <row r="818" spans="2:13" ht="12.75">
      <c r="B818" s="35"/>
      <c r="C818" s="37"/>
      <c r="D818" s="54"/>
      <c r="E818" s="54"/>
      <c r="F818" s="54"/>
      <c r="G818" s="55"/>
      <c r="H818" s="55"/>
      <c r="I818" s="54"/>
      <c r="J818" s="54"/>
      <c r="K818" s="55"/>
      <c r="L818" s="55"/>
      <c r="M818" s="54"/>
    </row>
    <row r="819" spans="2:13" ht="12.75">
      <c r="B819" s="35"/>
      <c r="C819" s="37"/>
      <c r="D819" s="54"/>
      <c r="E819" s="54"/>
      <c r="F819" s="54"/>
      <c r="G819" s="55"/>
      <c r="H819" s="55"/>
      <c r="I819" s="54"/>
      <c r="J819" s="54"/>
      <c r="K819" s="55"/>
      <c r="L819" s="55"/>
      <c r="M819" s="54"/>
    </row>
    <row r="820" spans="2:13" ht="12.75">
      <c r="B820" s="35"/>
      <c r="C820" s="37"/>
      <c r="D820" s="54"/>
      <c r="E820" s="54"/>
      <c r="F820" s="54"/>
      <c r="G820" s="55"/>
      <c r="H820" s="55"/>
      <c r="I820" s="54"/>
      <c r="J820" s="54"/>
      <c r="K820" s="55"/>
      <c r="L820" s="55"/>
      <c r="M820" s="54"/>
    </row>
    <row r="821" spans="2:13" ht="12.75">
      <c r="B821" s="35"/>
      <c r="C821" s="37"/>
      <c r="D821" s="54"/>
      <c r="E821" s="54"/>
      <c r="F821" s="54"/>
      <c r="G821" s="55"/>
      <c r="H821" s="55"/>
      <c r="I821" s="54"/>
      <c r="J821" s="54"/>
      <c r="K821" s="55"/>
      <c r="L821" s="55"/>
      <c r="M821" s="54"/>
    </row>
    <row r="822" spans="2:13" ht="12.75">
      <c r="B822" s="35"/>
      <c r="C822" s="37"/>
      <c r="D822" s="54"/>
      <c r="E822" s="54"/>
      <c r="F822" s="54"/>
      <c r="G822" s="55"/>
      <c r="H822" s="55"/>
      <c r="I822" s="54"/>
      <c r="J822" s="54"/>
      <c r="K822" s="55"/>
      <c r="L822" s="55"/>
      <c r="M822" s="54"/>
    </row>
    <row r="823" spans="2:13" ht="12.75">
      <c r="B823" s="35"/>
      <c r="C823" s="37"/>
      <c r="D823" s="54"/>
      <c r="E823" s="54"/>
      <c r="F823" s="54"/>
      <c r="G823" s="55"/>
      <c r="H823" s="55"/>
      <c r="I823" s="54"/>
      <c r="J823" s="54"/>
      <c r="K823" s="55"/>
      <c r="L823" s="55"/>
      <c r="M823" s="54"/>
    </row>
    <row r="824" spans="2:13" ht="12.75">
      <c r="B824" s="35"/>
      <c r="C824" s="37"/>
      <c r="D824" s="54"/>
      <c r="E824" s="54"/>
      <c r="F824" s="54"/>
      <c r="G824" s="55"/>
      <c r="H824" s="55"/>
      <c r="I824" s="54"/>
      <c r="J824" s="54"/>
      <c r="K824" s="55"/>
      <c r="L824" s="55"/>
      <c r="M824" s="54"/>
    </row>
    <row r="825" spans="2:13" ht="12.75">
      <c r="B825" s="35"/>
      <c r="C825" s="37"/>
      <c r="D825" s="54"/>
      <c r="E825" s="54"/>
      <c r="F825" s="54"/>
      <c r="G825" s="55"/>
      <c r="H825" s="55"/>
      <c r="I825" s="54"/>
      <c r="J825" s="54"/>
      <c r="K825" s="55"/>
      <c r="L825" s="55"/>
      <c r="M825" s="54"/>
    </row>
    <row r="826" spans="2:13" ht="12.75">
      <c r="B826" s="35"/>
      <c r="C826" s="37"/>
      <c r="D826" s="54"/>
      <c r="E826" s="54"/>
      <c r="F826" s="54"/>
      <c r="G826" s="55"/>
      <c r="H826" s="55"/>
      <c r="I826" s="54"/>
      <c r="J826" s="54"/>
      <c r="K826" s="55"/>
      <c r="L826" s="55"/>
      <c r="M826" s="54"/>
    </row>
    <row r="827" spans="2:13" ht="12.75">
      <c r="B827" s="35"/>
      <c r="C827" s="37"/>
      <c r="D827" s="54"/>
      <c r="E827" s="54"/>
      <c r="F827" s="54"/>
      <c r="G827" s="55"/>
      <c r="H827" s="55"/>
      <c r="I827" s="54"/>
      <c r="J827" s="54"/>
      <c r="K827" s="55"/>
      <c r="L827" s="55"/>
      <c r="M827" s="54"/>
    </row>
    <row r="828" spans="2:13" ht="12.75">
      <c r="B828" s="35"/>
      <c r="C828" s="37"/>
      <c r="D828" s="54"/>
      <c r="E828" s="54"/>
      <c r="F828" s="54"/>
      <c r="G828" s="55"/>
      <c r="H828" s="55"/>
      <c r="I828" s="54"/>
      <c r="J828" s="54"/>
      <c r="K828" s="55"/>
      <c r="L828" s="55"/>
      <c r="M828" s="54"/>
    </row>
    <row r="829" spans="2:13" ht="12.75">
      <c r="B829" s="35"/>
      <c r="C829" s="37"/>
      <c r="D829" s="54"/>
      <c r="E829" s="54"/>
      <c r="F829" s="54"/>
      <c r="G829" s="55"/>
      <c r="H829" s="55"/>
      <c r="I829" s="54"/>
      <c r="J829" s="54"/>
      <c r="K829" s="55"/>
      <c r="L829" s="55"/>
      <c r="M829" s="54"/>
    </row>
    <row r="830" spans="2:13" ht="12.75">
      <c r="B830" s="35"/>
      <c r="C830" s="37"/>
      <c r="D830" s="54"/>
      <c r="E830" s="54"/>
      <c r="F830" s="54"/>
      <c r="G830" s="55"/>
      <c r="H830" s="55"/>
      <c r="I830" s="54"/>
      <c r="J830" s="54"/>
      <c r="K830" s="55"/>
      <c r="L830" s="55"/>
      <c r="M830" s="54"/>
    </row>
    <row r="831" spans="2:13" ht="12.75">
      <c r="B831" s="35"/>
      <c r="C831" s="37"/>
      <c r="D831" s="54"/>
      <c r="E831" s="54"/>
      <c r="F831" s="54"/>
      <c r="G831" s="55"/>
      <c r="H831" s="55"/>
      <c r="I831" s="54"/>
      <c r="J831" s="54"/>
      <c r="K831" s="55"/>
      <c r="L831" s="55"/>
      <c r="M831" s="54"/>
    </row>
    <row r="832" spans="2:13" ht="12.75">
      <c r="B832" s="35"/>
      <c r="C832" s="37"/>
      <c r="D832" s="54"/>
      <c r="E832" s="54"/>
      <c r="F832" s="54"/>
      <c r="G832" s="55"/>
      <c r="H832" s="55"/>
      <c r="I832" s="54"/>
      <c r="J832" s="54"/>
      <c r="K832" s="55"/>
      <c r="L832" s="55"/>
      <c r="M832" s="54"/>
    </row>
    <row r="833" spans="2:13" ht="12.75">
      <c r="B833" s="35"/>
      <c r="C833" s="37"/>
      <c r="D833" s="54"/>
      <c r="E833" s="54"/>
      <c r="F833" s="54"/>
      <c r="G833" s="55"/>
      <c r="H833" s="55"/>
      <c r="I833" s="54"/>
      <c r="J833" s="54"/>
      <c r="K833" s="55"/>
      <c r="L833" s="55"/>
      <c r="M833" s="54"/>
    </row>
    <row r="834" spans="2:13" ht="12.75">
      <c r="B834" s="35"/>
      <c r="C834" s="37"/>
      <c r="D834" s="54"/>
      <c r="E834" s="54"/>
      <c r="F834" s="54"/>
      <c r="G834" s="55"/>
      <c r="H834" s="55"/>
      <c r="I834" s="54"/>
      <c r="J834" s="54"/>
      <c r="K834" s="55"/>
      <c r="L834" s="55"/>
      <c r="M834" s="54"/>
    </row>
    <row r="835" spans="2:13" ht="12.75">
      <c r="B835" s="35"/>
      <c r="C835" s="37"/>
      <c r="D835" s="54"/>
      <c r="E835" s="54"/>
      <c r="F835" s="54"/>
      <c r="G835" s="55"/>
      <c r="H835" s="55"/>
      <c r="I835" s="54"/>
      <c r="J835" s="54"/>
      <c r="K835" s="55"/>
      <c r="L835" s="55"/>
      <c r="M835" s="54"/>
    </row>
    <row r="836" spans="2:13" ht="12.75">
      <c r="B836" s="35"/>
      <c r="C836" s="37"/>
      <c r="D836" s="54"/>
      <c r="E836" s="54"/>
      <c r="F836" s="54"/>
      <c r="G836" s="55"/>
      <c r="H836" s="55"/>
      <c r="I836" s="54"/>
      <c r="J836" s="54"/>
      <c r="K836" s="55"/>
      <c r="L836" s="55"/>
      <c r="M836" s="54"/>
    </row>
    <row r="837" spans="2:13" ht="12.75">
      <c r="B837" s="35"/>
      <c r="C837" s="37"/>
      <c r="D837" s="54"/>
      <c r="E837" s="54"/>
      <c r="F837" s="54"/>
      <c r="G837" s="55"/>
      <c r="H837" s="55"/>
      <c r="I837" s="54"/>
      <c r="J837" s="54"/>
      <c r="K837" s="55"/>
      <c r="L837" s="55"/>
      <c r="M837" s="54"/>
    </row>
    <row r="838" spans="2:13" ht="12.75">
      <c r="B838" s="35"/>
      <c r="C838" s="37"/>
      <c r="D838" s="54"/>
      <c r="E838" s="54"/>
      <c r="F838" s="54"/>
      <c r="G838" s="55"/>
      <c r="H838" s="55"/>
      <c r="I838" s="54"/>
      <c r="J838" s="54"/>
      <c r="K838" s="55"/>
      <c r="L838" s="55"/>
      <c r="M838" s="54"/>
    </row>
    <row r="839" spans="2:13" ht="12.75">
      <c r="B839" s="35"/>
      <c r="C839" s="37"/>
      <c r="D839" s="54"/>
      <c r="E839" s="54"/>
      <c r="F839" s="54"/>
      <c r="G839" s="55"/>
      <c r="H839" s="55"/>
      <c r="I839" s="54"/>
      <c r="J839" s="54"/>
      <c r="K839" s="55"/>
      <c r="L839" s="55"/>
      <c r="M839" s="54"/>
    </row>
    <row r="840" spans="2:13" ht="12.75">
      <c r="B840" s="35"/>
      <c r="C840" s="37"/>
      <c r="D840" s="54"/>
      <c r="E840" s="54"/>
      <c r="F840" s="54"/>
      <c r="G840" s="55"/>
      <c r="H840" s="55"/>
      <c r="I840" s="54"/>
      <c r="J840" s="54"/>
      <c r="K840" s="55"/>
      <c r="L840" s="55"/>
      <c r="M840" s="54"/>
    </row>
    <row r="841" spans="2:13" ht="12.75">
      <c r="B841" s="35"/>
      <c r="C841" s="37"/>
      <c r="D841" s="54"/>
      <c r="E841" s="54"/>
      <c r="F841" s="54"/>
      <c r="G841" s="55"/>
      <c r="H841" s="55"/>
      <c r="I841" s="54"/>
      <c r="J841" s="54"/>
      <c r="K841" s="55"/>
      <c r="L841" s="55"/>
      <c r="M841" s="54"/>
    </row>
    <row r="842" spans="2:13" ht="12.75">
      <c r="B842" s="35"/>
      <c r="C842" s="37"/>
      <c r="D842" s="54"/>
      <c r="E842" s="54"/>
      <c r="F842" s="54"/>
      <c r="G842" s="55"/>
      <c r="H842" s="55"/>
      <c r="I842" s="54"/>
      <c r="J842" s="54"/>
      <c r="K842" s="55"/>
      <c r="L842" s="55"/>
      <c r="M842" s="54"/>
    </row>
    <row r="843" spans="2:13" ht="12.75">
      <c r="B843" s="35"/>
      <c r="C843" s="37"/>
      <c r="D843" s="54"/>
      <c r="E843" s="54"/>
      <c r="F843" s="54"/>
      <c r="G843" s="55"/>
      <c r="H843" s="55"/>
      <c r="I843" s="54"/>
      <c r="J843" s="54"/>
      <c r="K843" s="55"/>
      <c r="L843" s="55"/>
      <c r="M843" s="54"/>
    </row>
    <row r="844" spans="2:13" ht="12.75">
      <c r="B844" s="35"/>
      <c r="C844" s="37"/>
      <c r="D844" s="54"/>
      <c r="E844" s="54"/>
      <c r="F844" s="54"/>
      <c r="G844" s="55"/>
      <c r="H844" s="55"/>
      <c r="I844" s="54"/>
      <c r="J844" s="54"/>
      <c r="K844" s="55"/>
      <c r="L844" s="55"/>
      <c r="M844" s="54"/>
    </row>
    <row r="845" spans="2:3" ht="12.75">
      <c r="B845" s="35"/>
      <c r="C845" s="37"/>
    </row>
    <row r="846" spans="2:3" ht="12.75">
      <c r="B846" s="35"/>
      <c r="C846" s="37"/>
    </row>
    <row r="847" spans="2:3" ht="12.75">
      <c r="B847" s="35"/>
      <c r="C847" s="37"/>
    </row>
    <row r="848" spans="2:3" ht="12.75">
      <c r="B848" s="35"/>
      <c r="C848" s="37"/>
    </row>
    <row r="849" spans="2:3" ht="12.75">
      <c r="B849" s="35"/>
      <c r="C849" s="37"/>
    </row>
    <row r="850" spans="2:3" ht="12.75">
      <c r="B850" s="35"/>
      <c r="C850" s="37"/>
    </row>
    <row r="851" spans="2:3" ht="12.75">
      <c r="B851" s="35"/>
      <c r="C851" s="37"/>
    </row>
    <row r="852" spans="2:3" ht="12.75">
      <c r="B852" s="35"/>
      <c r="C852" s="37"/>
    </row>
    <row r="853" spans="2:3" ht="12.75">
      <c r="B853" s="35"/>
      <c r="C853" s="37"/>
    </row>
    <row r="854" spans="2:3" ht="12.75">
      <c r="B854" s="35"/>
      <c r="C854" s="37"/>
    </row>
    <row r="855" spans="2:3" ht="12.75">
      <c r="B855" s="35"/>
      <c r="C855" s="37"/>
    </row>
    <row r="856" spans="2:3" ht="12.75">
      <c r="B856" s="35"/>
      <c r="C856" s="37"/>
    </row>
    <row r="857" spans="2:3" ht="12.75">
      <c r="B857" s="35"/>
      <c r="C857" s="37"/>
    </row>
    <row r="858" spans="2:3" ht="12.75">
      <c r="B858" s="35"/>
      <c r="C858" s="37"/>
    </row>
    <row r="859" spans="2:3" ht="12.75">
      <c r="B859" s="35"/>
      <c r="C859" s="37"/>
    </row>
    <row r="860" spans="2:3" ht="12.75">
      <c r="B860" s="35"/>
      <c r="C860" s="37"/>
    </row>
    <row r="861" spans="2:3" ht="12.75">
      <c r="B861" s="35"/>
      <c r="C861" s="37"/>
    </row>
    <row r="862" spans="2:3" ht="12.75">
      <c r="B862" s="35"/>
      <c r="C862" s="37"/>
    </row>
    <row r="863" spans="2:3" ht="12.75">
      <c r="B863" s="35"/>
      <c r="C863" s="37"/>
    </row>
    <row r="864" spans="2:3" ht="12.75">
      <c r="B864" s="35"/>
      <c r="C864" s="37"/>
    </row>
    <row r="865" spans="2:3" ht="12.75">
      <c r="B865" s="35"/>
      <c r="C865" s="37"/>
    </row>
    <row r="866" spans="2:3" ht="12.75">
      <c r="B866" s="35"/>
      <c r="C866" s="37"/>
    </row>
    <row r="867" spans="2:3" ht="12.75">
      <c r="B867" s="35"/>
      <c r="C867" s="37"/>
    </row>
    <row r="868" spans="2:3" ht="12.75">
      <c r="B868" s="35"/>
      <c r="C868" s="37"/>
    </row>
    <row r="869" spans="2:3" ht="12.75">
      <c r="B869" s="35"/>
      <c r="C869" s="37"/>
    </row>
    <row r="870" spans="2:3" ht="12.75">
      <c r="B870" s="35"/>
      <c r="C870" s="37"/>
    </row>
    <row r="871" spans="2:3" ht="12.75">
      <c r="B871" s="35"/>
      <c r="C871" s="37"/>
    </row>
    <row r="872" spans="2:3" ht="12.75">
      <c r="B872" s="35"/>
      <c r="C872" s="37"/>
    </row>
    <row r="873" spans="2:3" ht="12.75">
      <c r="B873" s="35"/>
      <c r="C873" s="37"/>
    </row>
    <row r="874" spans="2:3" ht="12.75">
      <c r="B874" s="35"/>
      <c r="C874" s="37"/>
    </row>
    <row r="875" spans="2:3" ht="12.75">
      <c r="B875" s="35"/>
      <c r="C875" s="37"/>
    </row>
    <row r="876" spans="2:3" ht="12.75">
      <c r="B876" s="35"/>
      <c r="C876" s="37"/>
    </row>
    <row r="877" spans="2:3" ht="12.75">
      <c r="B877" s="35"/>
      <c r="C877" s="37"/>
    </row>
    <row r="878" spans="2:3" ht="12.75">
      <c r="B878" s="35"/>
      <c r="C878" s="37"/>
    </row>
    <row r="879" spans="2:3" ht="12.75">
      <c r="B879" s="35"/>
      <c r="C879" s="37"/>
    </row>
    <row r="880" spans="2:3" ht="12.75">
      <c r="B880" s="35"/>
      <c r="C880" s="37"/>
    </row>
    <row r="881" spans="2:3" ht="12.75">
      <c r="B881" s="35"/>
      <c r="C881" s="37"/>
    </row>
    <row r="882" spans="2:3" ht="12.75">
      <c r="B882" s="35"/>
      <c r="C882" s="37"/>
    </row>
    <row r="883" spans="2:3" ht="12.75">
      <c r="B883" s="35"/>
      <c r="C883" s="37"/>
    </row>
    <row r="884" spans="2:3" ht="12.75">
      <c r="B884" s="35"/>
      <c r="C884" s="37"/>
    </row>
    <row r="885" spans="2:3" ht="12.75">
      <c r="B885" s="35"/>
      <c r="C885" s="37"/>
    </row>
    <row r="886" spans="2:3" ht="12.75">
      <c r="B886" s="35"/>
      <c r="C886" s="37"/>
    </row>
    <row r="887" spans="2:3" ht="12.75">
      <c r="B887" s="35"/>
      <c r="C887" s="37"/>
    </row>
    <row r="888" spans="2:3" ht="12.75">
      <c r="B888" s="35"/>
      <c r="C888" s="37"/>
    </row>
    <row r="889" spans="2:3" ht="12.75">
      <c r="B889" s="35"/>
      <c r="C889" s="37"/>
    </row>
    <row r="890" spans="2:3" ht="12.75">
      <c r="B890" s="35"/>
      <c r="C890" s="37"/>
    </row>
    <row r="891" spans="2:3" ht="12.75">
      <c r="B891" s="35"/>
      <c r="C891" s="37"/>
    </row>
    <row r="892" spans="2:3" ht="12.75">
      <c r="B892" s="35"/>
      <c r="C892" s="37"/>
    </row>
    <row r="893" spans="2:3" ht="12.75">
      <c r="B893" s="35"/>
      <c r="C893" s="37"/>
    </row>
    <row r="894" spans="2:3" ht="12.75">
      <c r="B894" s="35"/>
      <c r="C894" s="37"/>
    </row>
    <row r="895" spans="2:3" ht="12.75">
      <c r="B895" s="35"/>
      <c r="C895" s="37"/>
    </row>
    <row r="896" spans="2:3" ht="12.75">
      <c r="B896" s="35"/>
      <c r="C896" s="37"/>
    </row>
    <row r="897" spans="2:3" ht="12.75">
      <c r="B897" s="35"/>
      <c r="C897" s="37"/>
    </row>
    <row r="898" spans="2:3" ht="12.75">
      <c r="B898" s="35"/>
      <c r="C898" s="37"/>
    </row>
    <row r="899" spans="2:3" ht="12.75">
      <c r="B899" s="35"/>
      <c r="C899" s="37"/>
    </row>
    <row r="900" spans="2:3" ht="12.75">
      <c r="B900" s="35"/>
      <c r="C900" s="37"/>
    </row>
    <row r="901" spans="2:3" ht="12.75">
      <c r="B901" s="35"/>
      <c r="C901" s="37"/>
    </row>
    <row r="902" spans="2:3" ht="12.75">
      <c r="B902" s="35"/>
      <c r="C902" s="37"/>
    </row>
    <row r="903" spans="2:3" ht="12.75">
      <c r="B903" s="35"/>
      <c r="C903" s="37"/>
    </row>
    <row r="904" spans="2:3" ht="12.75">
      <c r="B904" s="35"/>
      <c r="C904" s="37"/>
    </row>
    <row r="905" spans="2:3" ht="12.75">
      <c r="B905" s="35"/>
      <c r="C905" s="37"/>
    </row>
    <row r="906" spans="2:3" ht="12.75">
      <c r="B906" s="35"/>
      <c r="C906" s="37"/>
    </row>
    <row r="907" spans="2:3" ht="12.75">
      <c r="B907" s="35"/>
      <c r="C907" s="37"/>
    </row>
    <row r="908" spans="2:3" ht="12.75">
      <c r="B908" s="35"/>
      <c r="C908" s="37"/>
    </row>
    <row r="909" spans="2:3" ht="12.75">
      <c r="B909" s="35"/>
      <c r="C909" s="37"/>
    </row>
    <row r="910" spans="2:3" ht="12.75">
      <c r="B910" s="35"/>
      <c r="C910" s="37"/>
    </row>
    <row r="911" spans="2:3" ht="12.75">
      <c r="B911" s="35"/>
      <c r="C911" s="37"/>
    </row>
    <row r="912" spans="2:3" ht="12.75">
      <c r="B912" s="35"/>
      <c r="C912" s="37"/>
    </row>
    <row r="913" spans="2:3" ht="12.75">
      <c r="B913" s="35"/>
      <c r="C913" s="37"/>
    </row>
    <row r="914" spans="2:3" ht="12.75">
      <c r="B914" s="35"/>
      <c r="C914" s="37"/>
    </row>
    <row r="915" spans="2:3" ht="12.75">
      <c r="B915" s="35"/>
      <c r="C915" s="37"/>
    </row>
    <row r="916" spans="2:3" ht="12.75">
      <c r="B916" s="35"/>
      <c r="C916" s="37"/>
    </row>
    <row r="917" spans="2:3" ht="12.75">
      <c r="B917" s="35"/>
      <c r="C917" s="37"/>
    </row>
    <row r="918" spans="2:3" ht="12.75">
      <c r="B918" s="35"/>
      <c r="C918" s="37"/>
    </row>
    <row r="919" spans="2:3" ht="12.75">
      <c r="B919" s="35"/>
      <c r="C919" s="37"/>
    </row>
    <row r="920" spans="2:3" ht="12.75">
      <c r="B920" s="35"/>
      <c r="C920" s="37"/>
    </row>
    <row r="921" spans="2:3" ht="12.75">
      <c r="B921" s="35"/>
      <c r="C921" s="37"/>
    </row>
    <row r="922" spans="2:3" ht="12.75">
      <c r="B922" s="35"/>
      <c r="C922" s="37"/>
    </row>
    <row r="923" spans="2:3" ht="12.75">
      <c r="B923" s="35"/>
      <c r="C923" s="37"/>
    </row>
    <row r="924" spans="2:3" ht="12.75">
      <c r="B924" s="35"/>
      <c r="C924" s="37"/>
    </row>
    <row r="925" spans="2:3" ht="12.75">
      <c r="B925" s="35"/>
      <c r="C925" s="37"/>
    </row>
    <row r="926" spans="2:3" ht="12.75">
      <c r="B926" s="35"/>
      <c r="C926" s="37"/>
    </row>
    <row r="927" spans="2:3" ht="12.75">
      <c r="B927" s="35"/>
      <c r="C927" s="37"/>
    </row>
    <row r="928" spans="2:3" ht="12.75">
      <c r="B928" s="35"/>
      <c r="C928" s="37"/>
    </row>
    <row r="929" spans="2:3" ht="12.75">
      <c r="B929" s="35"/>
      <c r="C929" s="37"/>
    </row>
    <row r="930" spans="2:3" ht="12.75">
      <c r="B930" s="35"/>
      <c r="C930" s="37"/>
    </row>
    <row r="931" spans="2:3" ht="12.75">
      <c r="B931" s="35"/>
      <c r="C931" s="37"/>
    </row>
    <row r="932" spans="2:3" ht="12.75">
      <c r="B932" s="35"/>
      <c r="C932" s="37"/>
    </row>
    <row r="933" spans="2:3" ht="12.75">
      <c r="B933" s="35"/>
      <c r="C933" s="37"/>
    </row>
    <row r="934" spans="2:3" ht="12.75">
      <c r="B934" s="35"/>
      <c r="C934" s="37"/>
    </row>
    <row r="935" spans="2:3" ht="12.75">
      <c r="B935" s="35"/>
      <c r="C935" s="37"/>
    </row>
    <row r="936" spans="2:3" ht="12.75">
      <c r="B936" s="35"/>
      <c r="C936" s="37"/>
    </row>
    <row r="937" spans="2:3" ht="12.75">
      <c r="B937" s="35"/>
      <c r="C937" s="37"/>
    </row>
    <row r="938" spans="2:3" ht="12.75">
      <c r="B938" s="35"/>
      <c r="C938" s="37"/>
    </row>
    <row r="939" spans="2:3" ht="12.75">
      <c r="B939" s="35"/>
      <c r="C939" s="37"/>
    </row>
    <row r="940" spans="2:3" ht="12.75">
      <c r="B940" s="35"/>
      <c r="C940" s="37"/>
    </row>
    <row r="941" spans="2:3" ht="12.75">
      <c r="B941" s="35"/>
      <c r="C941" s="37"/>
    </row>
    <row r="942" spans="2:3" ht="12.75">
      <c r="B942" s="35"/>
      <c r="C942" s="37"/>
    </row>
    <row r="943" spans="2:3" ht="12.75">
      <c r="B943" s="35"/>
      <c r="C943" s="37"/>
    </row>
    <row r="944" spans="2:3" ht="12.75">
      <c r="B944" s="35"/>
      <c r="C944" s="37"/>
    </row>
    <row r="945" spans="2:3" ht="12.75">
      <c r="B945" s="35"/>
      <c r="C945" s="37"/>
    </row>
    <row r="946" spans="2:3" ht="12.75">
      <c r="B946" s="35"/>
      <c r="C946" s="37"/>
    </row>
    <row r="947" spans="2:3" ht="12.75">
      <c r="B947" s="35"/>
      <c r="C947" s="37"/>
    </row>
    <row r="948" spans="2:3" ht="12.75">
      <c r="B948" s="35"/>
      <c r="C948" s="37"/>
    </row>
    <row r="949" spans="2:3" ht="12.75">
      <c r="B949" s="35"/>
      <c r="C949" s="37"/>
    </row>
    <row r="950" spans="2:3" ht="12.75">
      <c r="B950" s="35"/>
      <c r="C950" s="37"/>
    </row>
    <row r="951" spans="2:3" ht="12.75">
      <c r="B951" s="35"/>
      <c r="C951" s="37"/>
    </row>
    <row r="952" spans="2:3" ht="12.75">
      <c r="B952" s="35"/>
      <c r="C952" s="37"/>
    </row>
    <row r="953" spans="2:3" ht="12.75">
      <c r="B953" s="35"/>
      <c r="C953" s="37"/>
    </row>
    <row r="954" spans="2:3" ht="12.75">
      <c r="B954" s="35"/>
      <c r="C954" s="37"/>
    </row>
    <row r="955" spans="2:3" ht="12.75">
      <c r="B955" s="35"/>
      <c r="C955" s="37"/>
    </row>
    <row r="956" spans="2:3" ht="12.75">
      <c r="B956" s="35"/>
      <c r="C956" s="37"/>
    </row>
    <row r="957" spans="2:3" ht="12.75">
      <c r="B957" s="35"/>
      <c r="C957" s="37"/>
    </row>
    <row r="958" spans="2:3" ht="12.75">
      <c r="B958" s="35"/>
      <c r="C958" s="37"/>
    </row>
    <row r="959" spans="2:3" ht="12.75">
      <c r="B959" s="35"/>
      <c r="C959" s="37"/>
    </row>
    <row r="960" spans="2:3" ht="12.75">
      <c r="B960" s="35"/>
      <c r="C960" s="37"/>
    </row>
    <row r="961" spans="2:3" ht="12.75">
      <c r="B961" s="35"/>
      <c r="C961" s="37"/>
    </row>
    <row r="962" spans="2:3" ht="12.75">
      <c r="B962" s="35"/>
      <c r="C962" s="37"/>
    </row>
    <row r="963" spans="2:3" ht="12.75">
      <c r="B963" s="35"/>
      <c r="C963" s="37"/>
    </row>
    <row r="964" spans="2:3" ht="12.75">
      <c r="B964" s="35"/>
      <c r="C964" s="37"/>
    </row>
    <row r="965" spans="2:3" ht="12.75">
      <c r="B965" s="35"/>
      <c r="C965" s="37"/>
    </row>
    <row r="966" spans="2:3" ht="12.75">
      <c r="B966" s="35"/>
      <c r="C966" s="37"/>
    </row>
    <row r="967" spans="2:3" ht="12.75">
      <c r="B967" s="35"/>
      <c r="C967" s="37"/>
    </row>
    <row r="968" spans="2:3" ht="12.75">
      <c r="B968" s="35"/>
      <c r="C968" s="37"/>
    </row>
    <row r="969" spans="2:3" ht="12.75">
      <c r="B969" s="35"/>
      <c r="C969" s="37"/>
    </row>
    <row r="970" spans="2:3" ht="12.75">
      <c r="B970" s="35"/>
      <c r="C970" s="37"/>
    </row>
    <row r="971" spans="2:3" ht="12.75">
      <c r="B971" s="35"/>
      <c r="C971" s="37"/>
    </row>
    <row r="972" spans="2:3" ht="12.75">
      <c r="B972" s="35"/>
      <c r="C972" s="37"/>
    </row>
    <row r="973" spans="2:3" ht="12.75">
      <c r="B973" s="35"/>
      <c r="C973" s="37"/>
    </row>
    <row r="974" spans="2:3" ht="12.75">
      <c r="B974" s="35"/>
      <c r="C974" s="37"/>
    </row>
    <row r="975" spans="2:3" ht="12.75">
      <c r="B975" s="35"/>
      <c r="C975" s="37"/>
    </row>
    <row r="976" spans="2:3" ht="12.75">
      <c r="B976" s="35"/>
      <c r="C976" s="37"/>
    </row>
    <row r="977" spans="2:3" ht="12.75">
      <c r="B977" s="35"/>
      <c r="C977" s="37"/>
    </row>
    <row r="978" spans="2:3" ht="12.75">
      <c r="B978" s="35"/>
      <c r="C978" s="37"/>
    </row>
    <row r="979" spans="2:3" ht="12.75">
      <c r="B979" s="35"/>
      <c r="C979" s="37"/>
    </row>
    <row r="980" spans="2:3" ht="12.75">
      <c r="B980" s="35"/>
      <c r="C980" s="37"/>
    </row>
    <row r="981" spans="2:3" ht="12.75">
      <c r="B981" s="35"/>
      <c r="C981" s="37"/>
    </row>
    <row r="982" spans="2:3" ht="12.75">
      <c r="B982" s="35"/>
      <c r="C982" s="37"/>
    </row>
    <row r="983" spans="2:3" ht="12.75">
      <c r="B983" s="35"/>
      <c r="C983" s="37"/>
    </row>
    <row r="984" spans="2:3" ht="12.75">
      <c r="B984" s="35"/>
      <c r="C984" s="37"/>
    </row>
    <row r="985" spans="2:3" ht="12.75">
      <c r="B985" s="35"/>
      <c r="C985" s="37"/>
    </row>
    <row r="986" spans="2:3" ht="12.75">
      <c r="B986" s="35"/>
      <c r="C986" s="37"/>
    </row>
    <row r="987" spans="2:3" ht="12.75">
      <c r="B987" s="35"/>
      <c r="C987" s="37"/>
    </row>
    <row r="988" spans="2:3" ht="12.75">
      <c r="B988" s="35"/>
      <c r="C988" s="37"/>
    </row>
    <row r="989" spans="2:3" ht="12.75">
      <c r="B989" s="35"/>
      <c r="C989" s="37"/>
    </row>
    <row r="990" spans="2:3" ht="12.75">
      <c r="B990" s="35"/>
      <c r="C990" s="37"/>
    </row>
    <row r="991" spans="2:3" ht="12.75">
      <c r="B991" s="35"/>
      <c r="C991" s="37"/>
    </row>
    <row r="992" spans="2:3" ht="12.75">
      <c r="B992" s="35"/>
      <c r="C992" s="37"/>
    </row>
    <row r="993" spans="2:3" ht="12.75">
      <c r="B993" s="35"/>
      <c r="C993" s="37"/>
    </row>
    <row r="994" spans="2:3" ht="12.75">
      <c r="B994" s="35"/>
      <c r="C994" s="37"/>
    </row>
    <row r="995" spans="2:3" ht="12.75">
      <c r="B995" s="35"/>
      <c r="C995" s="37"/>
    </row>
    <row r="996" spans="2:3" ht="12.75">
      <c r="B996" s="35"/>
      <c r="C996" s="37"/>
    </row>
    <row r="997" spans="2:3" ht="12.75">
      <c r="B997" s="35"/>
      <c r="C997" s="37"/>
    </row>
    <row r="998" spans="2:3" ht="12.75">
      <c r="B998" s="35"/>
      <c r="C998" s="37"/>
    </row>
    <row r="999" spans="2:3" ht="12.75">
      <c r="B999" s="35"/>
      <c r="C999" s="37"/>
    </row>
    <row r="1000" spans="2:3" ht="12.75">
      <c r="B1000" s="35"/>
      <c r="C1000" s="37"/>
    </row>
    <row r="1001" spans="2:3" ht="12.75">
      <c r="B1001" s="35"/>
      <c r="C1001" s="37"/>
    </row>
    <row r="1002" spans="2:3" ht="12.75">
      <c r="B1002" s="35"/>
      <c r="C1002" s="37"/>
    </row>
    <row r="1003" spans="2:3" ht="12.75">
      <c r="B1003" s="35"/>
      <c r="C1003" s="37"/>
    </row>
    <row r="1004" spans="2:3" ht="12.75">
      <c r="B1004" s="35"/>
      <c r="C1004" s="37"/>
    </row>
    <row r="1005" spans="2:3" ht="12.75">
      <c r="B1005" s="35"/>
      <c r="C1005" s="37"/>
    </row>
    <row r="1006" spans="2:3" ht="12.75">
      <c r="B1006" s="35"/>
      <c r="C1006" s="37"/>
    </row>
    <row r="1007" spans="2:3" ht="12.75">
      <c r="B1007" s="35"/>
      <c r="C1007" s="37"/>
    </row>
    <row r="1008" spans="2:3" ht="12.75">
      <c r="B1008" s="35"/>
      <c r="C1008" s="37"/>
    </row>
    <row r="1009" spans="2:3" ht="12.75">
      <c r="B1009" s="35"/>
      <c r="C1009" s="37"/>
    </row>
    <row r="1010" spans="2:3" ht="12.75">
      <c r="B1010" s="35"/>
      <c r="C1010" s="37"/>
    </row>
    <row r="1011" spans="2:3" ht="12.75">
      <c r="B1011" s="35"/>
      <c r="C1011" s="37"/>
    </row>
    <row r="1012" spans="2:3" ht="12.75">
      <c r="B1012" s="35"/>
      <c r="C1012" s="37"/>
    </row>
    <row r="1013" spans="2:3" ht="12.75">
      <c r="B1013" s="35"/>
      <c r="C1013" s="37"/>
    </row>
    <row r="1014" spans="2:3" ht="12.75">
      <c r="B1014" s="35"/>
      <c r="C1014" s="37"/>
    </row>
    <row r="1015" spans="2:3" ht="12.75">
      <c r="B1015" s="35"/>
      <c r="C1015" s="37"/>
    </row>
    <row r="1016" spans="2:3" ht="12.75">
      <c r="B1016" s="35"/>
      <c r="C1016" s="37"/>
    </row>
    <row r="1017" spans="2:3" ht="12.75">
      <c r="B1017" s="35"/>
      <c r="C1017" s="37"/>
    </row>
    <row r="1018" spans="2:3" ht="12.75">
      <c r="B1018" s="35"/>
      <c r="C1018" s="37"/>
    </row>
    <row r="1019" spans="2:3" ht="12.75">
      <c r="B1019" s="35"/>
      <c r="C1019" s="37"/>
    </row>
    <row r="1020" spans="2:3" ht="12.75">
      <c r="B1020" s="35"/>
      <c r="C1020" s="37"/>
    </row>
    <row r="1021" spans="2:3" ht="12.75">
      <c r="B1021" s="35"/>
      <c r="C1021" s="37"/>
    </row>
    <row r="1022" spans="2:3" ht="12.75">
      <c r="B1022" s="35"/>
      <c r="C1022" s="37"/>
    </row>
    <row r="1023" spans="2:3" ht="12.75">
      <c r="B1023" s="35"/>
      <c r="C1023" s="37"/>
    </row>
    <row r="1024" spans="2:3" ht="12.75">
      <c r="B1024" s="35"/>
      <c r="C1024" s="37"/>
    </row>
    <row r="1025" spans="2:3" ht="12.75">
      <c r="B1025" s="35"/>
      <c r="C1025" s="37"/>
    </row>
    <row r="1026" spans="2:3" ht="12.75">
      <c r="B1026" s="35"/>
      <c r="C1026" s="37"/>
    </row>
    <row r="1027" spans="2:3" ht="12.75">
      <c r="B1027" s="35"/>
      <c r="C1027" s="37"/>
    </row>
    <row r="1028" spans="2:3" ht="12.75">
      <c r="B1028" s="35"/>
      <c r="C1028" s="37"/>
    </row>
    <row r="1029" spans="2:3" ht="12.75">
      <c r="B1029" s="35"/>
      <c r="C1029" s="37"/>
    </row>
    <row r="1030" spans="2:3" ht="12.75">
      <c r="B1030" s="35"/>
      <c r="C1030" s="37"/>
    </row>
    <row r="1031" spans="2:3" ht="12.75">
      <c r="B1031" s="35"/>
      <c r="C1031" s="37"/>
    </row>
    <row r="1032" spans="2:3" ht="12.75">
      <c r="B1032" s="35"/>
      <c r="C1032" s="37"/>
    </row>
    <row r="1033" spans="2:3" ht="12.75">
      <c r="B1033" s="35"/>
      <c r="C1033" s="37"/>
    </row>
    <row r="1034" spans="2:3" ht="12.75">
      <c r="B1034" s="35"/>
      <c r="C1034" s="37"/>
    </row>
    <row r="1035" spans="2:3" ht="12.75">
      <c r="B1035" s="35"/>
      <c r="C1035" s="37"/>
    </row>
    <row r="1036" spans="2:3" ht="12.75">
      <c r="B1036" s="35"/>
      <c r="C1036" s="37"/>
    </row>
    <row r="1037" spans="2:3" ht="12.75">
      <c r="B1037" s="35"/>
      <c r="C1037" s="37"/>
    </row>
    <row r="1038" spans="2:3" ht="12.75">
      <c r="B1038" s="35"/>
      <c r="C1038" s="37"/>
    </row>
    <row r="1039" spans="2:3" ht="12.75">
      <c r="B1039" s="35"/>
      <c r="C1039" s="37"/>
    </row>
    <row r="1040" spans="2:3" ht="12.75">
      <c r="B1040" s="35"/>
      <c r="C1040" s="37"/>
    </row>
    <row r="1041" spans="2:3" ht="12.75">
      <c r="B1041" s="35"/>
      <c r="C1041" s="37"/>
    </row>
    <row r="1042" spans="2:3" ht="12.75">
      <c r="B1042" s="35"/>
      <c r="C1042" s="37"/>
    </row>
    <row r="1043" spans="2:3" ht="12.75">
      <c r="B1043" s="35"/>
      <c r="C1043" s="37"/>
    </row>
    <row r="1044" spans="2:3" ht="12.75">
      <c r="B1044" s="35"/>
      <c r="C1044" s="37"/>
    </row>
    <row r="1045" spans="2:3" ht="12.75">
      <c r="B1045" s="35"/>
      <c r="C1045" s="37"/>
    </row>
    <row r="1046" spans="2:3" ht="12.75">
      <c r="B1046" s="35"/>
      <c r="C1046" s="37"/>
    </row>
    <row r="1047" spans="2:3" ht="12.75">
      <c r="B1047" s="35"/>
      <c r="C1047" s="37"/>
    </row>
    <row r="1048" spans="2:3" ht="12.75">
      <c r="B1048" s="35"/>
      <c r="C1048" s="37"/>
    </row>
    <row r="1049" spans="2:3" ht="12.75">
      <c r="B1049" s="35"/>
      <c r="C1049" s="37"/>
    </row>
    <row r="1050" spans="2:3" ht="12.75">
      <c r="B1050" s="35"/>
      <c r="C1050" s="37"/>
    </row>
    <row r="1051" spans="2:3" ht="12.75">
      <c r="B1051" s="35"/>
      <c r="C1051" s="37"/>
    </row>
    <row r="1052" spans="2:3" ht="12.75">
      <c r="B1052" s="35"/>
      <c r="C1052" s="37"/>
    </row>
    <row r="1053" spans="2:3" ht="12.75">
      <c r="B1053" s="35"/>
      <c r="C1053" s="37"/>
    </row>
    <row r="1054" spans="2:3" ht="12.75">
      <c r="B1054" s="35"/>
      <c r="C1054" s="37"/>
    </row>
    <row r="1055" spans="2:3" ht="12.75">
      <c r="B1055" s="35"/>
      <c r="C1055" s="37"/>
    </row>
    <row r="1056" spans="2:3" ht="12.75">
      <c r="B1056" s="35"/>
      <c r="C1056" s="37"/>
    </row>
    <row r="1057" spans="2:3" ht="12.75">
      <c r="B1057" s="35"/>
      <c r="C1057" s="37"/>
    </row>
    <row r="1058" spans="2:3" ht="12.75">
      <c r="B1058" s="35"/>
      <c r="C1058" s="37"/>
    </row>
    <row r="1059" spans="2:3" ht="12.75">
      <c r="B1059" s="35"/>
      <c r="C1059" s="37"/>
    </row>
    <row r="1060" spans="2:3" ht="12.75">
      <c r="B1060" s="35"/>
      <c r="C1060" s="37"/>
    </row>
    <row r="1061" spans="2:3" ht="12.75">
      <c r="B1061" s="35"/>
      <c r="C1061" s="37"/>
    </row>
    <row r="1062" spans="2:3" ht="12.75">
      <c r="B1062" s="35"/>
      <c r="C1062" s="37"/>
    </row>
    <row r="1063" spans="2:3" ht="12.75">
      <c r="B1063" s="35"/>
      <c r="C1063" s="37"/>
    </row>
    <row r="1064" spans="2:3" ht="12.75">
      <c r="B1064" s="35"/>
      <c r="C1064" s="37"/>
    </row>
    <row r="1065" spans="2:3" ht="12.75">
      <c r="B1065" s="35"/>
      <c r="C1065" s="37"/>
    </row>
    <row r="1066" spans="2:3" ht="12.75">
      <c r="B1066" s="35"/>
      <c r="C1066" s="37"/>
    </row>
    <row r="1067" spans="2:3" ht="12.75">
      <c r="B1067" s="35"/>
      <c r="C1067" s="37"/>
    </row>
    <row r="1068" spans="2:3" ht="12.75">
      <c r="B1068" s="35"/>
      <c r="C1068" s="37"/>
    </row>
    <row r="1069" spans="2:3" ht="12.75">
      <c r="B1069" s="35"/>
      <c r="C1069" s="37"/>
    </row>
    <row r="1070" spans="2:3" ht="12.75">
      <c r="B1070" s="35"/>
      <c r="C1070" s="37"/>
    </row>
    <row r="1071" spans="2:3" ht="12.75">
      <c r="B1071" s="35"/>
      <c r="C1071" s="37"/>
    </row>
    <row r="1072" spans="2:3" ht="12.75">
      <c r="B1072" s="35"/>
      <c r="C1072" s="37"/>
    </row>
    <row r="1073" spans="2:3" ht="12.75">
      <c r="B1073" s="35"/>
      <c r="C1073" s="37"/>
    </row>
    <row r="1074" spans="2:3" ht="12.75">
      <c r="B1074" s="35"/>
      <c r="C1074" s="37"/>
    </row>
    <row r="1075" spans="2:3" ht="12.75">
      <c r="B1075" s="35"/>
      <c r="C1075" s="37"/>
    </row>
    <row r="1076" spans="2:3" ht="12.75">
      <c r="B1076" s="35"/>
      <c r="C1076" s="37"/>
    </row>
    <row r="1077" spans="2:3" ht="12.75">
      <c r="B1077" s="35"/>
      <c r="C1077" s="37"/>
    </row>
    <row r="1078" spans="2:3" ht="12.75">
      <c r="B1078" s="35"/>
      <c r="C1078" s="37"/>
    </row>
    <row r="1079" spans="2:3" ht="12.75">
      <c r="B1079" s="35"/>
      <c r="C1079" s="37"/>
    </row>
    <row r="1080" spans="2:3" ht="12.75">
      <c r="B1080" s="35"/>
      <c r="C1080" s="37"/>
    </row>
    <row r="1081" spans="2:3" ht="12.75">
      <c r="B1081" s="35"/>
      <c r="C1081" s="37"/>
    </row>
    <row r="1082" spans="2:3" ht="12.75">
      <c r="B1082" s="35"/>
      <c r="C1082" s="37"/>
    </row>
    <row r="1083" spans="2:3" ht="12.75">
      <c r="B1083" s="35"/>
      <c r="C1083" s="37"/>
    </row>
    <row r="1084" spans="2:3" ht="12.75">
      <c r="B1084" s="35"/>
      <c r="C1084" s="37"/>
    </row>
    <row r="1085" spans="2:3" ht="12.75">
      <c r="B1085" s="35"/>
      <c r="C1085" s="37"/>
    </row>
    <row r="1086" spans="2:3" ht="12.75">
      <c r="B1086" s="35"/>
      <c r="C1086" s="37"/>
    </row>
    <row r="1087" spans="2:3" ht="12.75">
      <c r="B1087" s="35"/>
      <c r="C1087" s="37"/>
    </row>
    <row r="1088" spans="2:3" ht="12.75">
      <c r="B1088" s="35"/>
      <c r="C1088" s="37"/>
    </row>
    <row r="1089" spans="2:3" ht="12.75">
      <c r="B1089" s="35"/>
      <c r="C1089" s="37"/>
    </row>
    <row r="1090" spans="2:3" ht="12.75">
      <c r="B1090" s="35"/>
      <c r="C1090" s="37"/>
    </row>
    <row r="1091" spans="2:3" ht="12.75">
      <c r="B1091" s="35"/>
      <c r="C1091" s="37"/>
    </row>
    <row r="1092" spans="2:3" ht="12.75">
      <c r="B1092" s="35"/>
      <c r="C1092" s="37"/>
    </row>
    <row r="1093" spans="2:3" ht="12.75">
      <c r="B1093" s="35"/>
      <c r="C1093" s="37"/>
    </row>
    <row r="1094" spans="2:3" ht="12.75">
      <c r="B1094" s="35"/>
      <c r="C1094" s="37"/>
    </row>
    <row r="1095" spans="2:3" ht="12.75">
      <c r="B1095" s="35"/>
      <c r="C1095" s="37"/>
    </row>
    <row r="1096" spans="2:3" ht="12.75">
      <c r="B1096" s="35"/>
      <c r="C1096" s="37"/>
    </row>
    <row r="1097" spans="2:3" ht="12.75">
      <c r="B1097" s="35"/>
      <c r="C1097" s="37"/>
    </row>
    <row r="1098" spans="2:3" ht="12.75">
      <c r="B1098" s="35"/>
      <c r="C1098" s="37"/>
    </row>
    <row r="1099" spans="2:3" ht="12.75">
      <c r="B1099" s="35"/>
      <c r="C1099" s="37"/>
    </row>
    <row r="1100" spans="2:3" ht="12.75">
      <c r="B1100" s="35"/>
      <c r="C1100" s="37"/>
    </row>
    <row r="1101" spans="2:3" ht="12.75">
      <c r="B1101" s="35"/>
      <c r="C1101" s="37"/>
    </row>
    <row r="1102" spans="2:3" ht="12.75">
      <c r="B1102" s="35"/>
      <c r="C1102" s="37"/>
    </row>
    <row r="1103" spans="2:3" ht="12.75">
      <c r="B1103" s="35"/>
      <c r="C1103" s="37"/>
    </row>
    <row r="1104" spans="2:3" ht="12.75">
      <c r="B1104" s="35"/>
      <c r="C1104" s="37"/>
    </row>
    <row r="1105" spans="2:3" ht="12.75">
      <c r="B1105" s="35"/>
      <c r="C1105" s="37"/>
    </row>
    <row r="1106" spans="2:3" ht="12.75">
      <c r="B1106" s="35"/>
      <c r="C1106" s="37"/>
    </row>
    <row r="1107" spans="2:3" ht="12.75">
      <c r="B1107" s="35"/>
      <c r="C1107" s="37"/>
    </row>
    <row r="1108" spans="2:3" ht="12.75">
      <c r="B1108" s="35"/>
      <c r="C1108" s="37"/>
    </row>
    <row r="1109" spans="2:3" ht="12.75">
      <c r="B1109" s="35"/>
      <c r="C1109" s="37"/>
    </row>
    <row r="1110" spans="2:3" ht="12.75">
      <c r="B1110" s="35"/>
      <c r="C1110" s="37"/>
    </row>
    <row r="1111" spans="2:3" ht="12.75">
      <c r="B1111" s="35"/>
      <c r="C1111" s="37"/>
    </row>
    <row r="1112" spans="2:3" ht="12.75">
      <c r="B1112" s="35"/>
      <c r="C1112" s="37"/>
    </row>
    <row r="1113" spans="2:3" ht="12.75">
      <c r="B1113" s="35"/>
      <c r="C1113" s="37"/>
    </row>
    <row r="1114" spans="2:3" ht="12.75">
      <c r="B1114" s="35"/>
      <c r="C1114" s="37"/>
    </row>
    <row r="1115" spans="2:3" ht="12.75">
      <c r="B1115" s="35"/>
      <c r="C1115" s="37"/>
    </row>
    <row r="1116" spans="2:3" ht="12.75">
      <c r="B1116" s="35"/>
      <c r="C1116" s="37"/>
    </row>
    <row r="1117" spans="2:3" ht="12.75">
      <c r="B1117" s="35"/>
      <c r="C1117" s="37"/>
    </row>
    <row r="1118" spans="2:3" ht="12.75">
      <c r="B1118" s="35"/>
      <c r="C1118" s="37"/>
    </row>
    <row r="1119" spans="2:3" ht="12.75">
      <c r="B1119" s="35"/>
      <c r="C1119" s="37"/>
    </row>
    <row r="1120" spans="2:3" ht="12.75">
      <c r="B1120" s="35"/>
      <c r="C1120" s="37"/>
    </row>
    <row r="1121" spans="2:3" ht="12.75">
      <c r="B1121" s="35"/>
      <c r="C1121" s="37"/>
    </row>
    <row r="1122" spans="2:3" ht="12.75">
      <c r="B1122" s="35"/>
      <c r="C1122" s="37"/>
    </row>
    <row r="1123" spans="2:3" ht="12.75">
      <c r="B1123" s="35"/>
      <c r="C1123" s="37"/>
    </row>
    <row r="1124" spans="2:3" ht="12.75">
      <c r="B1124" s="35"/>
      <c r="C1124" s="37"/>
    </row>
    <row r="1125" spans="2:3" ht="12.75">
      <c r="B1125" s="35"/>
      <c r="C1125" s="37"/>
    </row>
    <row r="1126" spans="2:3" ht="12.75">
      <c r="B1126" s="34"/>
      <c r="C1126" s="37"/>
    </row>
    <row r="1127" spans="2:3" ht="12.75">
      <c r="B1127" s="34"/>
      <c r="C1127" s="37"/>
    </row>
    <row r="1128" spans="2:3" ht="12.75">
      <c r="B1128" s="34"/>
      <c r="C1128" s="37"/>
    </row>
    <row r="1129" spans="2:3" ht="12.75">
      <c r="B1129" s="34"/>
      <c r="C1129" s="37"/>
    </row>
    <row r="1130" spans="2:3" ht="12.75">
      <c r="B1130" s="34"/>
      <c r="C1130" s="37"/>
    </row>
    <row r="1131" spans="2:3" ht="12.75">
      <c r="B1131" s="34"/>
      <c r="C1131" s="37"/>
    </row>
    <row r="1132" spans="2:3" ht="12.75">
      <c r="B1132" s="34"/>
      <c r="C1132" s="37"/>
    </row>
    <row r="1133" spans="2:3" ht="12.75">
      <c r="B1133" s="34"/>
      <c r="C1133" s="37"/>
    </row>
    <row r="1134" spans="2:3" ht="12.75">
      <c r="B1134" s="34"/>
      <c r="C1134" s="37"/>
    </row>
    <row r="1135" spans="2:3" ht="12.75">
      <c r="B1135" s="34"/>
      <c r="C1135" s="37"/>
    </row>
    <row r="1136" spans="2:3" ht="12.75">
      <c r="B1136" s="34"/>
      <c r="C1136" s="37"/>
    </row>
    <row r="1137" spans="2:3" ht="12.75">
      <c r="B1137" s="34"/>
      <c r="C1137" s="37"/>
    </row>
    <row r="1138" spans="2:3" ht="12.75">
      <c r="B1138" s="34"/>
      <c r="C1138" s="37"/>
    </row>
    <row r="1139" spans="2:3" ht="12.75">
      <c r="B1139" s="34"/>
      <c r="C1139" s="37"/>
    </row>
    <row r="1140" spans="2:3" ht="12.75">
      <c r="B1140" s="34"/>
      <c r="C1140" s="37"/>
    </row>
    <row r="1141" spans="2:3" ht="12.75">
      <c r="B1141" s="34"/>
      <c r="C1141" s="37"/>
    </row>
    <row r="1142" spans="2:3" ht="12.75">
      <c r="B1142" s="34"/>
      <c r="C1142" s="37"/>
    </row>
    <row r="1143" spans="2:3" ht="12.75">
      <c r="B1143" s="34"/>
      <c r="C1143" s="37"/>
    </row>
    <row r="1144" spans="2:3" ht="12.75">
      <c r="B1144" s="34"/>
      <c r="C1144" s="37"/>
    </row>
    <row r="1145" spans="2:3" ht="12.75">
      <c r="B1145" s="34"/>
      <c r="C1145" s="37"/>
    </row>
    <row r="1146" spans="2:3" ht="12.75">
      <c r="B1146" s="34"/>
      <c r="C1146" s="37"/>
    </row>
    <row r="1147" spans="2:3" ht="12.75">
      <c r="B1147" s="34"/>
      <c r="C1147" s="37"/>
    </row>
    <row r="1148" spans="2:3" ht="12.75">
      <c r="B1148" s="34"/>
      <c r="C1148" s="37"/>
    </row>
    <row r="1149" spans="2:3" ht="12.75">
      <c r="B1149" s="34"/>
      <c r="C1149" s="37"/>
    </row>
    <row r="1150" spans="2:3" ht="12.75">
      <c r="B1150" s="34"/>
      <c r="C1150" s="37"/>
    </row>
  </sheetData>
  <mergeCells count="16">
    <mergeCell ref="A609:B609"/>
    <mergeCell ref="E1:E4"/>
    <mergeCell ref="F1:H1"/>
    <mergeCell ref="I1:I4"/>
    <mergeCell ref="A1:A4"/>
    <mergeCell ref="B1:B4"/>
    <mergeCell ref="C1:C4"/>
    <mergeCell ref="D1:D4"/>
    <mergeCell ref="M1:M4"/>
    <mergeCell ref="J1:L1"/>
    <mergeCell ref="F2:F4"/>
    <mergeCell ref="H2:H4"/>
    <mergeCell ref="J2:J4"/>
    <mergeCell ref="L2:L4"/>
    <mergeCell ref="K3:K4"/>
    <mergeCell ref="G3:G4"/>
  </mergeCells>
  <printOptions gridLines="1" horizontalCentered="1"/>
  <pageMargins left="0.1968503937007874" right="0.1968503937007874" top="0.87" bottom="0.7086614173228347" header="0.5905511811023623" footer="0.35433070866141736"/>
  <pageSetup horizontalDpi="300" verticalDpi="300" orientation="landscape" paperSize="9" scale="75" r:id="rId1"/>
  <headerFooter alignWithMargins="0">
    <oddHeader>&amp;C&amp;"Arial CE,Pogrubiony"&amp;12Wykonanie wydatków budżetu miasta Opola za I półrocze 2005 roku&amp;R&amp;11Załącznik Nr 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88"/>
  <sheetViews>
    <sheetView workbookViewId="0" topLeftCell="A1">
      <selection activeCell="A1" sqref="A1"/>
    </sheetView>
  </sheetViews>
  <sheetFormatPr defaultColWidth="9.00390625" defaultRowHeight="12.75"/>
  <cols>
    <col min="1" max="1" width="5.625" style="6" customWidth="1"/>
    <col min="2" max="2" width="39.875" style="6" customWidth="1"/>
    <col min="3" max="5" width="13.875" style="6" customWidth="1"/>
    <col min="6" max="6" width="10.375" style="6" bestFit="1" customWidth="1"/>
    <col min="7" max="16384" width="9.125" style="6" customWidth="1"/>
  </cols>
  <sheetData>
    <row r="1" spans="1:6" s="8" customFormat="1" ht="77.25" customHeight="1">
      <c r="A1" s="148" t="s">
        <v>384</v>
      </c>
      <c r="B1" s="148" t="s">
        <v>385</v>
      </c>
      <c r="C1" s="70" t="s">
        <v>30</v>
      </c>
      <c r="D1" s="149" t="s">
        <v>306</v>
      </c>
      <c r="E1" s="150" t="s">
        <v>307</v>
      </c>
      <c r="F1" s="151" t="s">
        <v>360</v>
      </c>
    </row>
    <row r="2" spans="1:6" s="4" customFormat="1" ht="11.25" customHeight="1">
      <c r="A2" s="3">
        <v>1</v>
      </c>
      <c r="B2" s="3">
        <v>2</v>
      </c>
      <c r="C2" s="3">
        <v>3</v>
      </c>
      <c r="D2" s="62">
        <v>4</v>
      </c>
      <c r="E2" s="64">
        <v>5</v>
      </c>
      <c r="F2" s="63">
        <v>6</v>
      </c>
    </row>
    <row r="3" spans="1:6" s="8" customFormat="1" ht="60" customHeight="1">
      <c r="A3" s="152"/>
      <c r="B3" s="12" t="s">
        <v>426</v>
      </c>
      <c r="C3" s="13">
        <f>SUM(C4:C7)</f>
        <v>118647833</v>
      </c>
      <c r="D3" s="57">
        <f>SUM(D4:D7)</f>
        <v>111914790</v>
      </c>
      <c r="E3" s="153">
        <f>SUM(E4:E7)</f>
        <v>26796788</v>
      </c>
      <c r="F3" s="254">
        <f>E3/D3</f>
        <v>0.2394392019142421</v>
      </c>
    </row>
    <row r="4" spans="1:6" s="8" customFormat="1" ht="27.75" customHeight="1">
      <c r="A4" s="234">
        <v>931</v>
      </c>
      <c r="B4" s="235" t="s">
        <v>459</v>
      </c>
      <c r="C4" s="236">
        <v>7800000</v>
      </c>
      <c r="D4" s="237">
        <v>7800000</v>
      </c>
      <c r="E4" s="239">
        <v>2000000</v>
      </c>
      <c r="F4" s="238">
        <f>E4/D4</f>
        <v>0.2564102564102564</v>
      </c>
    </row>
    <row r="5" spans="1:6" s="8" customFormat="1" ht="27.75" customHeight="1">
      <c r="A5" s="234">
        <v>952</v>
      </c>
      <c r="B5" s="235" t="s">
        <v>460</v>
      </c>
      <c r="C5" s="236">
        <v>73320705</v>
      </c>
      <c r="D5" s="237">
        <v>49452779</v>
      </c>
      <c r="E5" s="239">
        <v>4168439</v>
      </c>
      <c r="F5" s="238">
        <f>E5/D5</f>
        <v>0.08429129938279101</v>
      </c>
    </row>
    <row r="6" spans="1:6" s="8" customFormat="1" ht="38.25">
      <c r="A6" s="234">
        <v>952</v>
      </c>
      <c r="B6" s="235" t="s">
        <v>461</v>
      </c>
      <c r="C6" s="236">
        <v>27972228</v>
      </c>
      <c r="D6" s="237">
        <v>35215577</v>
      </c>
      <c r="E6" s="239"/>
      <c r="F6" s="238">
        <f>E6/D6</f>
        <v>0</v>
      </c>
    </row>
    <row r="7" spans="1:6" s="8" customFormat="1" ht="27.75" customHeight="1" thickBot="1">
      <c r="A7" s="234">
        <v>955</v>
      </c>
      <c r="B7" s="235" t="s">
        <v>267</v>
      </c>
      <c r="C7" s="236">
        <v>9554900</v>
      </c>
      <c r="D7" s="237">
        <v>19446434</v>
      </c>
      <c r="E7" s="240">
        <v>20628349</v>
      </c>
      <c r="F7" s="238">
        <f>E7/D7</f>
        <v>1.060777981196964</v>
      </c>
    </row>
    <row r="8" spans="1:6" ht="12.75">
      <c r="A8" s="15"/>
      <c r="B8" s="33"/>
      <c r="C8" s="33"/>
      <c r="D8" s="33"/>
      <c r="E8" s="33"/>
      <c r="F8" s="33"/>
    </row>
    <row r="9" spans="1:6" ht="12.75">
      <c r="A9" s="15"/>
      <c r="B9" s="33"/>
      <c r="C9" s="33"/>
      <c r="D9" s="33"/>
      <c r="E9" s="33"/>
      <c r="F9" s="33"/>
    </row>
    <row r="10" spans="1:6" ht="12.75">
      <c r="A10" s="15"/>
      <c r="B10" s="33"/>
      <c r="C10" s="33"/>
      <c r="D10" s="33"/>
      <c r="E10" s="33"/>
      <c r="F10" s="33"/>
    </row>
    <row r="11" spans="1:6" ht="12.75">
      <c r="A11" s="15"/>
      <c r="B11" s="33"/>
      <c r="C11" s="33"/>
      <c r="D11" s="33"/>
      <c r="E11" s="33"/>
      <c r="F11" s="33"/>
    </row>
    <row r="12" spans="1:6" ht="12.75">
      <c r="A12" s="15"/>
      <c r="B12" s="33"/>
      <c r="C12" s="33"/>
      <c r="D12" s="33"/>
      <c r="E12" s="33"/>
      <c r="F12" s="33"/>
    </row>
    <row r="13" spans="1:6" ht="12.75">
      <c r="A13" s="15"/>
      <c r="B13" s="33"/>
      <c r="C13" s="33"/>
      <c r="D13" s="33"/>
      <c r="E13" s="33"/>
      <c r="F13" s="33"/>
    </row>
    <row r="14" spans="1:6" ht="12.75">
      <c r="A14" s="15"/>
      <c r="B14" s="33"/>
      <c r="C14" s="33"/>
      <c r="D14" s="33"/>
      <c r="E14" s="33"/>
      <c r="F14" s="33"/>
    </row>
    <row r="15" spans="1:6" ht="12.75">
      <c r="A15" s="15"/>
      <c r="B15" s="33"/>
      <c r="C15" s="33"/>
      <c r="D15" s="33"/>
      <c r="E15" s="33"/>
      <c r="F15" s="33"/>
    </row>
    <row r="16" spans="1:6" ht="12.75">
      <c r="A16" s="15"/>
      <c r="B16" s="33"/>
      <c r="C16" s="33"/>
      <c r="D16" s="33"/>
      <c r="E16" s="33"/>
      <c r="F16" s="33"/>
    </row>
    <row r="17" spans="1:6" ht="12.75">
      <c r="A17" s="15"/>
      <c r="B17" s="33"/>
      <c r="C17" s="33"/>
      <c r="D17" s="33"/>
      <c r="E17" s="33"/>
      <c r="F17" s="33"/>
    </row>
    <row r="18" spans="1:6" ht="12.75">
      <c r="A18" s="15"/>
      <c r="B18" s="33"/>
      <c r="C18" s="33"/>
      <c r="D18" s="33"/>
      <c r="E18" s="33"/>
      <c r="F18" s="33"/>
    </row>
    <row r="19" spans="1:6" ht="12.75">
      <c r="A19" s="15"/>
      <c r="B19" s="33"/>
      <c r="C19" s="33"/>
      <c r="D19" s="33"/>
      <c r="E19" s="33"/>
      <c r="F19" s="33"/>
    </row>
    <row r="20" spans="1:6" ht="12.75">
      <c r="A20" s="15"/>
      <c r="B20" s="33"/>
      <c r="C20" s="33"/>
      <c r="D20" s="33"/>
      <c r="E20" s="33"/>
      <c r="F20" s="33"/>
    </row>
    <row r="21" spans="1:6" ht="12.75">
      <c r="A21" s="15"/>
      <c r="B21" s="33"/>
      <c r="C21" s="33"/>
      <c r="D21" s="33"/>
      <c r="E21" s="33"/>
      <c r="F21" s="33"/>
    </row>
    <row r="22" spans="1:6" ht="12.75">
      <c r="A22" s="15"/>
      <c r="B22" s="33"/>
      <c r="C22" s="33"/>
      <c r="D22" s="33"/>
      <c r="E22" s="33"/>
      <c r="F22" s="33"/>
    </row>
    <row r="23" spans="1:6" ht="12.75">
      <c r="A23" s="15"/>
      <c r="B23" s="33"/>
      <c r="C23" s="33"/>
      <c r="D23" s="33"/>
      <c r="E23" s="33"/>
      <c r="F23" s="33"/>
    </row>
    <row r="24" spans="1:6" ht="12.75">
      <c r="A24" s="15"/>
      <c r="B24" s="33"/>
      <c r="C24" s="33"/>
      <c r="D24" s="33"/>
      <c r="E24" s="33"/>
      <c r="F24" s="33"/>
    </row>
    <row r="25" spans="1:6" ht="12.75">
      <c r="A25" s="15"/>
      <c r="B25" s="33"/>
      <c r="C25" s="33"/>
      <c r="D25" s="33"/>
      <c r="E25" s="33"/>
      <c r="F25" s="33"/>
    </row>
    <row r="26" spans="1:6" ht="12.75">
      <c r="A26" s="15"/>
      <c r="B26" s="33"/>
      <c r="C26" s="33"/>
      <c r="D26" s="33"/>
      <c r="E26" s="33"/>
      <c r="F26" s="33"/>
    </row>
    <row r="27" spans="1:6" ht="12.75">
      <c r="A27" s="15"/>
      <c r="B27" s="33"/>
      <c r="C27" s="33"/>
      <c r="D27" s="33"/>
      <c r="E27" s="33"/>
      <c r="F27" s="33"/>
    </row>
    <row r="28" spans="1:6" ht="12.75">
      <c r="A28" s="15"/>
      <c r="B28" s="33"/>
      <c r="C28" s="33"/>
      <c r="D28" s="33"/>
      <c r="E28" s="33"/>
      <c r="F28" s="33"/>
    </row>
    <row r="29" spans="1:6" ht="12.75">
      <c r="A29" s="15"/>
      <c r="B29" s="33"/>
      <c r="C29" s="33"/>
      <c r="D29" s="33"/>
      <c r="E29" s="33"/>
      <c r="F29" s="33"/>
    </row>
    <row r="30" spans="1:6" ht="12.75">
      <c r="A30" s="15"/>
      <c r="B30" s="33"/>
      <c r="C30" s="33"/>
      <c r="D30" s="33"/>
      <c r="E30" s="33"/>
      <c r="F30" s="33"/>
    </row>
    <row r="31" spans="1:6" ht="12.75">
      <c r="A31" s="15"/>
      <c r="B31" s="33"/>
      <c r="C31" s="33"/>
      <c r="D31" s="33"/>
      <c r="E31" s="33"/>
      <c r="F31" s="33"/>
    </row>
    <row r="32" spans="1:6" ht="12.75">
      <c r="A32" s="15"/>
      <c r="B32" s="33"/>
      <c r="C32" s="33"/>
      <c r="D32" s="33"/>
      <c r="E32" s="33"/>
      <c r="F32" s="33"/>
    </row>
    <row r="33" spans="1:6" ht="12.75">
      <c r="A33" s="15"/>
      <c r="B33" s="33"/>
      <c r="C33" s="33"/>
      <c r="D33" s="33"/>
      <c r="E33" s="33"/>
      <c r="F33" s="33"/>
    </row>
    <row r="34" spans="1:6" ht="12.75">
      <c r="A34" s="15"/>
      <c r="B34" s="33"/>
      <c r="C34" s="33"/>
      <c r="D34" s="33"/>
      <c r="E34" s="33"/>
      <c r="F34" s="33"/>
    </row>
    <row r="35" spans="1:6" ht="12.75">
      <c r="A35" s="15"/>
      <c r="B35" s="33"/>
      <c r="C35" s="33"/>
      <c r="D35" s="33"/>
      <c r="E35" s="33"/>
      <c r="F35" s="33"/>
    </row>
    <row r="36" spans="1:6" ht="12.75">
      <c r="A36" s="15"/>
      <c r="B36" s="33"/>
      <c r="C36" s="33"/>
      <c r="D36" s="33"/>
      <c r="E36" s="33"/>
      <c r="F36" s="33"/>
    </row>
    <row r="37" spans="1:6" ht="12.75">
      <c r="A37" s="15"/>
      <c r="B37" s="33"/>
      <c r="C37" s="33"/>
      <c r="D37" s="33"/>
      <c r="E37" s="33"/>
      <c r="F37" s="33"/>
    </row>
    <row r="38" spans="1:6" ht="12.75">
      <c r="A38" s="15"/>
      <c r="B38" s="33"/>
      <c r="C38" s="33"/>
      <c r="D38" s="33"/>
      <c r="E38" s="33"/>
      <c r="F38" s="33"/>
    </row>
    <row r="39" spans="1:6" ht="12.75">
      <c r="A39" s="15"/>
      <c r="B39" s="33"/>
      <c r="C39" s="33"/>
      <c r="D39" s="33"/>
      <c r="E39" s="33"/>
      <c r="F39" s="33"/>
    </row>
    <row r="40" spans="1:6" ht="12.75">
      <c r="A40" s="15"/>
      <c r="B40" s="33"/>
      <c r="C40" s="33"/>
      <c r="D40" s="33"/>
      <c r="E40" s="33"/>
      <c r="F40" s="33"/>
    </row>
    <row r="41" spans="1:6" ht="12.75">
      <c r="A41" s="15"/>
      <c r="B41" s="33"/>
      <c r="C41" s="33"/>
      <c r="D41" s="33"/>
      <c r="E41" s="33"/>
      <c r="F41" s="33"/>
    </row>
    <row r="42" spans="1:6" ht="12.75">
      <c r="A42" s="15"/>
      <c r="B42" s="33"/>
      <c r="C42" s="33"/>
      <c r="D42" s="33"/>
      <c r="E42" s="33"/>
      <c r="F42" s="33"/>
    </row>
    <row r="43" spans="1:6" ht="12.75">
      <c r="A43" s="15"/>
      <c r="B43" s="33"/>
      <c r="C43" s="33"/>
      <c r="D43" s="33"/>
      <c r="E43" s="33"/>
      <c r="F43" s="33"/>
    </row>
    <row r="44" spans="1:6" ht="12.75">
      <c r="A44" s="15"/>
      <c r="B44" s="33"/>
      <c r="C44" s="33"/>
      <c r="D44" s="33"/>
      <c r="E44" s="33"/>
      <c r="F44" s="33"/>
    </row>
    <row r="45" spans="1:6" ht="12.75">
      <c r="A45" s="15"/>
      <c r="B45" s="33"/>
      <c r="C45" s="33"/>
      <c r="D45" s="33"/>
      <c r="E45" s="33"/>
      <c r="F45" s="33"/>
    </row>
    <row r="46" spans="1:6" ht="12.75">
      <c r="A46" s="15"/>
      <c r="B46" s="33"/>
      <c r="C46" s="33"/>
      <c r="D46" s="33"/>
      <c r="E46" s="33"/>
      <c r="F46" s="33"/>
    </row>
    <row r="47" spans="1:6" ht="12.75">
      <c r="A47" s="15"/>
      <c r="B47" s="33"/>
      <c r="C47" s="33"/>
      <c r="D47" s="33"/>
      <c r="E47" s="33"/>
      <c r="F47" s="33"/>
    </row>
    <row r="48" spans="1:6" ht="12.75">
      <c r="A48" s="15"/>
      <c r="B48" s="33"/>
      <c r="C48" s="33"/>
      <c r="D48" s="33"/>
      <c r="E48" s="33"/>
      <c r="F48" s="33"/>
    </row>
    <row r="49" spans="1:6" ht="12.75">
      <c r="A49" s="15"/>
      <c r="B49" s="33"/>
      <c r="C49" s="33"/>
      <c r="D49" s="33"/>
      <c r="E49" s="33"/>
      <c r="F49" s="33"/>
    </row>
    <row r="50" spans="1:6" ht="12.75">
      <c r="A50" s="15"/>
      <c r="B50" s="33"/>
      <c r="C50" s="33"/>
      <c r="D50" s="33"/>
      <c r="E50" s="33"/>
      <c r="F50" s="33"/>
    </row>
    <row r="51" spans="1:6" ht="12.75">
      <c r="A51" s="15"/>
      <c r="B51" s="33"/>
      <c r="C51" s="33"/>
      <c r="D51" s="33"/>
      <c r="E51" s="33"/>
      <c r="F51" s="33"/>
    </row>
    <row r="52" spans="1:6" ht="12.75">
      <c r="A52" s="15"/>
      <c r="B52" s="33"/>
      <c r="C52" s="33"/>
      <c r="D52" s="33"/>
      <c r="E52" s="33"/>
      <c r="F52" s="33"/>
    </row>
    <row r="53" spans="1:6" ht="12.75">
      <c r="A53" s="21"/>
      <c r="B53" s="33"/>
      <c r="C53" s="33"/>
      <c r="D53" s="33"/>
      <c r="E53" s="33"/>
      <c r="F53" s="33"/>
    </row>
    <row r="54" spans="1:6" ht="12.75">
      <c r="A54" s="21"/>
      <c r="B54" s="33"/>
      <c r="C54" s="33"/>
      <c r="D54" s="33"/>
      <c r="E54" s="33"/>
      <c r="F54" s="33"/>
    </row>
    <row r="55" spans="1:6" ht="12.75">
      <c r="A55" s="21"/>
      <c r="B55" s="33"/>
      <c r="C55" s="33"/>
      <c r="D55" s="33"/>
      <c r="E55" s="33"/>
      <c r="F55" s="33"/>
    </row>
    <row r="56" spans="1:6" ht="12.75">
      <c r="A56" s="21"/>
      <c r="B56" s="33"/>
      <c r="C56" s="33"/>
      <c r="D56" s="33"/>
      <c r="E56" s="33"/>
      <c r="F56" s="33"/>
    </row>
    <row r="57" spans="1:6" ht="12.75">
      <c r="A57" s="21"/>
      <c r="B57" s="33"/>
      <c r="C57" s="33"/>
      <c r="D57" s="33"/>
      <c r="E57" s="33"/>
      <c r="F57" s="33"/>
    </row>
    <row r="58" spans="1:6" ht="12.75">
      <c r="A58" s="21"/>
      <c r="B58" s="33"/>
      <c r="C58" s="33"/>
      <c r="D58" s="33"/>
      <c r="E58" s="33"/>
      <c r="F58" s="33"/>
    </row>
    <row r="59" spans="1:6" ht="12.75">
      <c r="A59" s="21"/>
      <c r="B59" s="33"/>
      <c r="C59" s="33"/>
      <c r="D59" s="33"/>
      <c r="E59" s="33"/>
      <c r="F59" s="33"/>
    </row>
    <row r="60" spans="1:6" ht="12.75">
      <c r="A60" s="21"/>
      <c r="B60" s="33"/>
      <c r="C60" s="33"/>
      <c r="D60" s="33"/>
      <c r="E60" s="33"/>
      <c r="F60" s="33"/>
    </row>
    <row r="61" spans="1:6" ht="12.75">
      <c r="A61" s="21"/>
      <c r="B61" s="33"/>
      <c r="C61" s="33"/>
      <c r="D61" s="33"/>
      <c r="E61" s="33"/>
      <c r="F61" s="33"/>
    </row>
    <row r="62" spans="1:6" ht="12.75">
      <c r="A62" s="21"/>
      <c r="B62" s="33"/>
      <c r="C62" s="33"/>
      <c r="D62" s="33"/>
      <c r="E62" s="33"/>
      <c r="F62" s="33"/>
    </row>
    <row r="63" spans="1:6" ht="12.75">
      <c r="A63" s="21"/>
      <c r="B63" s="33"/>
      <c r="C63" s="33"/>
      <c r="D63" s="33"/>
      <c r="E63" s="33"/>
      <c r="F63" s="33"/>
    </row>
    <row r="64" spans="1:6" ht="12.75">
      <c r="A64" s="21"/>
      <c r="B64" s="33"/>
      <c r="C64" s="33"/>
      <c r="D64" s="33"/>
      <c r="E64" s="33"/>
      <c r="F64" s="33"/>
    </row>
    <row r="65" spans="1:6" ht="12.75">
      <c r="A65" s="21"/>
      <c r="B65" s="33"/>
      <c r="C65" s="33"/>
      <c r="D65" s="33"/>
      <c r="E65" s="33"/>
      <c r="F65" s="33"/>
    </row>
    <row r="66" spans="1:6" ht="12.75">
      <c r="A66" s="21"/>
      <c r="B66" s="33"/>
      <c r="C66" s="33"/>
      <c r="D66" s="33"/>
      <c r="E66" s="33"/>
      <c r="F66" s="33"/>
    </row>
    <row r="67" spans="1:6" ht="12.75">
      <c r="A67" s="21"/>
      <c r="B67" s="33"/>
      <c r="C67" s="33"/>
      <c r="D67" s="33"/>
      <c r="E67" s="33"/>
      <c r="F67" s="33"/>
    </row>
    <row r="68" spans="1:6" ht="12.75">
      <c r="A68" s="21"/>
      <c r="B68" s="33"/>
      <c r="C68" s="33"/>
      <c r="D68" s="33"/>
      <c r="E68" s="33"/>
      <c r="F68" s="33"/>
    </row>
    <row r="69" spans="1:6" ht="12.75">
      <c r="A69" s="21"/>
      <c r="B69" s="33"/>
      <c r="C69" s="33"/>
      <c r="D69" s="33"/>
      <c r="E69" s="33"/>
      <c r="F69" s="33"/>
    </row>
    <row r="70" spans="1:6" ht="12.75">
      <c r="A70" s="21"/>
      <c r="B70" s="33"/>
      <c r="C70" s="33"/>
      <c r="D70" s="33"/>
      <c r="E70" s="33"/>
      <c r="F70" s="33"/>
    </row>
    <row r="71" spans="1:6" ht="12.75">
      <c r="A71" s="21"/>
      <c r="B71" s="33"/>
      <c r="C71" s="33"/>
      <c r="D71" s="33"/>
      <c r="E71" s="33"/>
      <c r="F71" s="33"/>
    </row>
    <row r="72" spans="1:6" ht="12.75">
      <c r="A72" s="21"/>
      <c r="B72" s="33"/>
      <c r="C72" s="33"/>
      <c r="D72" s="33"/>
      <c r="E72" s="33"/>
      <c r="F72" s="33"/>
    </row>
    <row r="73" spans="1:6" ht="12.75">
      <c r="A73" s="21"/>
      <c r="B73" s="33"/>
      <c r="C73" s="33"/>
      <c r="D73" s="33"/>
      <c r="E73" s="33"/>
      <c r="F73" s="33"/>
    </row>
    <row r="74" spans="1:6" ht="12.75">
      <c r="A74" s="21"/>
      <c r="B74" s="33"/>
      <c r="C74" s="33"/>
      <c r="D74" s="33"/>
      <c r="E74" s="33"/>
      <c r="F74" s="33"/>
    </row>
    <row r="75" spans="1:6" ht="12.75">
      <c r="A75" s="21"/>
      <c r="B75" s="33"/>
      <c r="C75" s="33"/>
      <c r="D75" s="33"/>
      <c r="E75" s="33"/>
      <c r="F75" s="33"/>
    </row>
    <row r="76" spans="1:6" ht="12.75">
      <c r="A76" s="21"/>
      <c r="B76" s="33"/>
      <c r="C76" s="33"/>
      <c r="D76" s="33"/>
      <c r="E76" s="33"/>
      <c r="F76" s="33"/>
    </row>
    <row r="77" spans="1:6" ht="12.75">
      <c r="A77" s="21"/>
      <c r="B77" s="33"/>
      <c r="C77" s="33"/>
      <c r="D77" s="33"/>
      <c r="E77" s="33"/>
      <c r="F77" s="33"/>
    </row>
    <row r="78" spans="1:6" ht="12.75">
      <c r="A78" s="21"/>
      <c r="B78" s="33"/>
      <c r="C78" s="33"/>
      <c r="D78" s="33"/>
      <c r="E78" s="33"/>
      <c r="F78" s="33"/>
    </row>
    <row r="79" spans="1:6" ht="12.75">
      <c r="A79" s="21"/>
      <c r="B79" s="33"/>
      <c r="C79" s="33"/>
      <c r="D79" s="33"/>
      <c r="E79" s="33"/>
      <c r="F79" s="33"/>
    </row>
    <row r="80" spans="1:6" ht="12.75">
      <c r="A80" s="21"/>
      <c r="B80" s="33"/>
      <c r="C80" s="33"/>
      <c r="D80" s="33"/>
      <c r="E80" s="33"/>
      <c r="F80" s="33"/>
    </row>
    <row r="81" spans="1:6" ht="12.75">
      <c r="A81" s="21"/>
      <c r="B81" s="33"/>
      <c r="C81" s="33"/>
      <c r="D81" s="33"/>
      <c r="E81" s="33"/>
      <c r="F81" s="33"/>
    </row>
    <row r="82" spans="1:6" ht="12.75">
      <c r="A82" s="21"/>
      <c r="B82" s="33"/>
      <c r="C82" s="33"/>
      <c r="D82" s="33"/>
      <c r="E82" s="33"/>
      <c r="F82" s="33"/>
    </row>
    <row r="83" spans="1:6" ht="12.75">
      <c r="A83" s="21"/>
      <c r="B83" s="33"/>
      <c r="C83" s="33"/>
      <c r="D83" s="33"/>
      <c r="E83" s="33"/>
      <c r="F83" s="33"/>
    </row>
    <row r="84" spans="1:6" ht="12.75">
      <c r="A84" s="21"/>
      <c r="B84" s="33"/>
      <c r="C84" s="33"/>
      <c r="D84" s="33"/>
      <c r="E84" s="33"/>
      <c r="F84" s="33"/>
    </row>
    <row r="85" spans="1:6" ht="12.75">
      <c r="A85" s="21"/>
      <c r="B85" s="33"/>
      <c r="C85" s="33"/>
      <c r="D85" s="33"/>
      <c r="E85" s="33"/>
      <c r="F85" s="33"/>
    </row>
    <row r="86" spans="1:6" ht="12.75">
      <c r="A86" s="21"/>
      <c r="B86" s="33"/>
      <c r="C86" s="33"/>
      <c r="D86" s="33"/>
      <c r="E86" s="33"/>
      <c r="F86" s="33"/>
    </row>
    <row r="87" spans="1:6" ht="12.75">
      <c r="A87" s="21"/>
      <c r="B87" s="33"/>
      <c r="C87" s="33"/>
      <c r="D87" s="33"/>
      <c r="E87" s="33"/>
      <c r="F87" s="33"/>
    </row>
    <row r="88" spans="1:6" ht="12.75">
      <c r="A88" s="21"/>
      <c r="B88" s="33"/>
      <c r="C88" s="33"/>
      <c r="D88" s="33"/>
      <c r="E88" s="33"/>
      <c r="F88" s="33"/>
    </row>
    <row r="89" spans="1:6" ht="12.75">
      <c r="A89" s="21"/>
      <c r="B89" s="33"/>
      <c r="C89" s="33"/>
      <c r="D89" s="33"/>
      <c r="E89" s="33"/>
      <c r="F89" s="33"/>
    </row>
    <row r="90" spans="1:6" ht="12.75">
      <c r="A90" s="21"/>
      <c r="B90" s="33"/>
      <c r="C90" s="33"/>
      <c r="D90" s="33"/>
      <c r="E90" s="33"/>
      <c r="F90" s="33"/>
    </row>
    <row r="91" spans="1:6" ht="12.75">
      <c r="A91" s="21"/>
      <c r="B91" s="33"/>
      <c r="C91" s="33"/>
      <c r="D91" s="33"/>
      <c r="E91" s="33"/>
      <c r="F91" s="33"/>
    </row>
    <row r="92" spans="1:6" ht="12.75">
      <c r="A92" s="21"/>
      <c r="B92" s="33"/>
      <c r="C92" s="33"/>
      <c r="D92" s="33"/>
      <c r="E92" s="33"/>
      <c r="F92" s="33"/>
    </row>
    <row r="93" spans="1:6" ht="12.75">
      <c r="A93" s="21"/>
      <c r="B93" s="33"/>
      <c r="C93" s="33"/>
      <c r="D93" s="33"/>
      <c r="E93" s="33"/>
      <c r="F93" s="33"/>
    </row>
    <row r="94" spans="1:6" ht="12.75">
      <c r="A94" s="21"/>
      <c r="B94" s="33"/>
      <c r="C94" s="33"/>
      <c r="D94" s="33"/>
      <c r="E94" s="33"/>
      <c r="F94" s="33"/>
    </row>
    <row r="95" spans="1:6" ht="12.75">
      <c r="A95" s="21"/>
      <c r="B95" s="33"/>
      <c r="C95" s="33"/>
      <c r="D95" s="33"/>
      <c r="E95" s="33"/>
      <c r="F95" s="33"/>
    </row>
    <row r="96" spans="1:6" ht="12.75">
      <c r="A96" s="21"/>
      <c r="B96" s="33"/>
      <c r="C96" s="33"/>
      <c r="D96" s="33"/>
      <c r="E96" s="33"/>
      <c r="F96" s="33"/>
    </row>
    <row r="97" spans="1:6" ht="12.75">
      <c r="A97" s="21"/>
      <c r="B97" s="33"/>
      <c r="C97" s="33"/>
      <c r="D97" s="33"/>
      <c r="E97" s="33"/>
      <c r="F97" s="33"/>
    </row>
    <row r="98" spans="1:6" ht="12.75">
      <c r="A98" s="21"/>
      <c r="B98" s="33"/>
      <c r="C98" s="33"/>
      <c r="D98" s="33"/>
      <c r="E98" s="33"/>
      <c r="F98" s="33"/>
    </row>
    <row r="99" spans="1:6" ht="12.75">
      <c r="A99" s="21"/>
      <c r="B99" s="33"/>
      <c r="C99" s="33"/>
      <c r="D99" s="33"/>
      <c r="E99" s="33"/>
      <c r="F99" s="33"/>
    </row>
    <row r="100" spans="1:6" ht="12.75">
      <c r="A100" s="21"/>
      <c r="B100" s="33"/>
      <c r="C100" s="33"/>
      <c r="D100" s="33"/>
      <c r="E100" s="33"/>
      <c r="F100" s="33"/>
    </row>
    <row r="101" spans="1:6" ht="12.75">
      <c r="A101" s="21"/>
      <c r="B101" s="33"/>
      <c r="C101" s="33"/>
      <c r="D101" s="33"/>
      <c r="E101" s="33"/>
      <c r="F101" s="33"/>
    </row>
    <row r="102" spans="1:6" ht="12.75">
      <c r="A102" s="21"/>
      <c r="B102" s="33"/>
      <c r="C102" s="33"/>
      <c r="D102" s="33"/>
      <c r="E102" s="33"/>
      <c r="F102" s="33"/>
    </row>
    <row r="103" spans="1:6" ht="12.75">
      <c r="A103" s="21"/>
      <c r="B103" s="33"/>
      <c r="C103" s="33"/>
      <c r="D103" s="33"/>
      <c r="E103" s="33"/>
      <c r="F103" s="33"/>
    </row>
    <row r="104" spans="1:6" ht="12.75">
      <c r="A104" s="21"/>
      <c r="B104" s="33"/>
      <c r="C104" s="33"/>
      <c r="D104" s="33"/>
      <c r="E104" s="33"/>
      <c r="F104" s="33"/>
    </row>
    <row r="105" spans="1:6" ht="12.75">
      <c r="A105" s="21"/>
      <c r="B105" s="33"/>
      <c r="C105" s="33"/>
      <c r="D105" s="33"/>
      <c r="E105" s="33"/>
      <c r="F105" s="33"/>
    </row>
    <row r="106" spans="1:6" ht="12.75">
      <c r="A106" s="21"/>
      <c r="B106" s="33"/>
      <c r="C106" s="33"/>
      <c r="D106" s="33"/>
      <c r="E106" s="33"/>
      <c r="F106" s="33"/>
    </row>
    <row r="107" spans="1:6" ht="12.75">
      <c r="A107" s="21"/>
      <c r="B107" s="33"/>
      <c r="C107" s="33"/>
      <c r="D107" s="33"/>
      <c r="E107" s="33"/>
      <c r="F107" s="33"/>
    </row>
    <row r="108" spans="1:6" ht="12.75">
      <c r="A108" s="21"/>
      <c r="B108" s="33"/>
      <c r="C108" s="33"/>
      <c r="D108" s="33"/>
      <c r="E108" s="33"/>
      <c r="F108" s="33"/>
    </row>
    <row r="109" spans="1:6" ht="12.75">
      <c r="A109" s="21"/>
      <c r="B109" s="33"/>
      <c r="C109" s="33"/>
      <c r="D109" s="33"/>
      <c r="E109" s="33"/>
      <c r="F109" s="33"/>
    </row>
    <row r="110" spans="1:6" ht="12.75">
      <c r="A110" s="21"/>
      <c r="B110" s="33"/>
      <c r="C110" s="33"/>
      <c r="D110" s="33"/>
      <c r="E110" s="33"/>
      <c r="F110" s="33"/>
    </row>
    <row r="111" spans="1:6" ht="12.75">
      <c r="A111" s="21"/>
      <c r="B111" s="33"/>
      <c r="C111" s="33"/>
      <c r="D111" s="33"/>
      <c r="E111" s="33"/>
      <c r="F111" s="33"/>
    </row>
    <row r="112" spans="1:6" ht="12.75">
      <c r="A112" s="21"/>
      <c r="B112" s="33"/>
      <c r="C112" s="33"/>
      <c r="D112" s="33"/>
      <c r="E112" s="33"/>
      <c r="F112" s="33"/>
    </row>
    <row r="113" spans="1:6" ht="12.75">
      <c r="A113" s="21"/>
      <c r="B113" s="33"/>
      <c r="C113" s="33"/>
      <c r="D113" s="33"/>
      <c r="E113" s="33"/>
      <c r="F113" s="33"/>
    </row>
    <row r="114" spans="1:6" ht="12.75">
      <c r="A114" s="21"/>
      <c r="B114" s="33"/>
      <c r="C114" s="33"/>
      <c r="D114" s="33"/>
      <c r="E114" s="33"/>
      <c r="F114" s="33"/>
    </row>
    <row r="115" spans="1:6" ht="12.75">
      <c r="A115" s="21"/>
      <c r="B115" s="33"/>
      <c r="C115" s="33"/>
      <c r="D115" s="33"/>
      <c r="E115" s="33"/>
      <c r="F115" s="33"/>
    </row>
    <row r="116" spans="1:6" ht="12.75">
      <c r="A116" s="21"/>
      <c r="B116" s="33"/>
      <c r="C116" s="33"/>
      <c r="D116" s="33"/>
      <c r="E116" s="33"/>
      <c r="F116" s="33"/>
    </row>
    <row r="117" spans="1:6" ht="12.75">
      <c r="A117" s="21"/>
      <c r="B117" s="33"/>
      <c r="C117" s="33"/>
      <c r="D117" s="33"/>
      <c r="E117" s="33"/>
      <c r="F117" s="33"/>
    </row>
    <row r="118" spans="1:6" ht="12.75">
      <c r="A118" s="21"/>
      <c r="B118" s="33"/>
      <c r="C118" s="33"/>
      <c r="D118" s="33"/>
      <c r="E118" s="33"/>
      <c r="F118" s="33"/>
    </row>
    <row r="119" spans="1:6" ht="12.75">
      <c r="A119" s="21"/>
      <c r="B119" s="33"/>
      <c r="C119" s="33"/>
      <c r="D119" s="33"/>
      <c r="E119" s="33"/>
      <c r="F119" s="33"/>
    </row>
    <row r="120" spans="1:6" ht="12.75">
      <c r="A120" s="21"/>
      <c r="B120" s="33"/>
      <c r="C120" s="33"/>
      <c r="D120" s="33"/>
      <c r="E120" s="33"/>
      <c r="F120" s="33"/>
    </row>
    <row r="121" spans="1:6" ht="12.75">
      <c r="A121" s="21"/>
      <c r="B121" s="33"/>
      <c r="C121" s="33"/>
      <c r="D121" s="33"/>
      <c r="E121" s="33"/>
      <c r="F121" s="33"/>
    </row>
    <row r="122" spans="1:6" ht="12.75">
      <c r="A122" s="21"/>
      <c r="B122" s="33"/>
      <c r="C122" s="33"/>
      <c r="D122" s="33"/>
      <c r="E122" s="33"/>
      <c r="F122" s="33"/>
    </row>
    <row r="123" spans="1:6" ht="12.75">
      <c r="A123" s="21"/>
      <c r="B123" s="33"/>
      <c r="C123" s="33"/>
      <c r="D123" s="33"/>
      <c r="E123" s="33"/>
      <c r="F123" s="33"/>
    </row>
    <row r="124" spans="1:6" ht="12.75">
      <c r="A124" s="21"/>
      <c r="B124" s="33"/>
      <c r="C124" s="33"/>
      <c r="D124" s="33"/>
      <c r="E124" s="33"/>
      <c r="F124" s="33"/>
    </row>
    <row r="125" spans="1:6" ht="12.75">
      <c r="A125" s="21"/>
      <c r="B125" s="33"/>
      <c r="C125" s="33"/>
      <c r="D125" s="33"/>
      <c r="E125" s="33"/>
      <c r="F125" s="33"/>
    </row>
    <row r="126" spans="1:6" ht="12.75">
      <c r="A126" s="21"/>
      <c r="B126" s="33"/>
      <c r="C126" s="33"/>
      <c r="D126" s="33"/>
      <c r="E126" s="33"/>
      <c r="F126" s="33"/>
    </row>
    <row r="127" spans="1:6" ht="12.75">
      <c r="A127" s="21"/>
      <c r="B127" s="33"/>
      <c r="C127" s="33"/>
      <c r="D127" s="33"/>
      <c r="E127" s="33"/>
      <c r="F127" s="33"/>
    </row>
    <row r="128" spans="1:6" ht="12.75">
      <c r="A128" s="21"/>
      <c r="B128" s="33"/>
      <c r="C128" s="33"/>
      <c r="D128" s="33"/>
      <c r="E128" s="33"/>
      <c r="F128" s="33"/>
    </row>
    <row r="129" spans="1:6" ht="12.75">
      <c r="A129" s="21"/>
      <c r="B129" s="33"/>
      <c r="C129" s="33"/>
      <c r="D129" s="33"/>
      <c r="E129" s="33"/>
      <c r="F129" s="33"/>
    </row>
    <row r="130" spans="1:6" ht="12.75">
      <c r="A130" s="21"/>
      <c r="B130" s="33"/>
      <c r="C130" s="33"/>
      <c r="D130" s="33"/>
      <c r="E130" s="33"/>
      <c r="F130" s="33"/>
    </row>
    <row r="131" spans="1:6" ht="12.75">
      <c r="A131" s="21"/>
      <c r="B131" s="33"/>
      <c r="C131" s="33"/>
      <c r="D131" s="33"/>
      <c r="E131" s="33"/>
      <c r="F131" s="33"/>
    </row>
    <row r="132" spans="1:6" ht="12.75">
      <c r="A132" s="21"/>
      <c r="B132" s="33"/>
      <c r="C132" s="33"/>
      <c r="D132" s="33"/>
      <c r="E132" s="33"/>
      <c r="F132" s="33"/>
    </row>
    <row r="133" spans="1:6" ht="12.75">
      <c r="A133" s="21"/>
      <c r="B133" s="33"/>
      <c r="C133" s="33"/>
      <c r="D133" s="33"/>
      <c r="E133" s="33"/>
      <c r="F133" s="33"/>
    </row>
    <row r="134" spans="1:6" ht="12.75">
      <c r="A134" s="21"/>
      <c r="B134" s="33"/>
      <c r="C134" s="33"/>
      <c r="D134" s="33"/>
      <c r="E134" s="33"/>
      <c r="F134" s="33"/>
    </row>
    <row r="135" spans="1:6" ht="12.75">
      <c r="A135" s="21"/>
      <c r="B135" s="33"/>
      <c r="C135" s="33"/>
      <c r="D135" s="33"/>
      <c r="E135" s="33"/>
      <c r="F135" s="33"/>
    </row>
    <row r="136" spans="1:6" ht="12.75">
      <c r="A136" s="21"/>
      <c r="B136" s="33"/>
      <c r="C136" s="33"/>
      <c r="D136" s="33"/>
      <c r="E136" s="33"/>
      <c r="F136" s="33"/>
    </row>
    <row r="137" spans="1:6" ht="12.75">
      <c r="A137" s="21"/>
      <c r="B137" s="33"/>
      <c r="C137" s="33"/>
      <c r="D137" s="33"/>
      <c r="E137" s="33"/>
      <c r="F137" s="33"/>
    </row>
    <row r="138" spans="1:6" ht="12.75">
      <c r="A138" s="21"/>
      <c r="B138" s="33"/>
      <c r="C138" s="33"/>
      <c r="D138" s="33"/>
      <c r="E138" s="33"/>
      <c r="F138" s="33"/>
    </row>
    <row r="139" spans="1:6" ht="12.75">
      <c r="A139" s="21"/>
      <c r="B139" s="33"/>
      <c r="C139" s="33"/>
      <c r="D139" s="33"/>
      <c r="E139" s="33"/>
      <c r="F139" s="33"/>
    </row>
    <row r="140" spans="1:6" ht="12.75">
      <c r="A140" s="21"/>
      <c r="B140" s="33"/>
      <c r="C140" s="33"/>
      <c r="D140" s="33"/>
      <c r="E140" s="33"/>
      <c r="F140" s="33"/>
    </row>
    <row r="141" spans="1:6" ht="12.75">
      <c r="A141" s="21"/>
      <c r="B141" s="33"/>
      <c r="C141" s="33"/>
      <c r="D141" s="33"/>
      <c r="E141" s="33"/>
      <c r="F141" s="33"/>
    </row>
    <row r="142" spans="1:6" ht="12.75">
      <c r="A142" s="21"/>
      <c r="B142" s="33"/>
      <c r="C142" s="33"/>
      <c r="D142" s="33"/>
      <c r="E142" s="33"/>
      <c r="F142" s="33"/>
    </row>
    <row r="143" spans="1:6" ht="12.75">
      <c r="A143" s="21"/>
      <c r="B143" s="33"/>
      <c r="C143" s="33"/>
      <c r="D143" s="33"/>
      <c r="E143" s="33"/>
      <c r="F143" s="33"/>
    </row>
    <row r="144" spans="1:6" ht="12.75">
      <c r="A144" s="21"/>
      <c r="B144" s="33"/>
      <c r="C144" s="33"/>
      <c r="D144" s="33"/>
      <c r="E144" s="33"/>
      <c r="F144" s="33"/>
    </row>
    <row r="145" spans="1:6" ht="12.75">
      <c r="A145" s="21"/>
      <c r="B145" s="33"/>
      <c r="C145" s="33"/>
      <c r="D145" s="33"/>
      <c r="E145" s="33"/>
      <c r="F145" s="33"/>
    </row>
    <row r="146" spans="1:6" ht="12.75">
      <c r="A146" s="21"/>
      <c r="B146" s="33"/>
      <c r="C146" s="33"/>
      <c r="D146" s="33"/>
      <c r="E146" s="33"/>
      <c r="F146" s="33"/>
    </row>
    <row r="147" spans="1:6" ht="12.75">
      <c r="A147" s="21"/>
      <c r="B147" s="33"/>
      <c r="C147" s="33"/>
      <c r="D147" s="33"/>
      <c r="E147" s="33"/>
      <c r="F147" s="33"/>
    </row>
    <row r="148" spans="1:6" ht="12.75">
      <c r="A148" s="21"/>
      <c r="B148" s="33"/>
      <c r="C148" s="33"/>
      <c r="D148" s="33"/>
      <c r="E148" s="33"/>
      <c r="F148" s="33"/>
    </row>
    <row r="149" spans="1:6" ht="12.75">
      <c r="A149" s="21"/>
      <c r="B149" s="33"/>
      <c r="C149" s="33"/>
      <c r="D149" s="33"/>
      <c r="E149" s="33"/>
      <c r="F149" s="33"/>
    </row>
    <row r="150" spans="1:6" ht="12.75">
      <c r="A150" s="21"/>
      <c r="B150" s="33"/>
      <c r="C150" s="33"/>
      <c r="D150" s="33"/>
      <c r="E150" s="33"/>
      <c r="F150" s="33"/>
    </row>
    <row r="151" spans="1:6" ht="12.75">
      <c r="A151" s="21"/>
      <c r="B151" s="33"/>
      <c r="C151" s="33"/>
      <c r="D151" s="33"/>
      <c r="E151" s="33"/>
      <c r="F151" s="33"/>
    </row>
    <row r="152" spans="1:6" ht="12.75">
      <c r="A152" s="21"/>
      <c r="B152" s="33"/>
      <c r="C152" s="33"/>
      <c r="D152" s="33"/>
      <c r="E152" s="33"/>
      <c r="F152" s="33"/>
    </row>
    <row r="153" spans="1:6" ht="12.75">
      <c r="A153" s="21"/>
      <c r="B153" s="33"/>
      <c r="C153" s="33"/>
      <c r="D153" s="33"/>
      <c r="E153" s="33"/>
      <c r="F153" s="33"/>
    </row>
    <row r="154" spans="1:6" ht="12.75">
      <c r="A154" s="21"/>
      <c r="B154" s="33"/>
      <c r="C154" s="33"/>
      <c r="D154" s="33"/>
      <c r="E154" s="33"/>
      <c r="F154" s="33"/>
    </row>
    <row r="155" spans="1:6" ht="12.75">
      <c r="A155" s="21"/>
      <c r="B155" s="33"/>
      <c r="C155" s="33"/>
      <c r="D155" s="33"/>
      <c r="E155" s="33"/>
      <c r="F155" s="33"/>
    </row>
    <row r="156" spans="1:6" ht="12.75">
      <c r="A156" s="21"/>
      <c r="B156" s="33"/>
      <c r="C156" s="33"/>
      <c r="D156" s="33"/>
      <c r="E156" s="33"/>
      <c r="F156" s="33"/>
    </row>
    <row r="157" spans="1:6" ht="12.75">
      <c r="A157" s="21"/>
      <c r="B157" s="33"/>
      <c r="C157" s="33"/>
      <c r="D157" s="33"/>
      <c r="E157" s="33"/>
      <c r="F157" s="33"/>
    </row>
    <row r="158" spans="1:6" ht="12.75">
      <c r="A158" s="21"/>
      <c r="B158" s="33"/>
      <c r="C158" s="33"/>
      <c r="D158" s="33"/>
      <c r="E158" s="33"/>
      <c r="F158" s="33"/>
    </row>
    <row r="159" spans="1:6" ht="12.75">
      <c r="A159" s="21"/>
      <c r="B159" s="33"/>
      <c r="C159" s="33"/>
      <c r="D159" s="33"/>
      <c r="E159" s="33"/>
      <c r="F159" s="33"/>
    </row>
    <row r="160" spans="1:6" ht="12.75">
      <c r="A160" s="21"/>
      <c r="B160" s="33"/>
      <c r="C160" s="33"/>
      <c r="D160" s="33"/>
      <c r="E160" s="33"/>
      <c r="F160" s="33"/>
    </row>
    <row r="161" spans="1:6" ht="12.75">
      <c r="A161" s="21"/>
      <c r="B161" s="33"/>
      <c r="C161" s="33"/>
      <c r="D161" s="33"/>
      <c r="E161" s="33"/>
      <c r="F161" s="33"/>
    </row>
    <row r="162" spans="1:6" ht="12.75">
      <c r="A162" s="21"/>
      <c r="B162" s="33"/>
      <c r="C162" s="33"/>
      <c r="D162" s="33"/>
      <c r="E162" s="33"/>
      <c r="F162" s="33"/>
    </row>
    <row r="163" spans="1:6" ht="12.75">
      <c r="A163" s="21"/>
      <c r="B163" s="33"/>
      <c r="C163" s="33"/>
      <c r="D163" s="33"/>
      <c r="E163" s="33"/>
      <c r="F163" s="33"/>
    </row>
    <row r="164" spans="1:6" ht="12.75">
      <c r="A164" s="21"/>
      <c r="B164" s="33"/>
      <c r="C164" s="33"/>
      <c r="D164" s="33"/>
      <c r="E164" s="33"/>
      <c r="F164" s="33"/>
    </row>
    <row r="165" spans="1:6" ht="12.75">
      <c r="A165" s="21"/>
      <c r="B165" s="33"/>
      <c r="C165" s="33"/>
      <c r="D165" s="33"/>
      <c r="E165" s="33"/>
      <c r="F165" s="33"/>
    </row>
    <row r="166" spans="1:6" ht="12.75">
      <c r="A166" s="21"/>
      <c r="B166" s="33"/>
      <c r="C166" s="33"/>
      <c r="D166" s="33"/>
      <c r="E166" s="33"/>
      <c r="F166" s="33"/>
    </row>
    <row r="167" spans="1:6" ht="12.75">
      <c r="A167" s="21"/>
      <c r="B167" s="33"/>
      <c r="C167" s="33"/>
      <c r="D167" s="33"/>
      <c r="E167" s="33"/>
      <c r="F167" s="33"/>
    </row>
    <row r="168" spans="1:6" ht="12.75">
      <c r="A168" s="21"/>
      <c r="B168" s="33"/>
      <c r="C168" s="33"/>
      <c r="D168" s="33"/>
      <c r="E168" s="33"/>
      <c r="F168" s="33"/>
    </row>
    <row r="169" spans="1:6" ht="12.75">
      <c r="A169" s="21"/>
      <c r="B169" s="33"/>
      <c r="C169" s="33"/>
      <c r="D169" s="33"/>
      <c r="E169" s="33"/>
      <c r="F169" s="33"/>
    </row>
    <row r="170" spans="1:6" ht="12.75">
      <c r="A170" s="21"/>
      <c r="B170" s="33"/>
      <c r="C170" s="33"/>
      <c r="D170" s="33"/>
      <c r="E170" s="33"/>
      <c r="F170" s="33"/>
    </row>
    <row r="171" spans="1:6" ht="12.75">
      <c r="A171" s="21"/>
      <c r="B171" s="33"/>
      <c r="C171" s="33"/>
      <c r="D171" s="33"/>
      <c r="E171" s="33"/>
      <c r="F171" s="33"/>
    </row>
    <row r="172" spans="1:6" ht="12.75">
      <c r="A172" s="21"/>
      <c r="B172" s="33"/>
      <c r="C172" s="33"/>
      <c r="D172" s="33"/>
      <c r="E172" s="33"/>
      <c r="F172" s="33"/>
    </row>
    <row r="173" spans="1:6" ht="12.75">
      <c r="A173" s="21"/>
      <c r="B173" s="33"/>
      <c r="C173" s="33"/>
      <c r="D173" s="33"/>
      <c r="E173" s="33"/>
      <c r="F173" s="33"/>
    </row>
    <row r="174" spans="1:6" ht="12.75">
      <c r="A174" s="21"/>
      <c r="B174" s="33"/>
      <c r="C174" s="33"/>
      <c r="D174" s="33"/>
      <c r="E174" s="33"/>
      <c r="F174" s="33"/>
    </row>
    <row r="175" spans="1:6" ht="12.75">
      <c r="A175" s="21"/>
      <c r="B175" s="33"/>
      <c r="C175" s="33"/>
      <c r="D175" s="33"/>
      <c r="E175" s="33"/>
      <c r="F175" s="33"/>
    </row>
    <row r="176" spans="1:6" ht="12.75">
      <c r="A176" s="21"/>
      <c r="B176" s="33"/>
      <c r="C176" s="33"/>
      <c r="D176" s="33"/>
      <c r="E176" s="33"/>
      <c r="F176" s="33"/>
    </row>
    <row r="177" spans="1:6" ht="12.75">
      <c r="A177" s="21"/>
      <c r="B177" s="33"/>
      <c r="C177" s="33"/>
      <c r="D177" s="33"/>
      <c r="E177" s="33"/>
      <c r="F177" s="33"/>
    </row>
    <row r="178" spans="1:6" ht="12.75">
      <c r="A178" s="21"/>
      <c r="B178" s="33"/>
      <c r="C178" s="33"/>
      <c r="D178" s="33"/>
      <c r="E178" s="33"/>
      <c r="F178" s="33"/>
    </row>
    <row r="179" spans="1:6" ht="12.75">
      <c r="A179" s="21"/>
      <c r="B179" s="33"/>
      <c r="C179" s="33"/>
      <c r="D179" s="33"/>
      <c r="E179" s="33"/>
      <c r="F179" s="33"/>
    </row>
    <row r="180" spans="1:6" ht="12.75">
      <c r="A180" s="21"/>
      <c r="B180" s="33"/>
      <c r="C180" s="33"/>
      <c r="D180" s="33"/>
      <c r="E180" s="33"/>
      <c r="F180" s="33"/>
    </row>
    <row r="181" spans="1:6" ht="12.75">
      <c r="A181" s="21"/>
      <c r="B181" s="33"/>
      <c r="C181" s="33"/>
      <c r="D181" s="33"/>
      <c r="E181" s="33"/>
      <c r="F181" s="33"/>
    </row>
    <row r="182" spans="1:6" ht="12.75">
      <c r="A182" s="21"/>
      <c r="B182" s="33"/>
      <c r="C182" s="33"/>
      <c r="D182" s="33"/>
      <c r="E182" s="33"/>
      <c r="F182" s="33"/>
    </row>
    <row r="183" spans="1:6" ht="12.75">
      <c r="A183" s="21"/>
      <c r="B183" s="33"/>
      <c r="C183" s="33"/>
      <c r="D183" s="33"/>
      <c r="E183" s="33"/>
      <c r="F183" s="33"/>
    </row>
    <row r="184" spans="1:6" ht="12.75">
      <c r="A184" s="21"/>
      <c r="B184" s="33"/>
      <c r="C184" s="33"/>
      <c r="D184" s="33"/>
      <c r="E184" s="33"/>
      <c r="F184" s="33"/>
    </row>
    <row r="185" spans="1:6" ht="12.75">
      <c r="A185" s="21"/>
      <c r="B185" s="33"/>
      <c r="C185" s="33"/>
      <c r="D185" s="33"/>
      <c r="E185" s="33"/>
      <c r="F185" s="33"/>
    </row>
    <row r="186" spans="1:6" ht="12.75">
      <c r="A186" s="21"/>
      <c r="B186" s="33"/>
      <c r="C186" s="33"/>
      <c r="D186" s="33"/>
      <c r="E186" s="33"/>
      <c r="F186" s="33"/>
    </row>
    <row r="187" spans="1:6" ht="12.75">
      <c r="A187" s="21"/>
      <c r="B187" s="33"/>
      <c r="C187" s="33"/>
      <c r="D187" s="33"/>
      <c r="E187" s="33"/>
      <c r="F187" s="33"/>
    </row>
    <row r="188" spans="1:6" ht="12.75">
      <c r="A188" s="21"/>
      <c r="B188" s="33"/>
      <c r="C188" s="33"/>
      <c r="D188" s="33"/>
      <c r="E188" s="33"/>
      <c r="F188" s="33"/>
    </row>
    <row r="189" spans="1:6" ht="12.75">
      <c r="A189" s="21"/>
      <c r="B189" s="33"/>
      <c r="C189" s="33"/>
      <c r="D189" s="33"/>
      <c r="E189" s="33"/>
      <c r="F189" s="33"/>
    </row>
    <row r="190" spans="1:6" ht="12.75">
      <c r="A190" s="21"/>
      <c r="B190" s="33"/>
      <c r="C190" s="33"/>
      <c r="D190" s="33"/>
      <c r="E190" s="33"/>
      <c r="F190" s="33"/>
    </row>
    <row r="191" spans="1:6" ht="12.75">
      <c r="A191" s="21"/>
      <c r="B191" s="33"/>
      <c r="C191" s="33"/>
      <c r="D191" s="33"/>
      <c r="E191" s="33"/>
      <c r="F191" s="33"/>
    </row>
    <row r="192" spans="1:6" ht="12.75">
      <c r="A192" s="21"/>
      <c r="B192" s="33"/>
      <c r="C192" s="33"/>
      <c r="D192" s="33"/>
      <c r="E192" s="33"/>
      <c r="F192" s="33"/>
    </row>
    <row r="193" spans="1:6" ht="12.75">
      <c r="A193" s="21"/>
      <c r="B193" s="33"/>
      <c r="C193" s="33"/>
      <c r="D193" s="33"/>
      <c r="E193" s="33"/>
      <c r="F193" s="33"/>
    </row>
    <row r="194" spans="1:6" ht="12.75">
      <c r="A194" s="21"/>
      <c r="B194" s="33"/>
      <c r="C194" s="33"/>
      <c r="D194" s="33"/>
      <c r="E194" s="33"/>
      <c r="F194" s="33"/>
    </row>
    <row r="195" spans="1:6" ht="12.75">
      <c r="A195" s="21"/>
      <c r="B195" s="33"/>
      <c r="C195" s="33"/>
      <c r="D195" s="33"/>
      <c r="E195" s="33"/>
      <c r="F195" s="33"/>
    </row>
    <row r="196" spans="1:6" ht="12.75">
      <c r="A196" s="21"/>
      <c r="B196" s="33"/>
      <c r="C196" s="33"/>
      <c r="D196" s="33"/>
      <c r="E196" s="33"/>
      <c r="F196" s="33"/>
    </row>
    <row r="197" spans="1:6" ht="12.75">
      <c r="A197" s="21"/>
      <c r="B197" s="33"/>
      <c r="C197" s="33"/>
      <c r="D197" s="33"/>
      <c r="E197" s="33"/>
      <c r="F197" s="33"/>
    </row>
    <row r="198" spans="1:6" ht="12.75">
      <c r="A198" s="21"/>
      <c r="B198" s="33"/>
      <c r="C198" s="33"/>
      <c r="D198" s="33"/>
      <c r="E198" s="33"/>
      <c r="F198" s="33"/>
    </row>
    <row r="199" spans="1:6" ht="12.75">
      <c r="A199" s="21"/>
      <c r="B199" s="33"/>
      <c r="C199" s="33"/>
      <c r="D199" s="33"/>
      <c r="E199" s="33"/>
      <c r="F199" s="33"/>
    </row>
    <row r="200" spans="1:6" ht="12.75">
      <c r="A200" s="21"/>
      <c r="B200" s="33"/>
      <c r="C200" s="33"/>
      <c r="D200" s="33"/>
      <c r="E200" s="33"/>
      <c r="F200" s="33"/>
    </row>
    <row r="201" spans="1:6" ht="12.75">
      <c r="A201" s="21"/>
      <c r="B201" s="33"/>
      <c r="C201" s="33"/>
      <c r="D201" s="33"/>
      <c r="E201" s="33"/>
      <c r="F201" s="33"/>
    </row>
    <row r="202" spans="1:6" ht="12.75">
      <c r="A202" s="21"/>
      <c r="B202" s="33"/>
      <c r="C202" s="33"/>
      <c r="D202" s="33"/>
      <c r="E202" s="33"/>
      <c r="F202" s="33"/>
    </row>
    <row r="203" spans="1:6" ht="12.75">
      <c r="A203" s="21"/>
      <c r="B203" s="33"/>
      <c r="C203" s="33"/>
      <c r="D203" s="33"/>
      <c r="E203" s="33"/>
      <c r="F203" s="33"/>
    </row>
    <row r="204" spans="1:6" ht="12.75">
      <c r="A204" s="21"/>
      <c r="B204" s="33"/>
      <c r="C204" s="33"/>
      <c r="D204" s="33"/>
      <c r="E204" s="33"/>
      <c r="F204" s="33"/>
    </row>
    <row r="205" spans="1:6" ht="12.75">
      <c r="A205" s="21"/>
      <c r="B205" s="33"/>
      <c r="C205" s="33"/>
      <c r="D205" s="33"/>
      <c r="E205" s="33"/>
      <c r="F205" s="33"/>
    </row>
    <row r="206" spans="1:6" ht="12.75">
      <c r="A206" s="21"/>
      <c r="B206" s="33"/>
      <c r="C206" s="33"/>
      <c r="D206" s="33"/>
      <c r="E206" s="33"/>
      <c r="F206" s="33"/>
    </row>
    <row r="207" spans="1:6" ht="12.75">
      <c r="A207" s="21"/>
      <c r="B207" s="33"/>
      <c r="C207" s="33"/>
      <c r="D207" s="33"/>
      <c r="E207" s="33"/>
      <c r="F207" s="33"/>
    </row>
    <row r="208" spans="1:6" ht="12.75">
      <c r="A208" s="21"/>
      <c r="B208" s="33"/>
      <c r="C208" s="33"/>
      <c r="D208" s="33"/>
      <c r="E208" s="33"/>
      <c r="F208" s="33"/>
    </row>
    <row r="209" spans="1:6" ht="12.75">
      <c r="A209" s="21"/>
      <c r="B209" s="33"/>
      <c r="C209" s="33"/>
      <c r="D209" s="33"/>
      <c r="E209" s="33"/>
      <c r="F209" s="33"/>
    </row>
    <row r="210" spans="1:6" ht="12.75">
      <c r="A210" s="21"/>
      <c r="B210" s="33"/>
      <c r="C210" s="33"/>
      <c r="D210" s="33"/>
      <c r="E210" s="33"/>
      <c r="F210" s="33"/>
    </row>
    <row r="211" spans="1:6" ht="12.75">
      <c r="A211" s="21"/>
      <c r="B211" s="33"/>
      <c r="C211" s="33"/>
      <c r="D211" s="33"/>
      <c r="E211" s="33"/>
      <c r="F211" s="33"/>
    </row>
    <row r="212" spans="1:6" ht="12.75">
      <c r="A212" s="21"/>
      <c r="B212" s="33"/>
      <c r="C212" s="33"/>
      <c r="D212" s="33"/>
      <c r="E212" s="33"/>
      <c r="F212" s="33"/>
    </row>
    <row r="213" spans="1:6" ht="12.75">
      <c r="A213" s="21"/>
      <c r="B213" s="33"/>
      <c r="C213" s="33"/>
      <c r="D213" s="33"/>
      <c r="E213" s="33"/>
      <c r="F213" s="33"/>
    </row>
    <row r="214" spans="1:6" ht="12.75">
      <c r="A214" s="21"/>
      <c r="B214" s="33"/>
      <c r="C214" s="33"/>
      <c r="D214" s="33"/>
      <c r="E214" s="33"/>
      <c r="F214" s="33"/>
    </row>
    <row r="215" spans="1:6" ht="12.75">
      <c r="A215" s="21"/>
      <c r="B215" s="33"/>
      <c r="C215" s="33"/>
      <c r="D215" s="33"/>
      <c r="E215" s="33"/>
      <c r="F215" s="33"/>
    </row>
    <row r="216" spans="1:6" ht="12.75">
      <c r="A216" s="21"/>
      <c r="B216" s="33"/>
      <c r="C216" s="33"/>
      <c r="D216" s="33"/>
      <c r="E216" s="33"/>
      <c r="F216" s="33"/>
    </row>
    <row r="217" spans="1:6" ht="12.75">
      <c r="A217" s="21"/>
      <c r="B217" s="33"/>
      <c r="C217" s="33"/>
      <c r="D217" s="33"/>
      <c r="E217" s="33"/>
      <c r="F217" s="33"/>
    </row>
    <row r="218" spans="1:6" ht="12.75">
      <c r="A218" s="21"/>
      <c r="B218" s="33"/>
      <c r="C218" s="33"/>
      <c r="D218" s="33"/>
      <c r="E218" s="33"/>
      <c r="F218" s="33"/>
    </row>
    <row r="219" spans="1:6" ht="12.75">
      <c r="A219" s="21"/>
      <c r="B219" s="33"/>
      <c r="C219" s="33"/>
      <c r="D219" s="33"/>
      <c r="E219" s="33"/>
      <c r="F219" s="33"/>
    </row>
    <row r="220" spans="1:6" ht="12.75">
      <c r="A220" s="21"/>
      <c r="B220" s="33"/>
      <c r="C220" s="33"/>
      <c r="D220" s="33"/>
      <c r="E220" s="33"/>
      <c r="F220" s="33"/>
    </row>
    <row r="221" spans="1:6" ht="12.75">
      <c r="A221" s="21"/>
      <c r="B221" s="33"/>
      <c r="C221" s="33"/>
      <c r="D221" s="33"/>
      <c r="E221" s="33"/>
      <c r="F221" s="33"/>
    </row>
    <row r="222" spans="1:6" ht="12.75">
      <c r="A222" s="21"/>
      <c r="B222" s="33"/>
      <c r="C222" s="33"/>
      <c r="D222" s="33"/>
      <c r="E222" s="33"/>
      <c r="F222" s="33"/>
    </row>
    <row r="223" spans="1:6" ht="12.75">
      <c r="A223" s="21"/>
      <c r="B223" s="33"/>
      <c r="C223" s="33"/>
      <c r="D223" s="33"/>
      <c r="E223" s="33"/>
      <c r="F223" s="33"/>
    </row>
    <row r="224" spans="1:6" ht="12.75">
      <c r="A224" s="21"/>
      <c r="B224" s="33"/>
      <c r="C224" s="33"/>
      <c r="D224" s="33"/>
      <c r="E224" s="33"/>
      <c r="F224" s="33"/>
    </row>
    <row r="225" spans="1:6" ht="12.75">
      <c r="A225" s="21"/>
      <c r="B225" s="33"/>
      <c r="C225" s="33"/>
      <c r="D225" s="33"/>
      <c r="E225" s="33"/>
      <c r="F225" s="33"/>
    </row>
    <row r="226" spans="1:6" ht="12.75">
      <c r="A226" s="21"/>
      <c r="B226" s="33"/>
      <c r="C226" s="33"/>
      <c r="D226" s="33"/>
      <c r="E226" s="33"/>
      <c r="F226" s="33"/>
    </row>
    <row r="227" spans="1:6" ht="12.75">
      <c r="A227" s="21"/>
      <c r="B227" s="33"/>
      <c r="C227" s="33"/>
      <c r="D227" s="33"/>
      <c r="E227" s="33"/>
      <c r="F227" s="33"/>
    </row>
    <row r="228" spans="1:6" ht="12.75">
      <c r="A228" s="21"/>
      <c r="B228" s="33"/>
      <c r="C228" s="33"/>
      <c r="D228" s="33"/>
      <c r="E228" s="33"/>
      <c r="F228" s="33"/>
    </row>
    <row r="229" spans="1:6" ht="12.75">
      <c r="A229" s="21"/>
      <c r="B229" s="33"/>
      <c r="C229" s="33"/>
      <c r="D229" s="33"/>
      <c r="E229" s="33"/>
      <c r="F229" s="33"/>
    </row>
    <row r="230" spans="1:6" ht="12.75">
      <c r="A230" s="21"/>
      <c r="B230" s="33"/>
      <c r="C230" s="33"/>
      <c r="D230" s="33"/>
      <c r="E230" s="33"/>
      <c r="F230" s="33"/>
    </row>
    <row r="231" spans="1:6" ht="12.75">
      <c r="A231" s="21"/>
      <c r="B231" s="33"/>
      <c r="C231" s="33"/>
      <c r="D231" s="33"/>
      <c r="E231" s="33"/>
      <c r="F231" s="33"/>
    </row>
    <row r="232" spans="1:6" ht="12.75">
      <c r="A232" s="21"/>
      <c r="B232" s="33"/>
      <c r="C232" s="33"/>
      <c r="D232" s="33"/>
      <c r="E232" s="33"/>
      <c r="F232" s="33"/>
    </row>
    <row r="233" spans="1:6" ht="12.75">
      <c r="A233" s="21"/>
      <c r="B233" s="33"/>
      <c r="C233" s="33"/>
      <c r="D233" s="33"/>
      <c r="E233" s="33"/>
      <c r="F233" s="33"/>
    </row>
    <row r="234" spans="1:6" ht="12.75">
      <c r="A234" s="21"/>
      <c r="B234" s="33"/>
      <c r="C234" s="33"/>
      <c r="D234" s="33"/>
      <c r="E234" s="33"/>
      <c r="F234" s="33"/>
    </row>
    <row r="235" spans="1:6" ht="12.75">
      <c r="A235" s="21"/>
      <c r="B235" s="33"/>
      <c r="C235" s="33"/>
      <c r="D235" s="33"/>
      <c r="E235" s="33"/>
      <c r="F235" s="33"/>
    </row>
    <row r="236" spans="1:6" ht="12.75">
      <c r="A236" s="21"/>
      <c r="B236" s="33"/>
      <c r="C236" s="33"/>
      <c r="D236" s="33"/>
      <c r="E236" s="33"/>
      <c r="F236" s="33"/>
    </row>
    <row r="237" spans="1:6" ht="12.75">
      <c r="A237" s="21"/>
      <c r="B237" s="33"/>
      <c r="C237" s="33"/>
      <c r="D237" s="33"/>
      <c r="E237" s="33"/>
      <c r="F237" s="33"/>
    </row>
    <row r="238" spans="1:6" ht="12.75">
      <c r="A238" s="21"/>
      <c r="B238" s="33"/>
      <c r="C238" s="33"/>
      <c r="D238" s="33"/>
      <c r="E238" s="33"/>
      <c r="F238" s="33"/>
    </row>
    <row r="239" spans="1:6" ht="12.75">
      <c r="A239" s="21"/>
      <c r="B239" s="33"/>
      <c r="C239" s="33"/>
      <c r="D239" s="33"/>
      <c r="E239" s="33"/>
      <c r="F239" s="33"/>
    </row>
    <row r="240" spans="1:6" ht="12.75">
      <c r="A240" s="21"/>
      <c r="B240" s="33"/>
      <c r="C240" s="33"/>
      <c r="D240" s="33"/>
      <c r="E240" s="33"/>
      <c r="F240" s="33"/>
    </row>
    <row r="241" spans="1:6" ht="12.75">
      <c r="A241" s="21"/>
      <c r="B241" s="33"/>
      <c r="C241" s="33"/>
      <c r="D241" s="33"/>
      <c r="E241" s="33"/>
      <c r="F241" s="33"/>
    </row>
    <row r="242" spans="1:6" ht="12.75">
      <c r="A242" s="21"/>
      <c r="B242" s="33"/>
      <c r="C242" s="33"/>
      <c r="D242" s="33"/>
      <c r="E242" s="33"/>
      <c r="F242" s="33"/>
    </row>
    <row r="243" spans="1:6" ht="12.75">
      <c r="A243" s="21"/>
      <c r="B243" s="33"/>
      <c r="C243" s="33"/>
      <c r="D243" s="33"/>
      <c r="E243" s="33"/>
      <c r="F243" s="33"/>
    </row>
    <row r="244" spans="1:6" ht="12.75">
      <c r="A244" s="21"/>
      <c r="B244" s="33"/>
      <c r="C244" s="33"/>
      <c r="D244" s="33"/>
      <c r="E244" s="33"/>
      <c r="F244" s="33"/>
    </row>
    <row r="245" spans="1:6" ht="12.75">
      <c r="A245" s="21"/>
      <c r="B245" s="33"/>
      <c r="C245" s="33"/>
      <c r="D245" s="33"/>
      <c r="E245" s="33"/>
      <c r="F245" s="33"/>
    </row>
    <row r="246" spans="1:6" ht="12.75">
      <c r="A246" s="21"/>
      <c r="B246" s="33"/>
      <c r="C246" s="33"/>
      <c r="D246" s="33"/>
      <c r="E246" s="33"/>
      <c r="F246" s="33"/>
    </row>
    <row r="247" spans="1:6" ht="12.75">
      <c r="A247" s="21"/>
      <c r="B247" s="33"/>
      <c r="C247" s="33"/>
      <c r="D247" s="33"/>
      <c r="E247" s="33"/>
      <c r="F247" s="33"/>
    </row>
    <row r="248" spans="1:6" ht="12.75">
      <c r="A248" s="21"/>
      <c r="B248" s="33"/>
      <c r="C248" s="33"/>
      <c r="D248" s="33"/>
      <c r="E248" s="33"/>
      <c r="F248" s="33"/>
    </row>
    <row r="249" spans="1:6" ht="12.75">
      <c r="A249" s="21"/>
      <c r="B249" s="33"/>
      <c r="C249" s="33"/>
      <c r="D249" s="33"/>
      <c r="E249" s="33"/>
      <c r="F249" s="33"/>
    </row>
    <row r="250" spans="1:6" ht="12.75">
      <c r="A250" s="21"/>
      <c r="B250" s="33"/>
      <c r="C250" s="33"/>
      <c r="D250" s="33"/>
      <c r="E250" s="33"/>
      <c r="F250" s="33"/>
    </row>
    <row r="251" spans="1:6" ht="12.75">
      <c r="A251" s="21"/>
      <c r="B251" s="33"/>
      <c r="C251" s="33"/>
      <c r="D251" s="33"/>
      <c r="E251" s="33"/>
      <c r="F251" s="33"/>
    </row>
    <row r="252" spans="1:6" ht="12.75">
      <c r="A252" s="21"/>
      <c r="B252" s="33"/>
      <c r="C252" s="33"/>
      <c r="D252" s="33"/>
      <c r="E252" s="33"/>
      <c r="F252" s="33"/>
    </row>
    <row r="253" spans="1:6" ht="12.75">
      <c r="A253" s="21"/>
      <c r="B253" s="33"/>
      <c r="C253" s="33"/>
      <c r="D253" s="33"/>
      <c r="E253" s="33"/>
      <c r="F253" s="33"/>
    </row>
    <row r="254" spans="1:6" ht="12.75">
      <c r="A254" s="21"/>
      <c r="B254" s="33"/>
      <c r="C254" s="33"/>
      <c r="D254" s="33"/>
      <c r="E254" s="33"/>
      <c r="F254" s="33"/>
    </row>
    <row r="255" spans="1:6" ht="12.75">
      <c r="A255" s="21"/>
      <c r="B255" s="33"/>
      <c r="C255" s="33"/>
      <c r="D255" s="33"/>
      <c r="E255" s="33"/>
      <c r="F255" s="33"/>
    </row>
    <row r="256" spans="1:6" ht="12.75">
      <c r="A256" s="21"/>
      <c r="B256" s="33"/>
      <c r="C256" s="33"/>
      <c r="D256" s="33"/>
      <c r="E256" s="33"/>
      <c r="F256" s="33"/>
    </row>
    <row r="257" spans="1:6" ht="12.75">
      <c r="A257" s="21"/>
      <c r="B257" s="33"/>
      <c r="C257" s="33"/>
      <c r="D257" s="33"/>
      <c r="E257" s="33"/>
      <c r="F257" s="33"/>
    </row>
    <row r="258" spans="1:6" ht="12.75">
      <c r="A258" s="21"/>
      <c r="B258" s="33"/>
      <c r="C258" s="33"/>
      <c r="D258" s="33"/>
      <c r="E258" s="33"/>
      <c r="F258" s="33"/>
    </row>
    <row r="259" spans="1:6" ht="12.75">
      <c r="A259" s="21"/>
      <c r="B259" s="33"/>
      <c r="C259" s="33"/>
      <c r="D259" s="33"/>
      <c r="E259" s="33"/>
      <c r="F259" s="33"/>
    </row>
    <row r="260" spans="1:6" ht="12.75">
      <c r="A260" s="21"/>
      <c r="B260" s="33"/>
      <c r="C260" s="33"/>
      <c r="D260" s="33"/>
      <c r="E260" s="33"/>
      <c r="F260" s="33"/>
    </row>
    <row r="261" spans="1:6" ht="12.75">
      <c r="A261" s="21"/>
      <c r="B261" s="33"/>
      <c r="C261" s="33"/>
      <c r="D261" s="33"/>
      <c r="E261" s="33"/>
      <c r="F261" s="33"/>
    </row>
    <row r="262" spans="1:6" ht="12.75">
      <c r="A262" s="21"/>
      <c r="B262" s="33"/>
      <c r="C262" s="33"/>
      <c r="D262" s="33"/>
      <c r="E262" s="33"/>
      <c r="F262" s="33"/>
    </row>
    <row r="263" spans="1:6" ht="12.75">
      <c r="A263" s="21"/>
      <c r="B263" s="33"/>
      <c r="C263" s="33"/>
      <c r="D263" s="33"/>
      <c r="E263" s="33"/>
      <c r="F263" s="33"/>
    </row>
    <row r="264" spans="1:6" ht="12.75">
      <c r="A264" s="21"/>
      <c r="B264" s="33"/>
      <c r="C264" s="33"/>
      <c r="D264" s="33"/>
      <c r="E264" s="33"/>
      <c r="F264" s="33"/>
    </row>
    <row r="265" spans="1:6" ht="12.75">
      <c r="A265" s="21"/>
      <c r="B265" s="33"/>
      <c r="C265" s="33"/>
      <c r="D265" s="33"/>
      <c r="E265" s="33"/>
      <c r="F265" s="33"/>
    </row>
    <row r="266" spans="1:6" ht="12.75">
      <c r="A266" s="21"/>
      <c r="B266" s="33"/>
      <c r="C266" s="33"/>
      <c r="D266" s="33"/>
      <c r="E266" s="33"/>
      <c r="F266" s="33"/>
    </row>
    <row r="267" spans="1:6" ht="12.75">
      <c r="A267" s="21"/>
      <c r="B267" s="33"/>
      <c r="C267" s="33"/>
      <c r="D267" s="33"/>
      <c r="E267" s="33"/>
      <c r="F267" s="33"/>
    </row>
    <row r="268" spans="1:6" ht="12.75">
      <c r="A268" s="21"/>
      <c r="B268" s="33"/>
      <c r="C268" s="33"/>
      <c r="D268" s="33"/>
      <c r="E268" s="33"/>
      <c r="F268" s="33"/>
    </row>
    <row r="269" spans="1:6" ht="12.75">
      <c r="A269" s="21"/>
      <c r="B269" s="33"/>
      <c r="C269" s="33"/>
      <c r="D269" s="33"/>
      <c r="E269" s="33"/>
      <c r="F269" s="33"/>
    </row>
    <row r="270" spans="1:6" ht="12.75">
      <c r="A270" s="21"/>
      <c r="B270" s="33"/>
      <c r="C270" s="33"/>
      <c r="D270" s="33"/>
      <c r="E270" s="33"/>
      <c r="F270" s="33"/>
    </row>
    <row r="271" spans="1:6" ht="12.75">
      <c r="A271" s="21"/>
      <c r="B271" s="33"/>
      <c r="C271" s="33"/>
      <c r="D271" s="33"/>
      <c r="E271" s="33"/>
      <c r="F271" s="33"/>
    </row>
    <row r="272" spans="1:6" ht="12.75">
      <c r="A272" s="21"/>
      <c r="B272" s="33"/>
      <c r="C272" s="33"/>
      <c r="D272" s="33"/>
      <c r="E272" s="33"/>
      <c r="F272" s="33"/>
    </row>
    <row r="273" spans="1:6" ht="12.75">
      <c r="A273" s="21"/>
      <c r="B273" s="33"/>
      <c r="C273" s="33"/>
      <c r="D273" s="33"/>
      <c r="E273" s="33"/>
      <c r="F273" s="33"/>
    </row>
    <row r="274" spans="1:6" ht="12.75">
      <c r="A274" s="21"/>
      <c r="B274" s="33"/>
      <c r="C274" s="33"/>
      <c r="D274" s="33"/>
      <c r="E274" s="33"/>
      <c r="F274" s="33"/>
    </row>
    <row r="275" spans="1:6" ht="12.75">
      <c r="A275" s="21"/>
      <c r="B275" s="33"/>
      <c r="C275" s="33"/>
      <c r="D275" s="33"/>
      <c r="E275" s="33"/>
      <c r="F275" s="33"/>
    </row>
    <row r="276" spans="1:6" ht="12.75">
      <c r="A276" s="21"/>
      <c r="B276" s="33"/>
      <c r="C276" s="33"/>
      <c r="D276" s="33"/>
      <c r="E276" s="33"/>
      <c r="F276" s="33"/>
    </row>
    <row r="277" spans="1:6" ht="12.75">
      <c r="A277" s="21"/>
      <c r="B277" s="33"/>
      <c r="C277" s="33"/>
      <c r="D277" s="33"/>
      <c r="E277" s="33"/>
      <c r="F277" s="33"/>
    </row>
    <row r="278" spans="1:6" ht="12.75">
      <c r="A278" s="21"/>
      <c r="B278" s="33"/>
      <c r="C278" s="33"/>
      <c r="D278" s="33"/>
      <c r="E278" s="33"/>
      <c r="F278" s="33"/>
    </row>
    <row r="279" spans="1:6" ht="12.75">
      <c r="A279" s="21"/>
      <c r="B279" s="33"/>
      <c r="C279" s="33"/>
      <c r="D279" s="33"/>
      <c r="E279" s="33"/>
      <c r="F279" s="33"/>
    </row>
    <row r="280" spans="1:6" ht="12.75">
      <c r="A280" s="21"/>
      <c r="B280" s="33"/>
      <c r="C280" s="33"/>
      <c r="D280" s="33"/>
      <c r="E280" s="33"/>
      <c r="F280" s="33"/>
    </row>
    <row r="281" spans="1:6" ht="12.75">
      <c r="A281" s="21"/>
      <c r="B281" s="33"/>
      <c r="C281" s="33"/>
      <c r="D281" s="33"/>
      <c r="E281" s="33"/>
      <c r="F281" s="33"/>
    </row>
    <row r="282" spans="1:6" ht="12.75">
      <c r="A282" s="21"/>
      <c r="B282" s="33"/>
      <c r="C282" s="33"/>
      <c r="D282" s="33"/>
      <c r="E282" s="33"/>
      <c r="F282" s="33"/>
    </row>
    <row r="283" spans="1:6" ht="12.75">
      <c r="A283" s="21"/>
      <c r="B283" s="33"/>
      <c r="C283" s="33"/>
      <c r="D283" s="33"/>
      <c r="E283" s="33"/>
      <c r="F283" s="33"/>
    </row>
    <row r="284" spans="1:6" ht="12.75">
      <c r="A284" s="21"/>
      <c r="B284" s="33"/>
      <c r="C284" s="33"/>
      <c r="D284" s="33"/>
      <c r="E284" s="33"/>
      <c r="F284" s="33"/>
    </row>
    <row r="285" spans="1:6" ht="12.75">
      <c r="A285" s="21"/>
      <c r="B285" s="33"/>
      <c r="C285" s="33"/>
      <c r="D285" s="33"/>
      <c r="E285" s="33"/>
      <c r="F285" s="33"/>
    </row>
    <row r="286" spans="1:6" ht="12.75">
      <c r="A286" s="21"/>
      <c r="B286" s="33"/>
      <c r="C286" s="33"/>
      <c r="D286" s="33"/>
      <c r="E286" s="33"/>
      <c r="F286" s="33"/>
    </row>
    <row r="287" spans="1:6" ht="12.75">
      <c r="A287" s="21"/>
      <c r="B287" s="33"/>
      <c r="C287" s="33"/>
      <c r="D287" s="33"/>
      <c r="E287" s="33"/>
      <c r="F287" s="33"/>
    </row>
    <row r="288" spans="1:6" ht="12.75">
      <c r="A288" s="21"/>
      <c r="B288" s="33"/>
      <c r="C288" s="33"/>
      <c r="D288" s="33"/>
      <c r="E288" s="33"/>
      <c r="F288" s="33"/>
    </row>
    <row r="289" spans="1:6" ht="12.75">
      <c r="A289" s="21"/>
      <c r="B289" s="33"/>
      <c r="C289" s="33"/>
      <c r="D289" s="33"/>
      <c r="E289" s="33"/>
      <c r="F289" s="33"/>
    </row>
    <row r="290" spans="1:6" ht="12.75">
      <c r="A290" s="21"/>
      <c r="B290" s="33"/>
      <c r="C290" s="33"/>
      <c r="D290" s="33"/>
      <c r="E290" s="33"/>
      <c r="F290" s="33"/>
    </row>
    <row r="291" spans="1:6" ht="12.75">
      <c r="A291" s="21"/>
      <c r="B291" s="33"/>
      <c r="C291" s="33"/>
      <c r="D291" s="33"/>
      <c r="E291" s="33"/>
      <c r="F291" s="33"/>
    </row>
    <row r="292" spans="1:6" ht="12.75">
      <c r="A292" s="21"/>
      <c r="B292" s="33"/>
      <c r="C292" s="33"/>
      <c r="D292" s="33"/>
      <c r="E292" s="33"/>
      <c r="F292" s="33"/>
    </row>
    <row r="293" spans="1:6" ht="12.75">
      <c r="A293" s="21"/>
      <c r="B293" s="33"/>
      <c r="C293" s="33"/>
      <c r="D293" s="33"/>
      <c r="E293" s="33"/>
      <c r="F293" s="33"/>
    </row>
    <row r="294" spans="1:6" ht="12.75">
      <c r="A294" s="21"/>
      <c r="B294" s="33"/>
      <c r="C294" s="33"/>
      <c r="D294" s="33"/>
      <c r="E294" s="33"/>
      <c r="F294" s="33"/>
    </row>
    <row r="295" spans="1:6" ht="12.75">
      <c r="A295" s="21"/>
      <c r="B295" s="33"/>
      <c r="C295" s="33"/>
      <c r="D295" s="33"/>
      <c r="E295" s="33"/>
      <c r="F295" s="33"/>
    </row>
    <row r="296" spans="1:6" ht="12.75">
      <c r="A296" s="21"/>
      <c r="B296" s="33"/>
      <c r="C296" s="33"/>
      <c r="D296" s="33"/>
      <c r="E296" s="33"/>
      <c r="F296" s="33"/>
    </row>
    <row r="297" spans="1:6" ht="12.75">
      <c r="A297" s="21"/>
      <c r="B297" s="33"/>
      <c r="C297" s="33"/>
      <c r="D297" s="33"/>
      <c r="E297" s="33"/>
      <c r="F297" s="33"/>
    </row>
    <row r="298" spans="1:6" ht="12.75">
      <c r="A298" s="21"/>
      <c r="B298" s="33"/>
      <c r="C298" s="33"/>
      <c r="D298" s="33"/>
      <c r="E298" s="33"/>
      <c r="F298" s="33"/>
    </row>
    <row r="299" spans="1:6" ht="12.75">
      <c r="A299" s="21"/>
      <c r="B299" s="33"/>
      <c r="C299" s="33"/>
      <c r="D299" s="33"/>
      <c r="E299" s="33"/>
      <c r="F299" s="33"/>
    </row>
    <row r="300" spans="1:6" ht="12.75">
      <c r="A300" s="21"/>
      <c r="B300" s="33"/>
      <c r="C300" s="33"/>
      <c r="D300" s="33"/>
      <c r="E300" s="33"/>
      <c r="F300" s="33"/>
    </row>
    <row r="301" spans="1:6" ht="12.75">
      <c r="A301" s="21"/>
      <c r="B301" s="33"/>
      <c r="C301" s="33"/>
      <c r="D301" s="33"/>
      <c r="E301" s="33"/>
      <c r="F301" s="33"/>
    </row>
    <row r="302" spans="1:6" ht="12.75">
      <c r="A302" s="21"/>
      <c r="B302" s="33"/>
      <c r="C302" s="33"/>
      <c r="D302" s="33"/>
      <c r="E302" s="33"/>
      <c r="F302" s="33"/>
    </row>
    <row r="303" spans="1:6" ht="12.75">
      <c r="A303" s="21"/>
      <c r="B303" s="33"/>
      <c r="C303" s="33"/>
      <c r="D303" s="33"/>
      <c r="E303" s="33"/>
      <c r="F303" s="33"/>
    </row>
    <row r="304" spans="1:6" ht="12.75">
      <c r="A304" s="21"/>
      <c r="B304" s="33"/>
      <c r="C304" s="33"/>
      <c r="D304" s="33"/>
      <c r="E304" s="33"/>
      <c r="F304" s="33"/>
    </row>
    <row r="305" spans="1:6" ht="12.75">
      <c r="A305" s="21"/>
      <c r="B305" s="33"/>
      <c r="C305" s="33"/>
      <c r="D305" s="33"/>
      <c r="E305" s="33"/>
      <c r="F305" s="33"/>
    </row>
    <row r="306" spans="1:6" ht="12.75">
      <c r="A306" s="21"/>
      <c r="B306" s="33"/>
      <c r="C306" s="33"/>
      <c r="D306" s="33"/>
      <c r="E306" s="33"/>
      <c r="F306" s="33"/>
    </row>
    <row r="307" spans="1:6" ht="12.75">
      <c r="A307" s="21"/>
      <c r="B307" s="33"/>
      <c r="C307" s="33"/>
      <c r="D307" s="33"/>
      <c r="E307" s="33"/>
      <c r="F307" s="33"/>
    </row>
    <row r="308" spans="1:6" ht="12.75">
      <c r="A308" s="21"/>
      <c r="B308" s="33"/>
      <c r="C308" s="33"/>
      <c r="D308" s="33"/>
      <c r="E308" s="33"/>
      <c r="F308" s="33"/>
    </row>
    <row r="309" spans="1:6" ht="12.75">
      <c r="A309" s="21"/>
      <c r="B309" s="33"/>
      <c r="C309" s="33"/>
      <c r="D309" s="33"/>
      <c r="E309" s="33"/>
      <c r="F309" s="33"/>
    </row>
    <row r="310" spans="1:6" ht="12.75">
      <c r="A310" s="21"/>
      <c r="B310" s="33"/>
      <c r="C310" s="33"/>
      <c r="D310" s="33"/>
      <c r="E310" s="33"/>
      <c r="F310" s="33"/>
    </row>
    <row r="311" spans="1:6" ht="12.75">
      <c r="A311" s="21"/>
      <c r="B311" s="33"/>
      <c r="C311" s="33"/>
      <c r="D311" s="33"/>
      <c r="E311" s="33"/>
      <c r="F311" s="33"/>
    </row>
    <row r="312" spans="1:6" ht="12.75">
      <c r="A312" s="21"/>
      <c r="B312" s="33"/>
      <c r="C312" s="33"/>
      <c r="D312" s="33"/>
      <c r="E312" s="33"/>
      <c r="F312" s="33"/>
    </row>
    <row r="313" spans="1:6" ht="12.75">
      <c r="A313" s="21"/>
      <c r="B313" s="33"/>
      <c r="C313" s="33"/>
      <c r="D313" s="33"/>
      <c r="E313" s="33"/>
      <c r="F313" s="33"/>
    </row>
    <row r="314" spans="1:6" ht="12.75">
      <c r="A314" s="21"/>
      <c r="B314" s="33"/>
      <c r="C314" s="33"/>
      <c r="D314" s="33"/>
      <c r="E314" s="33"/>
      <c r="F314" s="33"/>
    </row>
    <row r="315" spans="1:6" ht="12.75">
      <c r="A315" s="21"/>
      <c r="B315" s="33"/>
      <c r="C315" s="33"/>
      <c r="D315" s="33"/>
      <c r="E315" s="33"/>
      <c r="F315" s="33"/>
    </row>
    <row r="316" spans="1:6" ht="12.75">
      <c r="A316" s="21"/>
      <c r="B316" s="33"/>
      <c r="C316" s="33"/>
      <c r="D316" s="33"/>
      <c r="E316" s="33"/>
      <c r="F316" s="33"/>
    </row>
    <row r="317" spans="1:6" ht="12.75">
      <c r="A317" s="15"/>
      <c r="B317" s="33"/>
      <c r="C317" s="33"/>
      <c r="D317" s="33"/>
      <c r="E317" s="33"/>
      <c r="F317" s="33"/>
    </row>
    <row r="318" spans="1:6" ht="12.75">
      <c r="A318" s="15"/>
      <c r="B318" s="33"/>
      <c r="C318" s="33"/>
      <c r="D318" s="33"/>
      <c r="E318" s="33"/>
      <c r="F318" s="33"/>
    </row>
    <row r="319" spans="1:6" ht="12.75">
      <c r="A319" s="15"/>
      <c r="B319" s="33"/>
      <c r="C319" s="33"/>
      <c r="D319" s="33"/>
      <c r="E319" s="33"/>
      <c r="F319" s="33"/>
    </row>
    <row r="320" spans="1:6" ht="12.75">
      <c r="A320" s="15"/>
      <c r="B320" s="33"/>
      <c r="C320" s="33"/>
      <c r="D320" s="33"/>
      <c r="E320" s="33"/>
      <c r="F320" s="33"/>
    </row>
    <row r="321" spans="1:6" ht="12.75">
      <c r="A321" s="15"/>
      <c r="B321" s="33"/>
      <c r="C321" s="33"/>
      <c r="D321" s="33"/>
      <c r="E321" s="33"/>
      <c r="F321" s="33"/>
    </row>
    <row r="322" spans="1:6" ht="12.75">
      <c r="A322" s="15"/>
      <c r="B322" s="33"/>
      <c r="C322" s="33"/>
      <c r="D322" s="33"/>
      <c r="E322" s="33"/>
      <c r="F322" s="33"/>
    </row>
    <row r="323" spans="1:6" ht="12.75">
      <c r="A323" s="15"/>
      <c r="B323" s="33"/>
      <c r="C323" s="33"/>
      <c r="D323" s="33"/>
      <c r="E323" s="33"/>
      <c r="F323" s="33"/>
    </row>
    <row r="324" spans="1:6" ht="12.75">
      <c r="A324" s="15"/>
      <c r="B324" s="33"/>
      <c r="C324" s="33"/>
      <c r="D324" s="33"/>
      <c r="E324" s="33"/>
      <c r="F324" s="33"/>
    </row>
    <row r="325" spans="1:6" ht="12.75">
      <c r="A325" s="15"/>
      <c r="B325" s="33"/>
      <c r="C325" s="33"/>
      <c r="D325" s="33"/>
      <c r="E325" s="33"/>
      <c r="F325" s="33"/>
    </row>
    <row r="326" spans="1:6" ht="12.75">
      <c r="A326" s="15"/>
      <c r="B326" s="33"/>
      <c r="C326" s="33"/>
      <c r="D326" s="33"/>
      <c r="E326" s="33"/>
      <c r="F326" s="33"/>
    </row>
    <row r="327" spans="1:6" ht="12.75">
      <c r="A327" s="15"/>
      <c r="B327" s="33"/>
      <c r="C327" s="33"/>
      <c r="D327" s="33"/>
      <c r="E327" s="33"/>
      <c r="F327" s="33"/>
    </row>
    <row r="328" spans="1:6" ht="12.75">
      <c r="A328" s="15"/>
      <c r="B328" s="33"/>
      <c r="C328" s="33"/>
      <c r="D328" s="33"/>
      <c r="E328" s="33"/>
      <c r="F328" s="33"/>
    </row>
    <row r="329" spans="1:6" ht="12.75">
      <c r="A329" s="15"/>
      <c r="B329" s="33"/>
      <c r="C329" s="33"/>
      <c r="D329" s="33"/>
      <c r="E329" s="33"/>
      <c r="F329" s="33"/>
    </row>
    <row r="330" spans="1:6" ht="12.75">
      <c r="A330" s="15"/>
      <c r="B330" s="33"/>
      <c r="C330" s="33"/>
      <c r="D330" s="33"/>
      <c r="E330" s="33"/>
      <c r="F330" s="33"/>
    </row>
    <row r="331" spans="1:6" ht="12.75">
      <c r="A331" s="15"/>
      <c r="B331" s="33"/>
      <c r="C331" s="33"/>
      <c r="D331" s="33"/>
      <c r="E331" s="33"/>
      <c r="F331" s="33"/>
    </row>
    <row r="332" spans="1:6" ht="12.75">
      <c r="A332" s="15"/>
      <c r="B332" s="33"/>
      <c r="C332" s="33"/>
      <c r="D332" s="33"/>
      <c r="E332" s="33"/>
      <c r="F332" s="33"/>
    </row>
    <row r="333" spans="1:6" ht="12.75">
      <c r="A333" s="15"/>
      <c r="B333" s="33"/>
      <c r="C333" s="33"/>
      <c r="D333" s="33"/>
      <c r="E333" s="33"/>
      <c r="F333" s="33"/>
    </row>
    <row r="334" spans="1:6" ht="12.75">
      <c r="A334" s="15"/>
      <c r="B334" s="33"/>
      <c r="C334" s="33"/>
      <c r="D334" s="33"/>
      <c r="E334" s="33"/>
      <c r="F334" s="33"/>
    </row>
    <row r="335" spans="1:6" ht="12.75">
      <c r="A335" s="15"/>
      <c r="B335" s="33"/>
      <c r="C335" s="33"/>
      <c r="D335" s="33"/>
      <c r="E335" s="33"/>
      <c r="F335" s="33"/>
    </row>
    <row r="336" spans="1:6" ht="12.75">
      <c r="A336" s="15"/>
      <c r="B336" s="33"/>
      <c r="C336" s="33"/>
      <c r="D336" s="33"/>
      <c r="E336" s="33"/>
      <c r="F336" s="33"/>
    </row>
    <row r="337" spans="1:6" ht="12.75">
      <c r="A337" s="15"/>
      <c r="B337" s="33"/>
      <c r="C337" s="33"/>
      <c r="D337" s="33"/>
      <c r="E337" s="33"/>
      <c r="F337" s="33"/>
    </row>
    <row r="338" spans="1:6" ht="12.75">
      <c r="A338" s="35"/>
      <c r="B338" s="34"/>
      <c r="C338" s="34"/>
      <c r="D338" s="34"/>
      <c r="E338" s="34"/>
      <c r="F338" s="34"/>
    </row>
    <row r="339" spans="1:6" ht="12.75">
      <c r="A339" s="35"/>
      <c r="B339" s="34"/>
      <c r="C339" s="34"/>
      <c r="D339" s="34"/>
      <c r="E339" s="34"/>
      <c r="F339" s="34"/>
    </row>
    <row r="340" spans="1:6" ht="12.75">
      <c r="A340" s="35"/>
      <c r="B340" s="34"/>
      <c r="C340" s="34"/>
      <c r="D340" s="34"/>
      <c r="E340" s="34"/>
      <c r="F340" s="34"/>
    </row>
    <row r="341" spans="1:6" ht="12.75">
      <c r="A341" s="35"/>
      <c r="B341" s="34"/>
      <c r="C341" s="34"/>
      <c r="D341" s="34"/>
      <c r="E341" s="34"/>
      <c r="F341" s="34"/>
    </row>
    <row r="342" spans="1:6" ht="12.75">
      <c r="A342" s="35"/>
      <c r="B342" s="34"/>
      <c r="C342" s="34"/>
      <c r="D342" s="34"/>
      <c r="E342" s="34"/>
      <c r="F342" s="34"/>
    </row>
    <row r="343" spans="1:6" ht="12.75">
      <c r="A343" s="35"/>
      <c r="B343" s="34"/>
      <c r="C343" s="34"/>
      <c r="D343" s="34"/>
      <c r="E343" s="34"/>
      <c r="F343" s="34"/>
    </row>
    <row r="344" spans="1:6" ht="12.75">
      <c r="A344" s="35"/>
      <c r="B344" s="34"/>
      <c r="C344" s="34"/>
      <c r="D344" s="34"/>
      <c r="E344" s="34"/>
      <c r="F344" s="34"/>
    </row>
    <row r="345" spans="1:6" ht="12.75">
      <c r="A345" s="35"/>
      <c r="B345" s="34"/>
      <c r="C345" s="34"/>
      <c r="D345" s="34"/>
      <c r="E345" s="34"/>
      <c r="F345" s="34"/>
    </row>
    <row r="346" spans="1:6" ht="12.75">
      <c r="A346" s="35"/>
      <c r="B346" s="34"/>
      <c r="C346" s="34"/>
      <c r="D346" s="34"/>
      <c r="E346" s="34"/>
      <c r="F346" s="34"/>
    </row>
    <row r="347" spans="1:6" ht="12.75">
      <c r="A347" s="35"/>
      <c r="B347" s="34"/>
      <c r="C347" s="34"/>
      <c r="D347" s="34"/>
      <c r="E347" s="34"/>
      <c r="F347" s="34"/>
    </row>
    <row r="348" spans="1:6" ht="12.75">
      <c r="A348" s="35"/>
      <c r="B348" s="34"/>
      <c r="C348" s="34"/>
      <c r="D348" s="34"/>
      <c r="E348" s="34"/>
      <c r="F348" s="34"/>
    </row>
    <row r="349" spans="1:6" ht="12.75">
      <c r="A349" s="35"/>
      <c r="B349" s="34"/>
      <c r="C349" s="34"/>
      <c r="D349" s="34"/>
      <c r="E349" s="34"/>
      <c r="F349" s="34"/>
    </row>
    <row r="350" spans="1:6" ht="12.75">
      <c r="A350" s="35"/>
      <c r="B350" s="34"/>
      <c r="C350" s="34"/>
      <c r="D350" s="34"/>
      <c r="E350" s="34"/>
      <c r="F350" s="34"/>
    </row>
    <row r="351" spans="1:6" ht="12.75">
      <c r="A351" s="35"/>
      <c r="B351" s="34"/>
      <c r="C351" s="34"/>
      <c r="D351" s="34"/>
      <c r="E351" s="34"/>
      <c r="F351" s="34"/>
    </row>
    <row r="352" spans="1:6" ht="12.75">
      <c r="A352" s="35"/>
      <c r="B352" s="34"/>
      <c r="C352" s="34"/>
      <c r="D352" s="34"/>
      <c r="E352" s="34"/>
      <c r="F352" s="34"/>
    </row>
    <row r="353" spans="1:6" ht="12.75">
      <c r="A353" s="35"/>
      <c r="B353" s="34"/>
      <c r="C353" s="34"/>
      <c r="D353" s="34"/>
      <c r="E353" s="34"/>
      <c r="F353" s="34"/>
    </row>
    <row r="354" spans="1:6" ht="12.75">
      <c r="A354" s="35"/>
      <c r="B354" s="34"/>
      <c r="C354" s="34"/>
      <c r="D354" s="34"/>
      <c r="E354" s="34"/>
      <c r="F354" s="34"/>
    </row>
    <row r="355" spans="1:6" ht="12.75">
      <c r="A355" s="35"/>
      <c r="B355" s="34"/>
      <c r="C355" s="34"/>
      <c r="D355" s="34"/>
      <c r="E355" s="34"/>
      <c r="F355" s="34"/>
    </row>
    <row r="356" spans="1:6" ht="12.75">
      <c r="A356" s="35"/>
      <c r="B356" s="34"/>
      <c r="C356" s="34"/>
      <c r="D356" s="34"/>
      <c r="E356" s="34"/>
      <c r="F356" s="34"/>
    </row>
    <row r="357" spans="1:6" ht="12.75">
      <c r="A357" s="35"/>
      <c r="B357" s="34"/>
      <c r="C357" s="34"/>
      <c r="D357" s="34"/>
      <c r="E357" s="34"/>
      <c r="F357" s="34"/>
    </row>
    <row r="358" spans="1:6" ht="12.75">
      <c r="A358" s="35"/>
      <c r="B358" s="34"/>
      <c r="C358" s="34"/>
      <c r="D358" s="34"/>
      <c r="E358" s="34"/>
      <c r="F358" s="34"/>
    </row>
    <row r="359" spans="1:6" ht="12.75">
      <c r="A359" s="35"/>
      <c r="B359" s="34"/>
      <c r="C359" s="34"/>
      <c r="D359" s="34"/>
      <c r="E359" s="34"/>
      <c r="F359" s="34"/>
    </row>
    <row r="360" spans="1:6" ht="12.75">
      <c r="A360" s="35"/>
      <c r="B360" s="34"/>
      <c r="C360" s="34"/>
      <c r="D360" s="34"/>
      <c r="E360" s="34"/>
      <c r="F360" s="34"/>
    </row>
    <row r="361" spans="1:6" ht="12.75">
      <c r="A361" s="35"/>
      <c r="B361" s="34"/>
      <c r="C361" s="34"/>
      <c r="D361" s="34"/>
      <c r="E361" s="34"/>
      <c r="F361" s="34"/>
    </row>
    <row r="362" spans="1:6" ht="12.75">
      <c r="A362" s="35"/>
      <c r="B362" s="34"/>
      <c r="C362" s="34"/>
      <c r="D362" s="34"/>
      <c r="E362" s="34"/>
      <c r="F362" s="34"/>
    </row>
    <row r="363" spans="1:6" ht="12.75">
      <c r="A363" s="35"/>
      <c r="B363" s="34"/>
      <c r="C363" s="34"/>
      <c r="D363" s="34"/>
      <c r="E363" s="34"/>
      <c r="F363" s="34"/>
    </row>
    <row r="364" spans="1:6" ht="12.75">
      <c r="A364" s="35"/>
      <c r="B364" s="34"/>
      <c r="C364" s="34"/>
      <c r="D364" s="34"/>
      <c r="E364" s="34"/>
      <c r="F364" s="34"/>
    </row>
    <row r="365" spans="1:6" ht="12.75">
      <c r="A365" s="35"/>
      <c r="B365" s="34"/>
      <c r="C365" s="34"/>
      <c r="D365" s="34"/>
      <c r="E365" s="34"/>
      <c r="F365" s="34"/>
    </row>
    <row r="366" spans="1:6" ht="12.75">
      <c r="A366" s="35"/>
      <c r="B366" s="34"/>
      <c r="C366" s="34"/>
      <c r="D366" s="34"/>
      <c r="E366" s="34"/>
      <c r="F366" s="34"/>
    </row>
    <row r="367" spans="1:6" ht="12.75">
      <c r="A367" s="35"/>
      <c r="B367" s="34"/>
      <c r="C367" s="34"/>
      <c r="D367" s="34"/>
      <c r="E367" s="34"/>
      <c r="F367" s="34"/>
    </row>
    <row r="368" spans="1:6" ht="12.75">
      <c r="A368" s="35"/>
      <c r="B368" s="34"/>
      <c r="C368" s="34"/>
      <c r="D368" s="34"/>
      <c r="E368" s="34"/>
      <c r="F368" s="34"/>
    </row>
    <row r="369" spans="1:6" ht="12.75">
      <c r="A369" s="35"/>
      <c r="B369" s="34"/>
      <c r="C369" s="34"/>
      <c r="D369" s="34"/>
      <c r="E369" s="34"/>
      <c r="F369" s="34"/>
    </row>
    <row r="370" spans="1:6" ht="12.75">
      <c r="A370" s="35"/>
      <c r="B370" s="34"/>
      <c r="C370" s="34"/>
      <c r="D370" s="34"/>
      <c r="E370" s="34"/>
      <c r="F370" s="34"/>
    </row>
    <row r="371" spans="1:6" ht="12.75">
      <c r="A371" s="35"/>
      <c r="B371" s="34"/>
      <c r="C371" s="34"/>
      <c r="D371" s="34"/>
      <c r="E371" s="34"/>
      <c r="F371" s="34"/>
    </row>
    <row r="372" spans="1:6" ht="12.75">
      <c r="A372" s="35"/>
      <c r="B372" s="34"/>
      <c r="C372" s="34"/>
      <c r="D372" s="34"/>
      <c r="E372" s="34"/>
      <c r="F372" s="34"/>
    </row>
    <row r="373" spans="1:6" ht="12.75">
      <c r="A373" s="35"/>
      <c r="B373" s="34"/>
      <c r="C373" s="34"/>
      <c r="D373" s="34"/>
      <c r="E373" s="34"/>
      <c r="F373" s="34"/>
    </row>
    <row r="374" spans="1:6" ht="12.75">
      <c r="A374" s="35"/>
      <c r="B374" s="34"/>
      <c r="C374" s="34"/>
      <c r="D374" s="34"/>
      <c r="E374" s="34"/>
      <c r="F374" s="34"/>
    </row>
    <row r="375" spans="1:6" ht="12.75">
      <c r="A375" s="35"/>
      <c r="B375" s="34"/>
      <c r="C375" s="34"/>
      <c r="D375" s="34"/>
      <c r="E375" s="34"/>
      <c r="F375" s="34"/>
    </row>
    <row r="376" spans="1:6" ht="12.75">
      <c r="A376" s="35"/>
      <c r="B376" s="34"/>
      <c r="C376" s="34"/>
      <c r="D376" s="34"/>
      <c r="E376" s="34"/>
      <c r="F376" s="34"/>
    </row>
    <row r="377" spans="1:6" ht="12.75">
      <c r="A377" s="35"/>
      <c r="B377" s="34"/>
      <c r="C377" s="34"/>
      <c r="D377" s="34"/>
      <c r="E377" s="34"/>
      <c r="F377" s="34"/>
    </row>
    <row r="378" spans="1:6" ht="12.75">
      <c r="A378" s="35"/>
      <c r="B378" s="34"/>
      <c r="C378" s="34"/>
      <c r="D378" s="34"/>
      <c r="E378" s="34"/>
      <c r="F378" s="34"/>
    </row>
    <row r="379" spans="1:6" ht="12.75">
      <c r="A379" s="35"/>
      <c r="B379" s="34"/>
      <c r="C379" s="34"/>
      <c r="D379" s="34"/>
      <c r="E379" s="34"/>
      <c r="F379" s="34"/>
    </row>
    <row r="380" spans="1:6" ht="12.75">
      <c r="A380" s="35"/>
      <c r="B380" s="34"/>
      <c r="C380" s="34"/>
      <c r="D380" s="34"/>
      <c r="E380" s="34"/>
      <c r="F380" s="34"/>
    </row>
    <row r="381" spans="1:6" ht="12.75">
      <c r="A381" s="35"/>
      <c r="B381" s="34"/>
      <c r="C381" s="34"/>
      <c r="D381" s="34"/>
      <c r="E381" s="34"/>
      <c r="F381" s="34"/>
    </row>
    <row r="382" spans="1:6" ht="12.75">
      <c r="A382" s="35"/>
      <c r="B382" s="34"/>
      <c r="C382" s="34"/>
      <c r="D382" s="34"/>
      <c r="E382" s="34"/>
      <c r="F382" s="34"/>
    </row>
    <row r="383" spans="1:6" ht="12.75">
      <c r="A383" s="35"/>
      <c r="B383" s="34"/>
      <c r="C383" s="34"/>
      <c r="D383" s="34"/>
      <c r="E383" s="34"/>
      <c r="F383" s="34"/>
    </row>
    <row r="384" spans="1:6" ht="12.75">
      <c r="A384" s="35"/>
      <c r="B384" s="34"/>
      <c r="C384" s="34"/>
      <c r="D384" s="34"/>
      <c r="E384" s="34"/>
      <c r="F384" s="34"/>
    </row>
    <row r="385" spans="1:6" ht="12.75">
      <c r="A385" s="35"/>
      <c r="B385" s="34"/>
      <c r="C385" s="34"/>
      <c r="D385" s="34"/>
      <c r="E385" s="34"/>
      <c r="F385" s="34"/>
    </row>
    <row r="386" spans="1:6" ht="12.75">
      <c r="A386" s="35"/>
      <c r="B386" s="34"/>
      <c r="C386" s="34"/>
      <c r="D386" s="34"/>
      <c r="E386" s="34"/>
      <c r="F386" s="34"/>
    </row>
    <row r="387" spans="1:6" ht="12.75">
      <c r="A387" s="35"/>
      <c r="B387" s="34"/>
      <c r="C387" s="34"/>
      <c r="D387" s="34"/>
      <c r="E387" s="34"/>
      <c r="F387" s="34"/>
    </row>
    <row r="388" spans="1:6" ht="12.75">
      <c r="A388" s="35"/>
      <c r="B388" s="34"/>
      <c r="C388" s="34"/>
      <c r="D388" s="34"/>
      <c r="E388" s="34"/>
      <c r="F388" s="34"/>
    </row>
    <row r="389" spans="1:6" ht="12.75">
      <c r="A389" s="35"/>
      <c r="B389" s="34"/>
      <c r="C389" s="34"/>
      <c r="D389" s="34"/>
      <c r="E389" s="34"/>
      <c r="F389" s="34"/>
    </row>
    <row r="390" spans="1:6" ht="12.75">
      <c r="A390" s="35"/>
      <c r="B390" s="34"/>
      <c r="C390" s="34"/>
      <c r="D390" s="34"/>
      <c r="E390" s="34"/>
      <c r="F390" s="34"/>
    </row>
    <row r="391" spans="1:6" ht="12.75">
      <c r="A391" s="35"/>
      <c r="B391" s="34"/>
      <c r="C391" s="34"/>
      <c r="D391" s="34"/>
      <c r="E391" s="34"/>
      <c r="F391" s="34"/>
    </row>
    <row r="392" spans="1:6" ht="12.75">
      <c r="A392" s="35"/>
      <c r="B392" s="34"/>
      <c r="C392" s="34"/>
      <c r="D392" s="34"/>
      <c r="E392" s="34"/>
      <c r="F392" s="34"/>
    </row>
    <row r="393" spans="1:6" ht="12.75">
      <c r="A393" s="35"/>
      <c r="B393" s="34"/>
      <c r="C393" s="34"/>
      <c r="D393" s="34"/>
      <c r="E393" s="34"/>
      <c r="F393" s="34"/>
    </row>
    <row r="394" spans="1:6" ht="12.75">
      <c r="A394" s="35"/>
      <c r="B394" s="34"/>
      <c r="C394" s="34"/>
      <c r="D394" s="34"/>
      <c r="E394" s="34"/>
      <c r="F394" s="34"/>
    </row>
    <row r="395" spans="1:6" ht="12.75">
      <c r="A395" s="35"/>
      <c r="B395" s="34"/>
      <c r="C395" s="34"/>
      <c r="D395" s="34"/>
      <c r="E395" s="34"/>
      <c r="F395" s="34"/>
    </row>
    <row r="396" spans="1:6" ht="12.75">
      <c r="A396" s="35"/>
      <c r="B396" s="34"/>
      <c r="C396" s="34"/>
      <c r="D396" s="34"/>
      <c r="E396" s="34"/>
      <c r="F396" s="34"/>
    </row>
    <row r="397" spans="1:6" ht="12.75">
      <c r="A397" s="35"/>
      <c r="B397" s="34"/>
      <c r="C397" s="34"/>
      <c r="D397" s="34"/>
      <c r="E397" s="34"/>
      <c r="F397" s="34"/>
    </row>
    <row r="398" spans="1:6" ht="12.75">
      <c r="A398" s="35"/>
      <c r="B398" s="34"/>
      <c r="C398" s="34"/>
      <c r="D398" s="34"/>
      <c r="E398" s="34"/>
      <c r="F398" s="34"/>
    </row>
    <row r="399" spans="1:6" ht="12.75">
      <c r="A399" s="35"/>
      <c r="B399" s="34"/>
      <c r="C399" s="34"/>
      <c r="D399" s="34"/>
      <c r="E399" s="34"/>
      <c r="F399" s="34"/>
    </row>
    <row r="400" spans="1:6" ht="12.75">
      <c r="A400" s="35"/>
      <c r="B400" s="34"/>
      <c r="C400" s="34"/>
      <c r="D400" s="34"/>
      <c r="E400" s="34"/>
      <c r="F400" s="34"/>
    </row>
    <row r="401" spans="1:6" ht="12.75">
      <c r="A401" s="35"/>
      <c r="B401" s="34"/>
      <c r="C401" s="34"/>
      <c r="D401" s="34"/>
      <c r="E401" s="34"/>
      <c r="F401" s="34"/>
    </row>
    <row r="402" spans="1:6" ht="12.75">
      <c r="A402" s="35"/>
      <c r="B402" s="34"/>
      <c r="C402" s="34"/>
      <c r="D402" s="34"/>
      <c r="E402" s="34"/>
      <c r="F402" s="34"/>
    </row>
    <row r="403" spans="1:6" ht="12.75">
      <c r="A403" s="35"/>
      <c r="B403" s="34"/>
      <c r="C403" s="34"/>
      <c r="D403" s="34"/>
      <c r="E403" s="34"/>
      <c r="F403" s="34"/>
    </row>
    <row r="404" spans="1:6" ht="12.75">
      <c r="A404" s="35"/>
      <c r="B404" s="34"/>
      <c r="C404" s="34"/>
      <c r="D404" s="34"/>
      <c r="E404" s="34"/>
      <c r="F404" s="34"/>
    </row>
    <row r="405" spans="1:6" ht="12.75">
      <c r="A405" s="35"/>
      <c r="B405" s="34"/>
      <c r="C405" s="34"/>
      <c r="D405" s="34"/>
      <c r="E405" s="34"/>
      <c r="F405" s="34"/>
    </row>
    <row r="406" spans="1:6" ht="12.75">
      <c r="A406" s="35"/>
      <c r="B406" s="34"/>
      <c r="C406" s="34"/>
      <c r="D406" s="34"/>
      <c r="E406" s="34"/>
      <c r="F406" s="34"/>
    </row>
    <row r="407" spans="1:6" ht="12.75">
      <c r="A407" s="35"/>
      <c r="B407" s="34"/>
      <c r="C407" s="34"/>
      <c r="D407" s="34"/>
      <c r="E407" s="34"/>
      <c r="F407" s="34"/>
    </row>
    <row r="408" spans="1:6" ht="12.75">
      <c r="A408" s="35"/>
      <c r="B408" s="34"/>
      <c r="C408" s="34"/>
      <c r="D408" s="34"/>
      <c r="E408" s="34"/>
      <c r="F408" s="34"/>
    </row>
    <row r="409" spans="1:6" ht="12.75">
      <c r="A409" s="35"/>
      <c r="B409" s="34"/>
      <c r="C409" s="34"/>
      <c r="D409" s="34"/>
      <c r="E409" s="34"/>
      <c r="F409" s="34"/>
    </row>
    <row r="410" spans="1:6" ht="12.75">
      <c r="A410" s="35"/>
      <c r="B410" s="34"/>
      <c r="C410" s="34"/>
      <c r="D410" s="34"/>
      <c r="E410" s="34"/>
      <c r="F410" s="34"/>
    </row>
    <row r="411" spans="1:6" ht="12.75">
      <c r="A411" s="35"/>
      <c r="B411" s="34"/>
      <c r="C411" s="34"/>
      <c r="D411" s="34"/>
      <c r="E411" s="34"/>
      <c r="F411" s="34"/>
    </row>
    <row r="412" spans="1:6" ht="12.75">
      <c r="A412" s="35"/>
      <c r="B412" s="34"/>
      <c r="C412" s="34"/>
      <c r="D412" s="34"/>
      <c r="E412" s="34"/>
      <c r="F412" s="34"/>
    </row>
    <row r="413" spans="1:6" ht="12.75">
      <c r="A413" s="35"/>
      <c r="B413" s="34"/>
      <c r="C413" s="34"/>
      <c r="D413" s="34"/>
      <c r="E413" s="34"/>
      <c r="F413" s="34"/>
    </row>
    <row r="414" spans="1:6" ht="12.75">
      <c r="A414" s="35"/>
      <c r="B414" s="34"/>
      <c r="C414" s="34"/>
      <c r="D414" s="34"/>
      <c r="E414" s="34"/>
      <c r="F414" s="34"/>
    </row>
    <row r="415" spans="1:6" ht="12.75">
      <c r="A415" s="35"/>
      <c r="B415" s="34"/>
      <c r="C415" s="34"/>
      <c r="D415" s="34"/>
      <c r="E415" s="34"/>
      <c r="F415" s="34"/>
    </row>
    <row r="416" spans="1:6" ht="12.75">
      <c r="A416" s="35"/>
      <c r="B416" s="34"/>
      <c r="C416" s="34"/>
      <c r="D416" s="34"/>
      <c r="E416" s="34"/>
      <c r="F416" s="34"/>
    </row>
    <row r="417" spans="1:6" ht="12.75">
      <c r="A417" s="35"/>
      <c r="B417" s="34"/>
      <c r="C417" s="34"/>
      <c r="D417" s="34"/>
      <c r="E417" s="34"/>
      <c r="F417" s="34"/>
    </row>
    <row r="418" spans="1:6" ht="12.75">
      <c r="A418" s="35"/>
      <c r="B418" s="34"/>
      <c r="C418" s="34"/>
      <c r="D418" s="34"/>
      <c r="E418" s="34"/>
      <c r="F418" s="34"/>
    </row>
    <row r="419" spans="1:6" ht="12.75">
      <c r="A419" s="35"/>
      <c r="B419" s="34"/>
      <c r="C419" s="34"/>
      <c r="D419" s="34"/>
      <c r="E419" s="34"/>
      <c r="F419" s="34"/>
    </row>
    <row r="420" spans="1:6" ht="12.75">
      <c r="A420" s="35"/>
      <c r="B420" s="34"/>
      <c r="C420" s="34"/>
      <c r="D420" s="34"/>
      <c r="E420" s="34"/>
      <c r="F420" s="34"/>
    </row>
    <row r="421" spans="1:6" ht="12.75">
      <c r="A421" s="35"/>
      <c r="B421" s="34"/>
      <c r="C421" s="34"/>
      <c r="D421" s="34"/>
      <c r="E421" s="34"/>
      <c r="F421" s="34"/>
    </row>
    <row r="422" spans="1:6" ht="12.75">
      <c r="A422" s="35"/>
      <c r="B422" s="34"/>
      <c r="C422" s="34"/>
      <c r="D422" s="34"/>
      <c r="E422" s="34"/>
      <c r="F422" s="34"/>
    </row>
    <row r="423" spans="1:6" ht="12.75">
      <c r="A423" s="35"/>
      <c r="B423" s="34"/>
      <c r="C423" s="34"/>
      <c r="D423" s="34"/>
      <c r="E423" s="34"/>
      <c r="F423" s="34"/>
    </row>
    <row r="424" spans="1:6" ht="12.75">
      <c r="A424" s="35"/>
      <c r="B424" s="34"/>
      <c r="C424" s="34"/>
      <c r="D424" s="34"/>
      <c r="E424" s="34"/>
      <c r="F424" s="34"/>
    </row>
    <row r="425" spans="1:6" ht="12.75">
      <c r="A425" s="35"/>
      <c r="B425" s="34"/>
      <c r="C425" s="34"/>
      <c r="D425" s="34"/>
      <c r="E425" s="34"/>
      <c r="F425" s="34"/>
    </row>
    <row r="426" spans="1:6" ht="12.75">
      <c r="A426" s="35"/>
      <c r="B426" s="34"/>
      <c r="C426" s="34"/>
      <c r="D426" s="34"/>
      <c r="E426" s="34"/>
      <c r="F426" s="34"/>
    </row>
    <row r="427" spans="1:6" ht="12.75">
      <c r="A427" s="35"/>
      <c r="B427" s="34"/>
      <c r="C427" s="34"/>
      <c r="D427" s="34"/>
      <c r="E427" s="34"/>
      <c r="F427" s="34"/>
    </row>
    <row r="428" spans="1:6" ht="12.75">
      <c r="A428" s="35"/>
      <c r="B428" s="34"/>
      <c r="C428" s="34"/>
      <c r="D428" s="34"/>
      <c r="E428" s="34"/>
      <c r="F428" s="34"/>
    </row>
    <row r="429" spans="1:6" ht="12.75">
      <c r="A429" s="35"/>
      <c r="B429" s="34"/>
      <c r="C429" s="34"/>
      <c r="D429" s="34"/>
      <c r="E429" s="34"/>
      <c r="F429" s="34"/>
    </row>
    <row r="430" spans="1:6" ht="12.75">
      <c r="A430" s="35"/>
      <c r="B430" s="34"/>
      <c r="C430" s="34"/>
      <c r="D430" s="34"/>
      <c r="E430" s="34"/>
      <c r="F430" s="34"/>
    </row>
    <row r="431" spans="1:6" ht="12.75">
      <c r="A431" s="35"/>
      <c r="B431" s="34"/>
      <c r="C431" s="34"/>
      <c r="D431" s="34"/>
      <c r="E431" s="34"/>
      <c r="F431" s="34"/>
    </row>
    <row r="432" spans="1:6" ht="12.75">
      <c r="A432" s="35"/>
      <c r="B432" s="34"/>
      <c r="C432" s="34"/>
      <c r="D432" s="34"/>
      <c r="E432" s="34"/>
      <c r="F432" s="34"/>
    </row>
    <row r="433" spans="1:6" ht="12.75">
      <c r="A433" s="35"/>
      <c r="B433" s="34"/>
      <c r="C433" s="34"/>
      <c r="D433" s="34"/>
      <c r="E433" s="34"/>
      <c r="F433" s="34"/>
    </row>
    <row r="434" spans="1:6" ht="12.75">
      <c r="A434" s="35"/>
      <c r="B434" s="34"/>
      <c r="C434" s="34"/>
      <c r="D434" s="34"/>
      <c r="E434" s="34"/>
      <c r="F434" s="34"/>
    </row>
    <row r="435" spans="1:6" ht="12.75">
      <c r="A435" s="35"/>
      <c r="B435" s="34"/>
      <c r="C435" s="34"/>
      <c r="D435" s="34"/>
      <c r="E435" s="34"/>
      <c r="F435" s="34"/>
    </row>
    <row r="436" spans="1:6" ht="12.75">
      <c r="A436" s="35"/>
      <c r="B436" s="34"/>
      <c r="C436" s="34"/>
      <c r="D436" s="34"/>
      <c r="E436" s="34"/>
      <c r="F436" s="34"/>
    </row>
    <row r="437" spans="1:6" ht="12.75">
      <c r="A437" s="35"/>
      <c r="B437" s="34"/>
      <c r="C437" s="34"/>
      <c r="D437" s="34"/>
      <c r="E437" s="34"/>
      <c r="F437" s="34"/>
    </row>
    <row r="438" spans="1:6" ht="12.75">
      <c r="A438" s="35"/>
      <c r="B438" s="34"/>
      <c r="C438" s="34"/>
      <c r="D438" s="34"/>
      <c r="E438" s="34"/>
      <c r="F438" s="34"/>
    </row>
    <row r="439" spans="1:6" ht="12.75">
      <c r="A439" s="35"/>
      <c r="B439" s="34"/>
      <c r="C439" s="34"/>
      <c r="D439" s="34"/>
      <c r="E439" s="34"/>
      <c r="F439" s="34"/>
    </row>
    <row r="440" spans="1:6" ht="12.75">
      <c r="A440" s="35"/>
      <c r="B440" s="34"/>
      <c r="C440" s="34"/>
      <c r="D440" s="34"/>
      <c r="E440" s="34"/>
      <c r="F440" s="34"/>
    </row>
    <row r="441" spans="1:6" ht="12.75">
      <c r="A441" s="35"/>
      <c r="B441" s="34"/>
      <c r="C441" s="34"/>
      <c r="D441" s="34"/>
      <c r="E441" s="34"/>
      <c r="F441" s="34"/>
    </row>
    <row r="442" spans="1:6" ht="12.75">
      <c r="A442" s="35"/>
      <c r="B442" s="34"/>
      <c r="C442" s="34"/>
      <c r="D442" s="34"/>
      <c r="E442" s="34"/>
      <c r="F442" s="34"/>
    </row>
    <row r="443" spans="1:6" ht="12.75">
      <c r="A443" s="35"/>
      <c r="B443" s="34"/>
      <c r="C443" s="34"/>
      <c r="D443" s="34"/>
      <c r="E443" s="34"/>
      <c r="F443" s="34"/>
    </row>
    <row r="444" spans="1:6" ht="12.75">
      <c r="A444" s="35"/>
      <c r="B444" s="34"/>
      <c r="C444" s="34"/>
      <c r="D444" s="34"/>
      <c r="E444" s="34"/>
      <c r="F444" s="34"/>
    </row>
    <row r="445" spans="1:6" ht="12.75">
      <c r="A445" s="35"/>
      <c r="B445" s="34"/>
      <c r="C445" s="34"/>
      <c r="D445" s="34"/>
      <c r="E445" s="34"/>
      <c r="F445" s="34"/>
    </row>
    <row r="446" spans="1:6" ht="12.75">
      <c r="A446" s="35"/>
      <c r="B446" s="34"/>
      <c r="C446" s="34"/>
      <c r="D446" s="34"/>
      <c r="E446" s="34"/>
      <c r="F446" s="34"/>
    </row>
    <row r="447" spans="1:6" ht="12.75">
      <c r="A447" s="35"/>
      <c r="B447" s="34"/>
      <c r="C447" s="34"/>
      <c r="D447" s="34"/>
      <c r="E447" s="34"/>
      <c r="F447" s="34"/>
    </row>
    <row r="448" spans="1:6" ht="12.75">
      <c r="A448" s="35"/>
      <c r="B448" s="34"/>
      <c r="C448" s="34"/>
      <c r="D448" s="34"/>
      <c r="E448" s="34"/>
      <c r="F448" s="34"/>
    </row>
    <row r="449" spans="1:6" ht="12.75">
      <c r="A449" s="35"/>
      <c r="B449" s="34"/>
      <c r="C449" s="34"/>
      <c r="D449" s="34"/>
      <c r="E449" s="34"/>
      <c r="F449" s="34"/>
    </row>
    <row r="450" spans="1:6" ht="12.75">
      <c r="A450" s="35"/>
      <c r="B450" s="34"/>
      <c r="C450" s="34"/>
      <c r="D450" s="34"/>
      <c r="E450" s="34"/>
      <c r="F450" s="34"/>
    </row>
    <row r="451" spans="1:6" ht="12.75">
      <c r="A451" s="35"/>
      <c r="B451" s="34"/>
      <c r="C451" s="34"/>
      <c r="D451" s="34"/>
      <c r="E451" s="34"/>
      <c r="F451" s="34"/>
    </row>
    <row r="452" spans="1:6" ht="12.75">
      <c r="A452" s="35"/>
      <c r="B452" s="34"/>
      <c r="C452" s="34"/>
      <c r="D452" s="34"/>
      <c r="E452" s="34"/>
      <c r="F452" s="34"/>
    </row>
    <row r="453" spans="1:6" ht="12.75">
      <c r="A453" s="35"/>
      <c r="B453" s="34"/>
      <c r="C453" s="34"/>
      <c r="D453" s="34"/>
      <c r="E453" s="34"/>
      <c r="F453" s="34"/>
    </row>
    <row r="454" spans="1:6" ht="12.75">
      <c r="A454" s="35"/>
      <c r="B454" s="34"/>
      <c r="C454" s="34"/>
      <c r="D454" s="34"/>
      <c r="E454" s="34"/>
      <c r="F454" s="34"/>
    </row>
    <row r="455" spans="1:6" ht="12.75">
      <c r="A455" s="35"/>
      <c r="B455" s="34"/>
      <c r="C455" s="34"/>
      <c r="D455" s="34"/>
      <c r="E455" s="34"/>
      <c r="F455" s="34"/>
    </row>
    <row r="456" spans="1:6" ht="12.75">
      <c r="A456" s="35"/>
      <c r="B456" s="34"/>
      <c r="C456" s="34"/>
      <c r="D456" s="34"/>
      <c r="E456" s="34"/>
      <c r="F456" s="34"/>
    </row>
    <row r="457" spans="1:6" ht="12.75">
      <c r="A457" s="35"/>
      <c r="B457" s="34"/>
      <c r="C457" s="34"/>
      <c r="D457" s="34"/>
      <c r="E457" s="34"/>
      <c r="F457" s="34"/>
    </row>
    <row r="458" spans="1:6" ht="12.75">
      <c r="A458" s="35"/>
      <c r="B458" s="34"/>
      <c r="C458" s="34"/>
      <c r="D458" s="34"/>
      <c r="E458" s="34"/>
      <c r="F458" s="34"/>
    </row>
    <row r="459" spans="1:6" ht="12.75">
      <c r="A459" s="35"/>
      <c r="B459" s="34"/>
      <c r="C459" s="34"/>
      <c r="D459" s="34"/>
      <c r="E459" s="34"/>
      <c r="F459" s="34"/>
    </row>
    <row r="460" spans="1:6" ht="12.75">
      <c r="A460" s="35"/>
      <c r="B460" s="34"/>
      <c r="C460" s="34"/>
      <c r="D460" s="34"/>
      <c r="E460" s="34"/>
      <c r="F460" s="34"/>
    </row>
    <row r="461" spans="1:6" ht="12.75">
      <c r="A461" s="35"/>
      <c r="B461" s="34"/>
      <c r="C461" s="34"/>
      <c r="D461" s="34"/>
      <c r="E461" s="34"/>
      <c r="F461" s="34"/>
    </row>
    <row r="462" spans="1:6" ht="12.75">
      <c r="A462" s="35"/>
      <c r="B462" s="34"/>
      <c r="C462" s="34"/>
      <c r="D462" s="34"/>
      <c r="E462" s="34"/>
      <c r="F462" s="34"/>
    </row>
    <row r="463" spans="1:6" ht="12.75">
      <c r="A463" s="35"/>
      <c r="B463" s="34"/>
      <c r="C463" s="34"/>
      <c r="D463" s="34"/>
      <c r="E463" s="34"/>
      <c r="F463" s="34"/>
    </row>
    <row r="464" spans="1:6" ht="12.75">
      <c r="A464" s="35"/>
      <c r="B464" s="34"/>
      <c r="C464" s="34"/>
      <c r="D464" s="34"/>
      <c r="E464" s="34"/>
      <c r="F464" s="34"/>
    </row>
    <row r="465" spans="1:6" ht="12.75">
      <c r="A465" s="35"/>
      <c r="B465" s="34"/>
      <c r="C465" s="34"/>
      <c r="D465" s="34"/>
      <c r="E465" s="34"/>
      <c r="F465" s="34"/>
    </row>
    <row r="466" spans="1:6" ht="12.75">
      <c r="A466" s="35"/>
      <c r="B466" s="34"/>
      <c r="C466" s="34"/>
      <c r="D466" s="34"/>
      <c r="E466" s="34"/>
      <c r="F466" s="34"/>
    </row>
    <row r="467" spans="1:6" ht="12.75">
      <c r="A467" s="35"/>
      <c r="B467" s="34"/>
      <c r="C467" s="34"/>
      <c r="D467" s="34"/>
      <c r="E467" s="34"/>
      <c r="F467" s="34"/>
    </row>
    <row r="468" spans="1:6" ht="12.75">
      <c r="A468" s="35"/>
      <c r="B468" s="34"/>
      <c r="C468" s="34"/>
      <c r="D468" s="34"/>
      <c r="E468" s="34"/>
      <c r="F468" s="34"/>
    </row>
    <row r="469" spans="1:6" ht="12.75">
      <c r="A469" s="35"/>
      <c r="B469" s="34"/>
      <c r="C469" s="34"/>
      <c r="D469" s="34"/>
      <c r="E469" s="34"/>
      <c r="F469" s="34"/>
    </row>
    <row r="470" spans="1:6" ht="12.75">
      <c r="A470" s="35"/>
      <c r="B470" s="34"/>
      <c r="C470" s="34"/>
      <c r="D470" s="34"/>
      <c r="E470" s="34"/>
      <c r="F470" s="34"/>
    </row>
    <row r="471" spans="1:6" ht="12.75">
      <c r="A471" s="35"/>
      <c r="B471" s="34"/>
      <c r="C471" s="34"/>
      <c r="D471" s="34"/>
      <c r="E471" s="34"/>
      <c r="F471" s="34"/>
    </row>
    <row r="472" spans="1:6" ht="12.75">
      <c r="A472" s="35"/>
      <c r="B472" s="34"/>
      <c r="C472" s="34"/>
      <c r="D472" s="34"/>
      <c r="E472" s="34"/>
      <c r="F472" s="34"/>
    </row>
    <row r="473" spans="1:6" ht="12.75">
      <c r="A473" s="35"/>
      <c r="B473" s="34"/>
      <c r="C473" s="34"/>
      <c r="D473" s="34"/>
      <c r="E473" s="34"/>
      <c r="F473" s="34"/>
    </row>
    <row r="474" spans="1:6" ht="12.75">
      <c r="A474" s="35"/>
      <c r="B474" s="34"/>
      <c r="C474" s="34"/>
      <c r="D474" s="34"/>
      <c r="E474" s="34"/>
      <c r="F474" s="34"/>
    </row>
    <row r="475" spans="1:6" ht="12.75">
      <c r="A475" s="35"/>
      <c r="B475" s="34"/>
      <c r="C475" s="34"/>
      <c r="D475" s="34"/>
      <c r="E475" s="34"/>
      <c r="F475" s="34"/>
    </row>
    <row r="476" spans="1:6" ht="12.75">
      <c r="A476" s="35"/>
      <c r="B476" s="34"/>
      <c r="C476" s="34"/>
      <c r="D476" s="34"/>
      <c r="E476" s="34"/>
      <c r="F476" s="34"/>
    </row>
    <row r="477" spans="1:6" ht="12.75">
      <c r="A477" s="35"/>
      <c r="B477" s="34"/>
      <c r="C477" s="34"/>
      <c r="D477" s="34"/>
      <c r="E477" s="34"/>
      <c r="F477" s="34"/>
    </row>
    <row r="478" spans="1:6" ht="12.75">
      <c r="A478" s="35"/>
      <c r="B478" s="34"/>
      <c r="C478" s="34"/>
      <c r="D478" s="34"/>
      <c r="E478" s="34"/>
      <c r="F478" s="34"/>
    </row>
    <row r="479" spans="1:6" ht="12.75">
      <c r="A479" s="35"/>
      <c r="B479" s="34"/>
      <c r="C479" s="34"/>
      <c r="D479" s="34"/>
      <c r="E479" s="34"/>
      <c r="F479" s="34"/>
    </row>
    <row r="480" spans="1:6" ht="12.75">
      <c r="A480" s="35"/>
      <c r="B480" s="34"/>
      <c r="C480" s="34"/>
      <c r="D480" s="34"/>
      <c r="E480" s="34"/>
      <c r="F480" s="34"/>
    </row>
    <row r="481" spans="1:6" ht="12.75">
      <c r="A481" s="35"/>
      <c r="B481" s="34"/>
      <c r="C481" s="34"/>
      <c r="D481" s="34"/>
      <c r="E481" s="34"/>
      <c r="F481" s="34"/>
    </row>
    <row r="482" spans="1:6" ht="12.75">
      <c r="A482" s="35"/>
      <c r="B482" s="34"/>
      <c r="C482" s="34"/>
      <c r="D482" s="34"/>
      <c r="E482" s="34"/>
      <c r="F482" s="34"/>
    </row>
    <row r="483" spans="1:6" ht="12.75">
      <c r="A483" s="35"/>
      <c r="B483" s="34"/>
      <c r="C483" s="34"/>
      <c r="D483" s="34"/>
      <c r="E483" s="34"/>
      <c r="F483" s="34"/>
    </row>
    <row r="484" spans="1:6" ht="12.75">
      <c r="A484" s="35"/>
      <c r="B484" s="34"/>
      <c r="C484" s="34"/>
      <c r="D484" s="34"/>
      <c r="E484" s="34"/>
      <c r="F484" s="34"/>
    </row>
    <row r="485" spans="1:6" ht="12.75">
      <c r="A485" s="35"/>
      <c r="B485" s="34"/>
      <c r="C485" s="34"/>
      <c r="D485" s="34"/>
      <c r="E485" s="34"/>
      <c r="F485" s="34"/>
    </row>
    <row r="486" spans="1:6" ht="12.75">
      <c r="A486" s="35"/>
      <c r="B486" s="34"/>
      <c r="C486" s="34"/>
      <c r="D486" s="34"/>
      <c r="E486" s="34"/>
      <c r="F486" s="34"/>
    </row>
    <row r="487" spans="1:6" ht="12.75">
      <c r="A487" s="35"/>
      <c r="B487" s="34"/>
      <c r="C487" s="34"/>
      <c r="D487" s="34"/>
      <c r="E487" s="34"/>
      <c r="F487" s="34"/>
    </row>
    <row r="488" spans="1:6" ht="12.75">
      <c r="A488" s="35"/>
      <c r="B488" s="34"/>
      <c r="C488" s="34"/>
      <c r="D488" s="34"/>
      <c r="E488" s="34"/>
      <c r="F488" s="34"/>
    </row>
    <row r="489" spans="1:6" ht="12.75">
      <c r="A489" s="35"/>
      <c r="B489" s="34"/>
      <c r="C489" s="34"/>
      <c r="D489" s="34"/>
      <c r="E489" s="34"/>
      <c r="F489" s="34"/>
    </row>
    <row r="490" spans="1:6" ht="12.75">
      <c r="A490" s="35"/>
      <c r="B490" s="34"/>
      <c r="C490" s="34"/>
      <c r="D490" s="34"/>
      <c r="E490" s="34"/>
      <c r="F490" s="34"/>
    </row>
    <row r="491" spans="1:6" ht="12.75">
      <c r="A491" s="35"/>
      <c r="B491" s="34"/>
      <c r="C491" s="34"/>
      <c r="D491" s="34"/>
      <c r="E491" s="34"/>
      <c r="F491" s="34"/>
    </row>
    <row r="492" spans="1:6" ht="12.75">
      <c r="A492" s="35"/>
      <c r="B492" s="34"/>
      <c r="C492" s="34"/>
      <c r="D492" s="34"/>
      <c r="E492" s="34"/>
      <c r="F492" s="34"/>
    </row>
    <row r="493" spans="1:6" ht="12.75">
      <c r="A493" s="35"/>
      <c r="B493" s="34"/>
      <c r="C493" s="34"/>
      <c r="D493" s="34"/>
      <c r="E493" s="34"/>
      <c r="F493" s="34"/>
    </row>
    <row r="494" spans="1:6" ht="12.75">
      <c r="A494" s="35"/>
      <c r="B494" s="34"/>
      <c r="C494" s="34"/>
      <c r="D494" s="34"/>
      <c r="E494" s="34"/>
      <c r="F494" s="34"/>
    </row>
    <row r="495" spans="1:6" ht="12.75">
      <c r="A495" s="35"/>
      <c r="B495" s="34"/>
      <c r="C495" s="34"/>
      <c r="D495" s="34"/>
      <c r="E495" s="34"/>
      <c r="F495" s="34"/>
    </row>
    <row r="496" spans="1:6" ht="12.75">
      <c r="A496" s="35"/>
      <c r="B496" s="34"/>
      <c r="C496" s="34"/>
      <c r="D496" s="34"/>
      <c r="E496" s="34"/>
      <c r="F496" s="34"/>
    </row>
    <row r="497" spans="1:6" ht="12.75">
      <c r="A497" s="35"/>
      <c r="B497" s="34"/>
      <c r="C497" s="34"/>
      <c r="D497" s="34"/>
      <c r="E497" s="34"/>
      <c r="F497" s="34"/>
    </row>
    <row r="498" spans="1:6" ht="12.75">
      <c r="A498" s="35"/>
      <c r="B498" s="34"/>
      <c r="C498" s="34"/>
      <c r="D498" s="34"/>
      <c r="E498" s="34"/>
      <c r="F498" s="34"/>
    </row>
    <row r="499" spans="1:6" ht="12.75">
      <c r="A499" s="35"/>
      <c r="B499" s="34"/>
      <c r="C499" s="34"/>
      <c r="D499" s="34"/>
      <c r="E499" s="34"/>
      <c r="F499" s="34"/>
    </row>
    <row r="500" spans="1:6" ht="12.75">
      <c r="A500" s="35"/>
      <c r="B500" s="34"/>
      <c r="C500" s="34"/>
      <c r="D500" s="34"/>
      <c r="E500" s="34"/>
      <c r="F500" s="34"/>
    </row>
    <row r="501" spans="1:6" ht="12.75">
      <c r="A501" s="35"/>
      <c r="B501" s="34"/>
      <c r="C501" s="34"/>
      <c r="D501" s="34"/>
      <c r="E501" s="34"/>
      <c r="F501" s="34"/>
    </row>
    <row r="502" spans="1:6" ht="12.75">
      <c r="A502" s="35"/>
      <c r="B502" s="34"/>
      <c r="C502" s="34"/>
      <c r="D502" s="34"/>
      <c r="E502" s="34"/>
      <c r="F502" s="34"/>
    </row>
    <row r="503" spans="1:6" ht="12.75">
      <c r="A503" s="35"/>
      <c r="B503" s="34"/>
      <c r="C503" s="34"/>
      <c r="D503" s="34"/>
      <c r="E503" s="34"/>
      <c r="F503" s="34"/>
    </row>
    <row r="504" spans="1:6" ht="12.75">
      <c r="A504" s="35"/>
      <c r="B504" s="34"/>
      <c r="C504" s="34"/>
      <c r="D504" s="34"/>
      <c r="E504" s="34"/>
      <c r="F504" s="34"/>
    </row>
    <row r="505" spans="1:6" ht="12.75">
      <c r="A505" s="35"/>
      <c r="B505" s="34"/>
      <c r="C505" s="34"/>
      <c r="D505" s="34"/>
      <c r="E505" s="34"/>
      <c r="F505" s="34"/>
    </row>
    <row r="506" spans="1:6" ht="12.75">
      <c r="A506" s="35"/>
      <c r="B506" s="34"/>
      <c r="C506" s="34"/>
      <c r="D506" s="34"/>
      <c r="E506" s="34"/>
      <c r="F506" s="34"/>
    </row>
    <row r="507" spans="1:6" ht="12.75">
      <c r="A507" s="35"/>
      <c r="B507" s="34"/>
      <c r="C507" s="34"/>
      <c r="D507" s="34"/>
      <c r="E507" s="34"/>
      <c r="F507" s="34"/>
    </row>
    <row r="508" spans="1:6" ht="12.75">
      <c r="A508" s="35"/>
      <c r="B508" s="34"/>
      <c r="C508" s="34"/>
      <c r="D508" s="34"/>
      <c r="E508" s="34"/>
      <c r="F508" s="34"/>
    </row>
    <row r="509" spans="1:6" ht="12.75">
      <c r="A509" s="35"/>
      <c r="B509" s="34"/>
      <c r="C509" s="34"/>
      <c r="D509" s="34"/>
      <c r="E509" s="34"/>
      <c r="F509" s="34"/>
    </row>
    <row r="510" spans="1:6" ht="12.75">
      <c r="A510" s="35"/>
      <c r="B510" s="34"/>
      <c r="C510" s="34"/>
      <c r="D510" s="34"/>
      <c r="E510" s="34"/>
      <c r="F510" s="34"/>
    </row>
    <row r="511" spans="1:6" ht="12.75">
      <c r="A511" s="35"/>
      <c r="B511" s="34"/>
      <c r="C511" s="34"/>
      <c r="D511" s="34"/>
      <c r="E511" s="34"/>
      <c r="F511" s="34"/>
    </row>
    <row r="512" spans="1:6" ht="12.75">
      <c r="A512" s="35"/>
      <c r="B512" s="34"/>
      <c r="C512" s="34"/>
      <c r="D512" s="34"/>
      <c r="E512" s="34"/>
      <c r="F512" s="34"/>
    </row>
    <row r="513" spans="1:6" ht="12.75">
      <c r="A513" s="35"/>
      <c r="B513" s="34"/>
      <c r="C513" s="34"/>
      <c r="D513" s="34"/>
      <c r="E513" s="34"/>
      <c r="F513" s="34"/>
    </row>
    <row r="514" spans="1:6" ht="12.75">
      <c r="A514" s="35"/>
      <c r="B514" s="34"/>
      <c r="C514" s="34"/>
      <c r="D514" s="34"/>
      <c r="E514" s="34"/>
      <c r="F514" s="34"/>
    </row>
    <row r="515" spans="1:6" ht="12.75">
      <c r="A515" s="35"/>
      <c r="B515" s="34"/>
      <c r="C515" s="34"/>
      <c r="D515" s="34"/>
      <c r="E515" s="34"/>
      <c r="F515" s="34"/>
    </row>
    <row r="516" spans="1:6" ht="12.75">
      <c r="A516" s="35"/>
      <c r="B516" s="34"/>
      <c r="C516" s="34"/>
      <c r="D516" s="34"/>
      <c r="E516" s="34"/>
      <c r="F516" s="34"/>
    </row>
    <row r="517" spans="1:6" ht="12.75">
      <c r="A517" s="35"/>
      <c r="B517" s="34"/>
      <c r="C517" s="34"/>
      <c r="D517" s="34"/>
      <c r="E517" s="34"/>
      <c r="F517" s="34"/>
    </row>
    <row r="518" spans="1:6" ht="12.75">
      <c r="A518" s="35"/>
      <c r="B518" s="34"/>
      <c r="C518" s="34"/>
      <c r="D518" s="34"/>
      <c r="E518" s="34"/>
      <c r="F518" s="34"/>
    </row>
    <row r="519" spans="1:6" ht="12.75">
      <c r="A519" s="35"/>
      <c r="B519" s="34"/>
      <c r="C519" s="34"/>
      <c r="D519" s="34"/>
      <c r="E519" s="34"/>
      <c r="F519" s="34"/>
    </row>
    <row r="520" spans="1:6" ht="12.75">
      <c r="A520" s="35"/>
      <c r="B520" s="34"/>
      <c r="C520" s="34"/>
      <c r="D520" s="34"/>
      <c r="E520" s="34"/>
      <c r="F520" s="34"/>
    </row>
    <row r="521" spans="1:6" ht="12.75">
      <c r="A521" s="35"/>
      <c r="B521" s="34"/>
      <c r="C521" s="34"/>
      <c r="D521" s="34"/>
      <c r="E521" s="34"/>
      <c r="F521" s="34"/>
    </row>
    <row r="522" spans="1:6" ht="12.75">
      <c r="A522" s="35"/>
      <c r="B522" s="34"/>
      <c r="C522" s="34"/>
      <c r="D522" s="34"/>
      <c r="E522" s="34"/>
      <c r="F522" s="34"/>
    </row>
    <row r="523" spans="1:6" ht="12.75">
      <c r="A523" s="35"/>
      <c r="B523" s="34"/>
      <c r="C523" s="34"/>
      <c r="D523" s="34"/>
      <c r="E523" s="34"/>
      <c r="F523" s="34"/>
    </row>
    <row r="524" spans="1:6" ht="12.75">
      <c r="A524" s="35"/>
      <c r="B524" s="34"/>
      <c r="C524" s="34"/>
      <c r="D524" s="34"/>
      <c r="E524" s="34"/>
      <c r="F524" s="34"/>
    </row>
    <row r="525" spans="1:6" ht="12.75">
      <c r="A525" s="35"/>
      <c r="B525" s="34"/>
      <c r="C525" s="34"/>
      <c r="D525" s="34"/>
      <c r="E525" s="34"/>
      <c r="F525" s="34"/>
    </row>
    <row r="526" spans="1:6" ht="12.75">
      <c r="A526" s="35"/>
      <c r="B526" s="34"/>
      <c r="C526" s="34"/>
      <c r="D526" s="34"/>
      <c r="E526" s="34"/>
      <c r="F526" s="34"/>
    </row>
    <row r="527" spans="1:6" ht="12.75">
      <c r="A527" s="35"/>
      <c r="B527" s="34"/>
      <c r="C527" s="34"/>
      <c r="D527" s="34"/>
      <c r="E527" s="34"/>
      <c r="F527" s="34"/>
    </row>
    <row r="528" spans="1:6" ht="12.75">
      <c r="A528" s="35"/>
      <c r="B528" s="34"/>
      <c r="C528" s="34"/>
      <c r="D528" s="34"/>
      <c r="E528" s="34"/>
      <c r="F528" s="34"/>
    </row>
    <row r="529" spans="1:6" ht="12.75">
      <c r="A529" s="35"/>
      <c r="B529" s="34"/>
      <c r="C529" s="34"/>
      <c r="D529" s="34"/>
      <c r="E529" s="34"/>
      <c r="F529" s="34"/>
    </row>
    <row r="530" spans="1:6" ht="12.75">
      <c r="A530" s="35"/>
      <c r="B530" s="34"/>
      <c r="C530" s="34"/>
      <c r="D530" s="34"/>
      <c r="E530" s="34"/>
      <c r="F530" s="34"/>
    </row>
    <row r="531" spans="1:6" ht="12.75">
      <c r="A531" s="35"/>
      <c r="B531" s="34"/>
      <c r="C531" s="34"/>
      <c r="D531" s="34"/>
      <c r="E531" s="34"/>
      <c r="F531" s="34"/>
    </row>
    <row r="532" spans="1:6" ht="12.75">
      <c r="A532" s="35"/>
      <c r="B532" s="34"/>
      <c r="C532" s="34"/>
      <c r="D532" s="34"/>
      <c r="E532" s="34"/>
      <c r="F532" s="34"/>
    </row>
    <row r="533" spans="1:6" ht="12.75">
      <c r="A533" s="35"/>
      <c r="B533" s="34"/>
      <c r="C533" s="34"/>
      <c r="D533" s="34"/>
      <c r="E533" s="34"/>
      <c r="F533" s="34"/>
    </row>
    <row r="534" spans="1:6" ht="12.75">
      <c r="A534" s="35"/>
      <c r="B534" s="34"/>
      <c r="C534" s="34"/>
      <c r="D534" s="34"/>
      <c r="E534" s="34"/>
      <c r="F534" s="34"/>
    </row>
    <row r="535" spans="1:6" ht="12.75">
      <c r="A535" s="35"/>
      <c r="B535" s="34"/>
      <c r="C535" s="34"/>
      <c r="D535" s="34"/>
      <c r="E535" s="34"/>
      <c r="F535" s="34"/>
    </row>
    <row r="536" spans="1:6" ht="12.75">
      <c r="A536" s="35"/>
      <c r="B536" s="34"/>
      <c r="C536" s="34"/>
      <c r="D536" s="34"/>
      <c r="E536" s="34"/>
      <c r="F536" s="34"/>
    </row>
    <row r="537" spans="1:6" ht="12.75">
      <c r="A537" s="35"/>
      <c r="B537" s="34"/>
      <c r="C537" s="34"/>
      <c r="D537" s="34"/>
      <c r="E537" s="34"/>
      <c r="F537" s="34"/>
    </row>
    <row r="538" spans="1:6" ht="12.75">
      <c r="A538" s="35"/>
      <c r="B538" s="34"/>
      <c r="C538" s="34"/>
      <c r="D538" s="34"/>
      <c r="E538" s="34"/>
      <c r="F538" s="34"/>
    </row>
    <row r="539" spans="1:6" ht="12.75">
      <c r="A539" s="35"/>
      <c r="B539" s="34"/>
      <c r="C539" s="34"/>
      <c r="D539" s="34"/>
      <c r="E539" s="34"/>
      <c r="F539" s="34"/>
    </row>
    <row r="540" spans="1:6" ht="12.75">
      <c r="A540" s="35"/>
      <c r="B540" s="34"/>
      <c r="C540" s="34"/>
      <c r="D540" s="34"/>
      <c r="E540" s="34"/>
      <c r="F540" s="34"/>
    </row>
    <row r="541" spans="1:6" ht="12.75">
      <c r="A541" s="35"/>
      <c r="B541" s="34"/>
      <c r="C541" s="34"/>
      <c r="D541" s="34"/>
      <c r="E541" s="34"/>
      <c r="F541" s="34"/>
    </row>
    <row r="542" spans="1:6" ht="12.75">
      <c r="A542" s="35"/>
      <c r="B542" s="34"/>
      <c r="C542" s="34"/>
      <c r="D542" s="34"/>
      <c r="E542" s="34"/>
      <c r="F542" s="34"/>
    </row>
    <row r="543" spans="1:6" ht="12.75">
      <c r="A543" s="35"/>
      <c r="B543" s="34"/>
      <c r="C543" s="34"/>
      <c r="D543" s="34"/>
      <c r="E543" s="34"/>
      <c r="F543" s="34"/>
    </row>
    <row r="544" spans="1:6" ht="12.75">
      <c r="A544" s="35"/>
      <c r="B544" s="34"/>
      <c r="C544" s="34"/>
      <c r="D544" s="34"/>
      <c r="E544" s="34"/>
      <c r="F544" s="34"/>
    </row>
    <row r="545" spans="1:6" ht="12.75">
      <c r="A545" s="35"/>
      <c r="B545" s="34"/>
      <c r="C545" s="34"/>
      <c r="D545" s="34"/>
      <c r="E545" s="34"/>
      <c r="F545" s="34"/>
    </row>
    <row r="546" spans="1:6" ht="12.75">
      <c r="A546" s="35"/>
      <c r="B546" s="34"/>
      <c r="C546" s="34"/>
      <c r="D546" s="34"/>
      <c r="E546" s="34"/>
      <c r="F546" s="34"/>
    </row>
    <row r="547" spans="1:6" ht="12.75">
      <c r="A547" s="35"/>
      <c r="B547" s="34"/>
      <c r="C547" s="34"/>
      <c r="D547" s="34"/>
      <c r="E547" s="34"/>
      <c r="F547" s="34"/>
    </row>
    <row r="548" spans="1:6" ht="12.75">
      <c r="A548" s="35"/>
      <c r="B548" s="34"/>
      <c r="C548" s="34"/>
      <c r="D548" s="34"/>
      <c r="E548" s="34"/>
      <c r="F548" s="34"/>
    </row>
    <row r="549" spans="1:6" ht="12.75">
      <c r="A549" s="35"/>
      <c r="B549" s="34"/>
      <c r="C549" s="34"/>
      <c r="D549" s="34"/>
      <c r="E549" s="34"/>
      <c r="F549" s="34"/>
    </row>
    <row r="550" spans="1:6" ht="12.75">
      <c r="A550" s="35"/>
      <c r="B550" s="34"/>
      <c r="C550" s="34"/>
      <c r="D550" s="34"/>
      <c r="E550" s="34"/>
      <c r="F550" s="34"/>
    </row>
    <row r="551" spans="1:6" ht="12.75">
      <c r="A551" s="35"/>
      <c r="B551" s="34"/>
      <c r="C551" s="34"/>
      <c r="D551" s="34"/>
      <c r="E551" s="34"/>
      <c r="F551" s="34"/>
    </row>
    <row r="552" spans="1:6" ht="12.75">
      <c r="A552" s="35"/>
      <c r="B552" s="34"/>
      <c r="C552" s="34"/>
      <c r="D552" s="34"/>
      <c r="E552" s="34"/>
      <c r="F552" s="34"/>
    </row>
    <row r="553" spans="1:6" ht="12.75">
      <c r="A553" s="35"/>
      <c r="B553" s="34"/>
      <c r="C553" s="34"/>
      <c r="D553" s="34"/>
      <c r="E553" s="34"/>
      <c r="F553" s="34"/>
    </row>
    <row r="554" spans="1:6" ht="12.75">
      <c r="A554" s="35"/>
      <c r="B554" s="34"/>
      <c r="C554" s="34"/>
      <c r="D554" s="34"/>
      <c r="E554" s="34"/>
      <c r="F554" s="34"/>
    </row>
    <row r="555" spans="1:6" ht="12.75">
      <c r="A555" s="35"/>
      <c r="B555" s="34"/>
      <c r="C555" s="34"/>
      <c r="D555" s="34"/>
      <c r="E555" s="34"/>
      <c r="F555" s="34"/>
    </row>
    <row r="556" spans="1:6" ht="12.75">
      <c r="A556" s="35"/>
      <c r="B556" s="34"/>
      <c r="C556" s="34"/>
      <c r="D556" s="34"/>
      <c r="E556" s="34"/>
      <c r="F556" s="34"/>
    </row>
    <row r="557" spans="1:6" ht="12.75">
      <c r="A557" s="35"/>
      <c r="B557" s="34"/>
      <c r="C557" s="34"/>
      <c r="D557" s="34"/>
      <c r="E557" s="34"/>
      <c r="F557" s="34"/>
    </row>
    <row r="558" spans="1:6" ht="12.75">
      <c r="A558" s="35"/>
      <c r="B558" s="34"/>
      <c r="C558" s="34"/>
      <c r="D558" s="34"/>
      <c r="E558" s="34"/>
      <c r="F558" s="34"/>
    </row>
    <row r="559" spans="1:6" ht="12.75">
      <c r="A559" s="35"/>
      <c r="B559" s="34"/>
      <c r="C559" s="34"/>
      <c r="D559" s="34"/>
      <c r="E559" s="34"/>
      <c r="F559" s="34"/>
    </row>
    <row r="560" spans="1:6" ht="12.75">
      <c r="A560" s="35"/>
      <c r="B560" s="34"/>
      <c r="C560" s="34"/>
      <c r="D560" s="34"/>
      <c r="E560" s="34"/>
      <c r="F560" s="34"/>
    </row>
    <row r="561" spans="1:6" ht="12.75">
      <c r="A561" s="35"/>
      <c r="B561" s="34"/>
      <c r="C561" s="34"/>
      <c r="D561" s="34"/>
      <c r="E561" s="34"/>
      <c r="F561" s="34"/>
    </row>
    <row r="562" spans="1:6" ht="12.75">
      <c r="A562" s="35"/>
      <c r="B562" s="34"/>
      <c r="C562" s="34"/>
      <c r="D562" s="34"/>
      <c r="E562" s="34"/>
      <c r="F562" s="34"/>
    </row>
    <row r="563" spans="1:6" ht="12.75">
      <c r="A563" s="35"/>
      <c r="B563" s="34"/>
      <c r="C563" s="34"/>
      <c r="D563" s="34"/>
      <c r="E563" s="34"/>
      <c r="F563" s="34"/>
    </row>
    <row r="564" spans="1:6" ht="12.75">
      <c r="A564" s="35"/>
      <c r="B564" s="34"/>
      <c r="C564" s="34"/>
      <c r="D564" s="34"/>
      <c r="E564" s="34"/>
      <c r="F564" s="34"/>
    </row>
    <row r="565" spans="1:6" ht="12.75">
      <c r="A565" s="35"/>
      <c r="B565" s="34"/>
      <c r="C565" s="34"/>
      <c r="D565" s="34"/>
      <c r="E565" s="34"/>
      <c r="F565" s="34"/>
    </row>
    <row r="566" spans="1:6" ht="12.75">
      <c r="A566" s="35"/>
      <c r="B566" s="34"/>
      <c r="C566" s="34"/>
      <c r="D566" s="34"/>
      <c r="E566" s="34"/>
      <c r="F566" s="34"/>
    </row>
    <row r="567" spans="1:6" ht="12.75">
      <c r="A567" s="35"/>
      <c r="B567" s="34"/>
      <c r="C567" s="34"/>
      <c r="D567" s="34"/>
      <c r="E567" s="34"/>
      <c r="F567" s="34"/>
    </row>
    <row r="568" spans="1:6" ht="12.75">
      <c r="A568" s="35"/>
      <c r="B568" s="34"/>
      <c r="C568" s="34"/>
      <c r="D568" s="34"/>
      <c r="E568" s="34"/>
      <c r="F568" s="34"/>
    </row>
    <row r="569" spans="1:6" ht="12.75">
      <c r="A569" s="35"/>
      <c r="B569" s="34"/>
      <c r="C569" s="34"/>
      <c r="D569" s="34"/>
      <c r="E569" s="34"/>
      <c r="F569" s="34"/>
    </row>
    <row r="570" spans="1:6" ht="12.75">
      <c r="A570" s="35"/>
      <c r="B570" s="34"/>
      <c r="C570" s="34"/>
      <c r="D570" s="34"/>
      <c r="E570" s="34"/>
      <c r="F570" s="34"/>
    </row>
    <row r="571" spans="1:6" ht="12.75">
      <c r="A571" s="35"/>
      <c r="B571" s="34"/>
      <c r="C571" s="34"/>
      <c r="D571" s="34"/>
      <c r="E571" s="34"/>
      <c r="F571" s="34"/>
    </row>
    <row r="572" spans="1:6" ht="12.75">
      <c r="A572" s="35"/>
      <c r="B572" s="34"/>
      <c r="C572" s="34"/>
      <c r="D572" s="34"/>
      <c r="E572" s="34"/>
      <c r="F572" s="34"/>
    </row>
    <row r="573" spans="1:6" ht="12.75">
      <c r="A573" s="35"/>
      <c r="B573" s="34"/>
      <c r="C573" s="34"/>
      <c r="D573" s="34"/>
      <c r="E573" s="34"/>
      <c r="F573" s="34"/>
    </row>
    <row r="574" spans="1:6" ht="12.75">
      <c r="A574" s="35"/>
      <c r="B574" s="34"/>
      <c r="C574" s="34"/>
      <c r="D574" s="34"/>
      <c r="E574" s="34"/>
      <c r="F574" s="34"/>
    </row>
    <row r="575" spans="1:6" ht="12.75">
      <c r="A575" s="35"/>
      <c r="B575" s="34"/>
      <c r="C575" s="34"/>
      <c r="D575" s="34"/>
      <c r="E575" s="34"/>
      <c r="F575" s="34"/>
    </row>
    <row r="576" spans="1:6" ht="12.75">
      <c r="A576" s="35"/>
      <c r="B576" s="34"/>
      <c r="C576" s="34"/>
      <c r="D576" s="34"/>
      <c r="E576" s="34"/>
      <c r="F576" s="34"/>
    </row>
    <row r="577" spans="1:6" ht="12.75">
      <c r="A577" s="35"/>
      <c r="B577" s="34"/>
      <c r="C577" s="34"/>
      <c r="D577" s="34"/>
      <c r="E577" s="34"/>
      <c r="F577" s="34"/>
    </row>
    <row r="578" spans="1:6" ht="12.75">
      <c r="A578" s="35"/>
      <c r="B578" s="34"/>
      <c r="C578" s="34"/>
      <c r="D578" s="34"/>
      <c r="E578" s="34"/>
      <c r="F578" s="34"/>
    </row>
    <row r="579" spans="1:6" ht="12.75">
      <c r="A579" s="35"/>
      <c r="B579" s="34"/>
      <c r="C579" s="34"/>
      <c r="D579" s="34"/>
      <c r="E579" s="34"/>
      <c r="F579" s="34"/>
    </row>
    <row r="580" spans="1:6" ht="12.75">
      <c r="A580" s="35"/>
      <c r="B580" s="34"/>
      <c r="C580" s="34"/>
      <c r="D580" s="34"/>
      <c r="E580" s="34"/>
      <c r="F580" s="34"/>
    </row>
    <row r="581" spans="1:6" ht="12.75">
      <c r="A581" s="35"/>
      <c r="B581" s="34"/>
      <c r="C581" s="34"/>
      <c r="D581" s="34"/>
      <c r="E581" s="34"/>
      <c r="F581" s="34"/>
    </row>
    <row r="582" spans="1:6" ht="12.75">
      <c r="A582" s="35"/>
      <c r="B582" s="34"/>
      <c r="C582" s="34"/>
      <c r="D582" s="34"/>
      <c r="E582" s="34"/>
      <c r="F582" s="34"/>
    </row>
    <row r="583" spans="1:6" ht="12.75">
      <c r="A583" s="35"/>
      <c r="B583" s="34"/>
      <c r="C583" s="34"/>
      <c r="D583" s="34"/>
      <c r="E583" s="34"/>
      <c r="F583" s="34"/>
    </row>
    <row r="584" spans="1:6" ht="12.75">
      <c r="A584" s="35"/>
      <c r="B584" s="34"/>
      <c r="C584" s="34"/>
      <c r="D584" s="34"/>
      <c r="E584" s="34"/>
      <c r="F584" s="34"/>
    </row>
    <row r="585" spans="1:6" ht="12.75">
      <c r="A585" s="35"/>
      <c r="B585" s="34"/>
      <c r="C585" s="34"/>
      <c r="D585" s="34"/>
      <c r="E585" s="34"/>
      <c r="F585" s="34"/>
    </row>
    <row r="586" spans="1:6" ht="12.75">
      <c r="A586" s="35"/>
      <c r="B586" s="34"/>
      <c r="C586" s="34"/>
      <c r="D586" s="34"/>
      <c r="E586" s="34"/>
      <c r="F586" s="34"/>
    </row>
    <row r="587" spans="1:6" ht="12.75">
      <c r="A587" s="35"/>
      <c r="B587" s="34"/>
      <c r="C587" s="34"/>
      <c r="D587" s="34"/>
      <c r="E587" s="34"/>
      <c r="F587" s="34"/>
    </row>
    <row r="588" spans="1:6" ht="12.75">
      <c r="A588" s="35"/>
      <c r="B588" s="34"/>
      <c r="C588" s="34"/>
      <c r="D588" s="34"/>
      <c r="E588" s="34"/>
      <c r="F588" s="34"/>
    </row>
    <row r="589" spans="1:6" ht="12.75">
      <c r="A589" s="35"/>
      <c r="B589" s="34"/>
      <c r="C589" s="34"/>
      <c r="D589" s="34"/>
      <c r="E589" s="34"/>
      <c r="F589" s="34"/>
    </row>
    <row r="590" spans="1:6" ht="12.75">
      <c r="A590" s="35"/>
      <c r="B590" s="34"/>
      <c r="C590" s="34"/>
      <c r="D590" s="34"/>
      <c r="E590" s="34"/>
      <c r="F590" s="34"/>
    </row>
    <row r="591" spans="1:6" ht="12.75">
      <c r="A591" s="35"/>
      <c r="B591" s="34"/>
      <c r="C591" s="34"/>
      <c r="D591" s="34"/>
      <c r="E591" s="34"/>
      <c r="F591" s="34"/>
    </row>
    <row r="592" spans="1:6" ht="12.75">
      <c r="A592" s="35"/>
      <c r="B592" s="34"/>
      <c r="C592" s="34"/>
      <c r="D592" s="34"/>
      <c r="E592" s="34"/>
      <c r="F592" s="34"/>
    </row>
    <row r="593" spans="1:6" ht="12.75">
      <c r="A593" s="35"/>
      <c r="B593" s="34"/>
      <c r="C593" s="34"/>
      <c r="D593" s="34"/>
      <c r="E593" s="34"/>
      <c r="F593" s="34"/>
    </row>
    <row r="594" spans="1:6" ht="12.75">
      <c r="A594" s="35"/>
      <c r="B594" s="34"/>
      <c r="C594" s="34"/>
      <c r="D594" s="34"/>
      <c r="E594" s="34"/>
      <c r="F594" s="34"/>
    </row>
    <row r="595" spans="1:6" ht="12.75">
      <c r="A595" s="35"/>
      <c r="B595" s="34"/>
      <c r="C595" s="34"/>
      <c r="D595" s="34"/>
      <c r="E595" s="34"/>
      <c r="F595" s="34"/>
    </row>
    <row r="596" spans="1:6" ht="12.75">
      <c r="A596" s="35"/>
      <c r="B596" s="34"/>
      <c r="C596" s="34"/>
      <c r="D596" s="34"/>
      <c r="E596" s="34"/>
      <c r="F596" s="34"/>
    </row>
    <row r="597" spans="1:6" ht="12.75">
      <c r="A597" s="35"/>
      <c r="B597" s="34"/>
      <c r="C597" s="34"/>
      <c r="D597" s="34"/>
      <c r="E597" s="34"/>
      <c r="F597" s="34"/>
    </row>
    <row r="598" spans="1:6" ht="12.75">
      <c r="A598" s="35"/>
      <c r="B598" s="34"/>
      <c r="C598" s="34"/>
      <c r="D598" s="34"/>
      <c r="E598" s="34"/>
      <c r="F598" s="34"/>
    </row>
    <row r="599" spans="1:6" ht="12.75">
      <c r="A599" s="35"/>
      <c r="B599" s="34"/>
      <c r="C599" s="34"/>
      <c r="D599" s="34"/>
      <c r="E599" s="34"/>
      <c r="F599" s="34"/>
    </row>
    <row r="600" spans="1:6" ht="12.75">
      <c r="A600" s="35"/>
      <c r="B600" s="34"/>
      <c r="C600" s="34"/>
      <c r="D600" s="34"/>
      <c r="E600" s="34"/>
      <c r="F600" s="34"/>
    </row>
    <row r="601" spans="1:6" ht="12.75">
      <c r="A601" s="35"/>
      <c r="B601" s="34"/>
      <c r="C601" s="34"/>
      <c r="D601" s="34"/>
      <c r="E601" s="34"/>
      <c r="F601" s="34"/>
    </row>
    <row r="602" spans="1:6" ht="12.75">
      <c r="A602" s="35"/>
      <c r="B602" s="34"/>
      <c r="C602" s="34"/>
      <c r="D602" s="34"/>
      <c r="E602" s="34"/>
      <c r="F602" s="34"/>
    </row>
    <row r="603" spans="1:6" ht="12.75">
      <c r="A603" s="35"/>
      <c r="B603" s="34"/>
      <c r="C603" s="34"/>
      <c r="D603" s="34"/>
      <c r="E603" s="34"/>
      <c r="F603" s="34"/>
    </row>
    <row r="604" spans="1:6" ht="12.75">
      <c r="A604" s="35"/>
      <c r="B604" s="34"/>
      <c r="C604" s="34"/>
      <c r="D604" s="34"/>
      <c r="E604" s="34"/>
      <c r="F604" s="34"/>
    </row>
    <row r="605" spans="1:6" ht="12.75">
      <c r="A605" s="35"/>
      <c r="B605" s="34"/>
      <c r="C605" s="34"/>
      <c r="D605" s="34"/>
      <c r="E605" s="34"/>
      <c r="F605" s="34"/>
    </row>
    <row r="606" spans="1:6" ht="12.75">
      <c r="A606" s="35"/>
      <c r="B606" s="34"/>
      <c r="C606" s="34"/>
      <c r="D606" s="34"/>
      <c r="E606" s="34"/>
      <c r="F606" s="34"/>
    </row>
    <row r="607" spans="1:6" ht="12.75">
      <c r="A607" s="35"/>
      <c r="B607" s="34"/>
      <c r="C607" s="34"/>
      <c r="D607" s="34"/>
      <c r="E607" s="34"/>
      <c r="F607" s="34"/>
    </row>
    <row r="608" spans="1:6" ht="12.75">
      <c r="A608" s="35"/>
      <c r="B608" s="34"/>
      <c r="C608" s="34"/>
      <c r="D608" s="34"/>
      <c r="E608" s="34"/>
      <c r="F608" s="34"/>
    </row>
    <row r="609" spans="1:6" ht="12.75">
      <c r="A609" s="35"/>
      <c r="B609" s="34"/>
      <c r="C609" s="34"/>
      <c r="D609" s="34"/>
      <c r="E609" s="34"/>
      <c r="F609" s="34"/>
    </row>
    <row r="610" spans="1:6" ht="12.75">
      <c r="A610" s="35"/>
      <c r="B610" s="34"/>
      <c r="C610" s="34"/>
      <c r="D610" s="34"/>
      <c r="E610" s="34"/>
      <c r="F610" s="34"/>
    </row>
    <row r="611" spans="1:6" ht="12.75">
      <c r="A611" s="35"/>
      <c r="B611" s="34"/>
      <c r="C611" s="34"/>
      <c r="D611" s="34"/>
      <c r="E611" s="34"/>
      <c r="F611" s="34"/>
    </row>
    <row r="612" spans="1:6" ht="12.75">
      <c r="A612" s="35"/>
      <c r="B612" s="34"/>
      <c r="C612" s="34"/>
      <c r="D612" s="34"/>
      <c r="E612" s="34"/>
      <c r="F612" s="34"/>
    </row>
    <row r="613" spans="1:6" ht="12.75">
      <c r="A613" s="35"/>
      <c r="B613" s="34"/>
      <c r="C613" s="34"/>
      <c r="D613" s="34"/>
      <c r="E613" s="34"/>
      <c r="F613" s="34"/>
    </row>
    <row r="614" spans="1:6" ht="12.75">
      <c r="A614" s="35"/>
      <c r="B614" s="34"/>
      <c r="C614" s="34"/>
      <c r="D614" s="34"/>
      <c r="E614" s="34"/>
      <c r="F614" s="34"/>
    </row>
    <row r="615" spans="1:6" ht="12.75">
      <c r="A615" s="35"/>
      <c r="B615" s="34"/>
      <c r="C615" s="34"/>
      <c r="D615" s="34"/>
      <c r="E615" s="34"/>
      <c r="F615" s="34"/>
    </row>
    <row r="616" spans="1:6" ht="12.75">
      <c r="A616" s="35"/>
      <c r="B616" s="34"/>
      <c r="C616" s="34"/>
      <c r="D616" s="34"/>
      <c r="E616" s="34"/>
      <c r="F616" s="34"/>
    </row>
    <row r="617" spans="1:6" ht="12.75">
      <c r="A617" s="35"/>
      <c r="B617" s="34"/>
      <c r="C617" s="34"/>
      <c r="D617" s="34"/>
      <c r="E617" s="34"/>
      <c r="F617" s="34"/>
    </row>
    <row r="618" spans="1:6" ht="12.75">
      <c r="A618" s="35"/>
      <c r="B618" s="34"/>
      <c r="C618" s="34"/>
      <c r="D618" s="34"/>
      <c r="E618" s="34"/>
      <c r="F618" s="34"/>
    </row>
    <row r="619" spans="1:6" ht="12.75">
      <c r="A619" s="35"/>
      <c r="B619" s="34"/>
      <c r="C619" s="34"/>
      <c r="D619" s="34"/>
      <c r="E619" s="34"/>
      <c r="F619" s="34"/>
    </row>
    <row r="620" spans="1:6" ht="12.75">
      <c r="A620" s="35"/>
      <c r="B620" s="34"/>
      <c r="C620" s="34"/>
      <c r="D620" s="34"/>
      <c r="E620" s="34"/>
      <c r="F620" s="34"/>
    </row>
    <row r="621" spans="1:6" ht="12.75">
      <c r="A621" s="35"/>
      <c r="B621" s="34"/>
      <c r="C621" s="34"/>
      <c r="D621" s="34"/>
      <c r="E621" s="34"/>
      <c r="F621" s="34"/>
    </row>
    <row r="622" spans="1:6" ht="12.75">
      <c r="A622" s="35"/>
      <c r="B622" s="34"/>
      <c r="C622" s="34"/>
      <c r="D622" s="34"/>
      <c r="E622" s="34"/>
      <c r="F622" s="34"/>
    </row>
    <row r="623" spans="1:6" ht="12.75">
      <c r="A623" s="35"/>
      <c r="B623" s="34"/>
      <c r="C623" s="34"/>
      <c r="D623" s="34"/>
      <c r="E623" s="34"/>
      <c r="F623" s="34"/>
    </row>
    <row r="624" spans="1:6" ht="12.75">
      <c r="A624" s="35"/>
      <c r="B624" s="34"/>
      <c r="C624" s="34"/>
      <c r="D624" s="34"/>
      <c r="E624" s="34"/>
      <c r="F624" s="34"/>
    </row>
    <row r="625" spans="1:6" ht="12.75">
      <c r="A625" s="35"/>
      <c r="B625" s="34"/>
      <c r="C625" s="34"/>
      <c r="D625" s="34"/>
      <c r="E625" s="34"/>
      <c r="F625" s="34"/>
    </row>
    <row r="626" spans="1:6" ht="12.75">
      <c r="A626" s="35"/>
      <c r="B626" s="34"/>
      <c r="C626" s="34"/>
      <c r="D626" s="34"/>
      <c r="E626" s="34"/>
      <c r="F626" s="34"/>
    </row>
    <row r="627" spans="1:6" ht="12.75">
      <c r="A627" s="35"/>
      <c r="B627" s="34"/>
      <c r="C627" s="34"/>
      <c r="D627" s="34"/>
      <c r="E627" s="34"/>
      <c r="F627" s="34"/>
    </row>
    <row r="628" spans="1:6" ht="12.75">
      <c r="A628" s="35"/>
      <c r="B628" s="34"/>
      <c r="C628" s="34"/>
      <c r="D628" s="34"/>
      <c r="E628" s="34"/>
      <c r="F628" s="34"/>
    </row>
    <row r="629" spans="1:6" ht="12.75">
      <c r="A629" s="35"/>
      <c r="B629" s="34"/>
      <c r="C629" s="34"/>
      <c r="D629" s="34"/>
      <c r="E629" s="34"/>
      <c r="F629" s="34"/>
    </row>
    <row r="630" spans="1:6" ht="12.75">
      <c r="A630" s="35"/>
      <c r="B630" s="34"/>
      <c r="C630" s="34"/>
      <c r="D630" s="34"/>
      <c r="E630" s="34"/>
      <c r="F630" s="34"/>
    </row>
    <row r="631" spans="1:6" ht="12.75">
      <c r="A631" s="35"/>
      <c r="B631" s="34"/>
      <c r="C631" s="34"/>
      <c r="D631" s="34"/>
      <c r="E631" s="34"/>
      <c r="F631" s="34"/>
    </row>
    <row r="632" spans="1:6" ht="12.75">
      <c r="A632" s="35"/>
      <c r="B632" s="34"/>
      <c r="C632" s="34"/>
      <c r="D632" s="34"/>
      <c r="E632" s="34"/>
      <c r="F632" s="34"/>
    </row>
    <row r="633" spans="1:6" ht="12.75">
      <c r="A633" s="35"/>
      <c r="B633" s="34"/>
      <c r="C633" s="34"/>
      <c r="D633" s="34"/>
      <c r="E633" s="34"/>
      <c r="F633" s="34"/>
    </row>
    <row r="634" spans="1:6" ht="12.75">
      <c r="A634" s="35"/>
      <c r="B634" s="34"/>
      <c r="C634" s="34"/>
      <c r="D634" s="34"/>
      <c r="E634" s="34"/>
      <c r="F634" s="34"/>
    </row>
    <row r="635" spans="1:6" ht="12.75">
      <c r="A635" s="35"/>
      <c r="B635" s="34"/>
      <c r="C635" s="34"/>
      <c r="D635" s="34"/>
      <c r="E635" s="34"/>
      <c r="F635" s="34"/>
    </row>
    <row r="636" spans="1:6" ht="12.75">
      <c r="A636" s="35"/>
      <c r="B636" s="34"/>
      <c r="C636" s="34"/>
      <c r="D636" s="34"/>
      <c r="E636" s="34"/>
      <c r="F636" s="34"/>
    </row>
    <row r="637" spans="1:6" ht="12.75">
      <c r="A637" s="35"/>
      <c r="B637" s="34"/>
      <c r="C637" s="34"/>
      <c r="D637" s="34"/>
      <c r="E637" s="34"/>
      <c r="F637" s="34"/>
    </row>
    <row r="638" spans="1:6" ht="12.75">
      <c r="A638" s="35"/>
      <c r="B638" s="34"/>
      <c r="C638" s="34"/>
      <c r="D638" s="34"/>
      <c r="E638" s="34"/>
      <c r="F638" s="34"/>
    </row>
    <row r="639" spans="1:6" ht="12.75">
      <c r="A639" s="35"/>
      <c r="B639" s="34"/>
      <c r="C639" s="34"/>
      <c r="D639" s="34"/>
      <c r="E639" s="34"/>
      <c r="F639" s="34"/>
    </row>
    <row r="640" spans="1:6" ht="12.75">
      <c r="A640" s="35"/>
      <c r="B640" s="34"/>
      <c r="C640" s="34"/>
      <c r="D640" s="34"/>
      <c r="E640" s="34"/>
      <c r="F640" s="34"/>
    </row>
    <row r="641" spans="1:6" ht="12.75">
      <c r="A641" s="35"/>
      <c r="B641" s="34"/>
      <c r="C641" s="34"/>
      <c r="D641" s="34"/>
      <c r="E641" s="34"/>
      <c r="F641" s="34"/>
    </row>
    <row r="642" spans="1:6" ht="12.75">
      <c r="A642" s="35"/>
      <c r="B642" s="34"/>
      <c r="C642" s="34"/>
      <c r="D642" s="34"/>
      <c r="E642" s="34"/>
      <c r="F642" s="34"/>
    </row>
    <row r="643" spans="1:6" ht="12.75">
      <c r="A643" s="35"/>
      <c r="B643" s="34"/>
      <c r="C643" s="34"/>
      <c r="D643" s="34"/>
      <c r="E643" s="34"/>
      <c r="F643" s="34"/>
    </row>
    <row r="644" spans="1:6" ht="12.75">
      <c r="A644" s="35"/>
      <c r="B644" s="34"/>
      <c r="C644" s="34"/>
      <c r="D644" s="34"/>
      <c r="E644" s="34"/>
      <c r="F644" s="34"/>
    </row>
    <row r="645" spans="1:6" ht="12.75">
      <c r="A645" s="35"/>
      <c r="B645" s="34"/>
      <c r="C645" s="34"/>
      <c r="D645" s="34"/>
      <c r="E645" s="34"/>
      <c r="F645" s="34"/>
    </row>
    <row r="646" spans="1:6" ht="12.75">
      <c r="A646" s="35"/>
      <c r="B646" s="34"/>
      <c r="C646" s="34"/>
      <c r="D646" s="34"/>
      <c r="E646" s="34"/>
      <c r="F646" s="34"/>
    </row>
    <row r="647" spans="1:6" ht="12.75">
      <c r="A647" s="35"/>
      <c r="B647" s="34"/>
      <c r="C647" s="34"/>
      <c r="D647" s="34"/>
      <c r="E647" s="34"/>
      <c r="F647" s="34"/>
    </row>
    <row r="648" spans="1:6" ht="12.75">
      <c r="A648" s="35"/>
      <c r="B648" s="34"/>
      <c r="C648" s="34"/>
      <c r="D648" s="34"/>
      <c r="E648" s="34"/>
      <c r="F648" s="34"/>
    </row>
    <row r="649" spans="1:6" ht="12.75">
      <c r="A649" s="35"/>
      <c r="B649" s="34"/>
      <c r="C649" s="34"/>
      <c r="D649" s="34"/>
      <c r="E649" s="34"/>
      <c r="F649" s="34"/>
    </row>
    <row r="650" spans="1:6" ht="12.75">
      <c r="A650" s="35"/>
      <c r="B650" s="34"/>
      <c r="C650" s="34"/>
      <c r="D650" s="34"/>
      <c r="E650" s="34"/>
      <c r="F650" s="34"/>
    </row>
    <row r="651" spans="1:6" ht="12.75">
      <c r="A651" s="35"/>
      <c r="B651" s="34"/>
      <c r="C651" s="34"/>
      <c r="D651" s="34"/>
      <c r="E651" s="34"/>
      <c r="F651" s="34"/>
    </row>
    <row r="652" spans="1:6" ht="12.75">
      <c r="A652" s="35"/>
      <c r="B652" s="34"/>
      <c r="C652" s="34"/>
      <c r="D652" s="34"/>
      <c r="E652" s="34"/>
      <c r="F652" s="34"/>
    </row>
    <row r="653" spans="1:6" ht="12.75">
      <c r="A653" s="35"/>
      <c r="B653" s="34"/>
      <c r="C653" s="34"/>
      <c r="D653" s="34"/>
      <c r="E653" s="34"/>
      <c r="F653" s="34"/>
    </row>
    <row r="654" spans="1:6" ht="12.75">
      <c r="A654" s="35"/>
      <c r="B654" s="34"/>
      <c r="C654" s="34"/>
      <c r="D654" s="34"/>
      <c r="E654" s="34"/>
      <c r="F654" s="34"/>
    </row>
    <row r="655" spans="1:6" ht="12.75">
      <c r="A655" s="35"/>
      <c r="B655" s="34"/>
      <c r="C655" s="34"/>
      <c r="D655" s="34"/>
      <c r="E655" s="34"/>
      <c r="F655" s="34"/>
    </row>
    <row r="656" spans="1:6" ht="12.75">
      <c r="A656" s="35"/>
      <c r="B656" s="34"/>
      <c r="C656" s="34"/>
      <c r="D656" s="34"/>
      <c r="E656" s="34"/>
      <c r="F656" s="34"/>
    </row>
    <row r="657" spans="1:6" ht="12.75">
      <c r="A657" s="35"/>
      <c r="B657" s="34"/>
      <c r="C657" s="34"/>
      <c r="D657" s="34"/>
      <c r="E657" s="34"/>
      <c r="F657" s="34"/>
    </row>
    <row r="658" spans="1:6" ht="12.75">
      <c r="A658" s="35"/>
      <c r="B658" s="34"/>
      <c r="C658" s="34"/>
      <c r="D658" s="34"/>
      <c r="E658" s="34"/>
      <c r="F658" s="34"/>
    </row>
    <row r="659" spans="1:6" ht="12.75">
      <c r="A659" s="35"/>
      <c r="B659" s="34"/>
      <c r="C659" s="34"/>
      <c r="D659" s="34"/>
      <c r="E659" s="34"/>
      <c r="F659" s="34"/>
    </row>
    <row r="660" spans="1:6" ht="12.75">
      <c r="A660" s="35"/>
      <c r="B660" s="34"/>
      <c r="C660" s="34"/>
      <c r="D660" s="34"/>
      <c r="E660" s="34"/>
      <c r="F660" s="34"/>
    </row>
    <row r="661" spans="1:6" ht="12.75">
      <c r="A661" s="35"/>
      <c r="B661" s="34"/>
      <c r="C661" s="34"/>
      <c r="D661" s="34"/>
      <c r="E661" s="34"/>
      <c r="F661" s="34"/>
    </row>
    <row r="662" spans="1:6" ht="12.75">
      <c r="A662" s="35"/>
      <c r="B662" s="34"/>
      <c r="C662" s="34"/>
      <c r="D662" s="34"/>
      <c r="E662" s="34"/>
      <c r="F662" s="34"/>
    </row>
    <row r="663" spans="1:6" ht="12.75">
      <c r="A663" s="35"/>
      <c r="B663" s="34"/>
      <c r="C663" s="34"/>
      <c r="D663" s="34"/>
      <c r="E663" s="34"/>
      <c r="F663" s="34"/>
    </row>
    <row r="664" spans="1:6" ht="12.75">
      <c r="A664" s="34"/>
      <c r="B664" s="34"/>
      <c r="C664" s="34"/>
      <c r="D664" s="34"/>
      <c r="E664" s="34"/>
      <c r="F664" s="34"/>
    </row>
    <row r="665" spans="1:6" ht="12.75">
      <c r="A665" s="34"/>
      <c r="B665" s="34"/>
      <c r="C665" s="34"/>
      <c r="D665" s="34"/>
      <c r="E665" s="34"/>
      <c r="F665" s="34"/>
    </row>
    <row r="666" spans="1:6" ht="12.75">
      <c r="A666" s="34"/>
      <c r="B666" s="34"/>
      <c r="C666" s="34"/>
      <c r="D666" s="34"/>
      <c r="E666" s="34"/>
      <c r="F666" s="34"/>
    </row>
    <row r="667" spans="1:6" ht="12.75">
      <c r="A667" s="34"/>
      <c r="B667" s="34"/>
      <c r="C667" s="34"/>
      <c r="D667" s="34"/>
      <c r="E667" s="34"/>
      <c r="F667" s="34"/>
    </row>
    <row r="668" spans="1:6" ht="12.75">
      <c r="A668" s="34"/>
      <c r="B668" s="34"/>
      <c r="C668" s="34"/>
      <c r="D668" s="34"/>
      <c r="E668" s="34"/>
      <c r="F668" s="34"/>
    </row>
    <row r="669" spans="1:6" ht="12.75">
      <c r="A669" s="34"/>
      <c r="B669" s="34"/>
      <c r="C669" s="34"/>
      <c r="D669" s="34"/>
      <c r="E669" s="34"/>
      <c r="F669" s="34"/>
    </row>
    <row r="670" spans="1:6" ht="12.75">
      <c r="A670" s="34"/>
      <c r="B670" s="34"/>
      <c r="C670" s="34"/>
      <c r="D670" s="34"/>
      <c r="E670" s="34"/>
      <c r="F670" s="34"/>
    </row>
    <row r="671" spans="1:6" ht="12.75">
      <c r="A671" s="34"/>
      <c r="B671" s="34"/>
      <c r="C671" s="34"/>
      <c r="D671" s="34"/>
      <c r="E671" s="34"/>
      <c r="F671" s="34"/>
    </row>
    <row r="672" spans="1:6" ht="12.75">
      <c r="A672" s="34"/>
      <c r="B672" s="34"/>
      <c r="C672" s="34"/>
      <c r="D672" s="34"/>
      <c r="E672" s="34"/>
      <c r="F672" s="34"/>
    </row>
    <row r="673" spans="1:6" ht="12.75">
      <c r="A673" s="34"/>
      <c r="B673" s="34"/>
      <c r="C673" s="34"/>
      <c r="D673" s="34"/>
      <c r="E673" s="34"/>
      <c r="F673" s="34"/>
    </row>
    <row r="674" spans="1:6" ht="12.75">
      <c r="A674" s="34"/>
      <c r="B674" s="34"/>
      <c r="C674" s="34"/>
      <c r="D674" s="34"/>
      <c r="E674" s="34"/>
      <c r="F674" s="34"/>
    </row>
    <row r="675" spans="1:6" ht="12.75">
      <c r="A675" s="34"/>
      <c r="B675" s="34"/>
      <c r="C675" s="34"/>
      <c r="D675" s="34"/>
      <c r="E675" s="34"/>
      <c r="F675" s="34"/>
    </row>
    <row r="676" spans="1:6" ht="12.75">
      <c r="A676" s="34"/>
      <c r="B676" s="34"/>
      <c r="C676" s="34"/>
      <c r="D676" s="34"/>
      <c r="E676" s="34"/>
      <c r="F676" s="34"/>
    </row>
    <row r="677" spans="1:6" ht="12.75">
      <c r="A677" s="34"/>
      <c r="B677" s="34"/>
      <c r="C677" s="34"/>
      <c r="D677" s="34"/>
      <c r="E677" s="34"/>
      <c r="F677" s="34"/>
    </row>
    <row r="678" spans="1:6" ht="12.75">
      <c r="A678" s="34"/>
      <c r="B678" s="34"/>
      <c r="C678" s="34"/>
      <c r="D678" s="34"/>
      <c r="E678" s="34"/>
      <c r="F678" s="34"/>
    </row>
    <row r="679" spans="1:6" ht="12.75">
      <c r="A679" s="34"/>
      <c r="B679" s="34"/>
      <c r="C679" s="34"/>
      <c r="D679" s="34"/>
      <c r="E679" s="34"/>
      <c r="F679" s="34"/>
    </row>
    <row r="680" spans="1:6" ht="12.75">
      <c r="A680" s="34"/>
      <c r="B680" s="34"/>
      <c r="C680" s="34"/>
      <c r="D680" s="34"/>
      <c r="E680" s="34"/>
      <c r="F680" s="34"/>
    </row>
    <row r="681" spans="1:6" ht="12.75">
      <c r="A681" s="34"/>
      <c r="B681" s="34"/>
      <c r="C681" s="34"/>
      <c r="D681" s="34"/>
      <c r="E681" s="34"/>
      <c r="F681" s="34"/>
    </row>
    <row r="682" spans="1:6" ht="12.75">
      <c r="A682" s="34"/>
      <c r="B682" s="34"/>
      <c r="C682" s="34"/>
      <c r="D682" s="34"/>
      <c r="E682" s="34"/>
      <c r="F682" s="34"/>
    </row>
    <row r="683" spans="1:6" ht="12.75">
      <c r="A683" s="34"/>
      <c r="B683" s="34"/>
      <c r="C683" s="34"/>
      <c r="D683" s="34"/>
      <c r="E683" s="34"/>
      <c r="F683" s="34"/>
    </row>
    <row r="684" spans="1:6" ht="12.75">
      <c r="A684" s="34"/>
      <c r="B684" s="34"/>
      <c r="C684" s="34"/>
      <c r="D684" s="34"/>
      <c r="E684" s="34"/>
      <c r="F684" s="34"/>
    </row>
    <row r="685" spans="1:6" ht="12.75">
      <c r="A685" s="34"/>
      <c r="B685" s="34"/>
      <c r="C685" s="34"/>
      <c r="D685" s="34"/>
      <c r="E685" s="34"/>
      <c r="F685" s="34"/>
    </row>
    <row r="686" spans="1:6" ht="12.75">
      <c r="A686" s="34"/>
      <c r="B686" s="34"/>
      <c r="C686" s="34"/>
      <c r="D686" s="34"/>
      <c r="E686" s="34"/>
      <c r="F686" s="34"/>
    </row>
    <row r="687" spans="1:6" ht="12.75">
      <c r="A687" s="34"/>
      <c r="B687" s="34"/>
      <c r="C687" s="34"/>
      <c r="D687" s="34"/>
      <c r="E687" s="34"/>
      <c r="F687" s="34"/>
    </row>
    <row r="688" spans="1:6" ht="12.75">
      <c r="A688" s="34"/>
      <c r="B688" s="34"/>
      <c r="C688" s="34"/>
      <c r="D688" s="34"/>
      <c r="E688" s="34"/>
      <c r="F688" s="34"/>
    </row>
  </sheetData>
  <printOptions gridLines="1" horizontalCentered="1"/>
  <pageMargins left="0.5511811023622047" right="0.5511811023622047" top="1.1811023622047245" bottom="1.0236220472440944" header="0.6299212598425197" footer="0.5118110236220472"/>
  <pageSetup horizontalDpi="600" verticalDpi="600" orientation="portrait" paperSize="9" scale="90" r:id="rId1"/>
  <headerFooter alignWithMargins="0">
    <oddHeader>&amp;C&amp;"Arial CE,Pogrubiony"Wykonanie przychodów budżetu miasta Opola za I półrocze 2005 roku&amp;R&amp;9Załącznik Nr 3&amp;8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85"/>
  <sheetViews>
    <sheetView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39.875" style="0" customWidth="1"/>
    <col min="3" max="5" width="13.875" style="0" customWidth="1"/>
    <col min="6" max="6" width="7.25390625" style="0" customWidth="1"/>
  </cols>
  <sheetData>
    <row r="1" spans="1:6" s="2" customFormat="1" ht="77.25" customHeight="1">
      <c r="A1" s="1" t="s">
        <v>384</v>
      </c>
      <c r="B1" s="1" t="s">
        <v>385</v>
      </c>
      <c r="C1" s="91" t="s">
        <v>30</v>
      </c>
      <c r="D1" s="149" t="s">
        <v>306</v>
      </c>
      <c r="E1" s="150" t="s">
        <v>307</v>
      </c>
      <c r="F1" s="155" t="s">
        <v>360</v>
      </c>
    </row>
    <row r="2" spans="1:6" s="4" customFormat="1" ht="11.25">
      <c r="A2" s="95">
        <v>1</v>
      </c>
      <c r="B2" s="95">
        <v>2</v>
      </c>
      <c r="C2" s="95">
        <v>3</v>
      </c>
      <c r="D2" s="96">
        <v>4</v>
      </c>
      <c r="E2" s="97">
        <v>5</v>
      </c>
      <c r="F2" s="98">
        <v>6</v>
      </c>
    </row>
    <row r="3" spans="1:6" s="2" customFormat="1" ht="60" customHeight="1">
      <c r="A3" s="156"/>
      <c r="B3" s="74" t="s">
        <v>263</v>
      </c>
      <c r="C3" s="144">
        <f>C4</f>
        <v>4236000</v>
      </c>
      <c r="D3" s="145">
        <f>D4</f>
        <v>4236000</v>
      </c>
      <c r="E3" s="146">
        <f>E4</f>
        <v>2035818</v>
      </c>
      <c r="F3" s="147">
        <f>E3/D3</f>
        <v>0.48059915014164306</v>
      </c>
    </row>
    <row r="4" spans="1:6" s="2" customFormat="1" ht="27.75" customHeight="1" thickBot="1">
      <c r="A4" s="157">
        <v>992</v>
      </c>
      <c r="B4" s="158" t="s">
        <v>264</v>
      </c>
      <c r="C4" s="159">
        <v>4236000</v>
      </c>
      <c r="D4" s="160">
        <v>4236000</v>
      </c>
      <c r="E4" s="161">
        <v>2035818</v>
      </c>
      <c r="F4" s="162">
        <f>E4/D4</f>
        <v>0.48059915014164306</v>
      </c>
    </row>
    <row r="5" spans="1:6" ht="12.75">
      <c r="A5" s="15"/>
      <c r="B5" s="16"/>
      <c r="C5" s="16"/>
      <c r="D5" s="16"/>
      <c r="E5" s="16"/>
      <c r="F5" s="16"/>
    </row>
    <row r="6" spans="1:6" ht="12.75">
      <c r="A6" s="15"/>
      <c r="B6" s="16"/>
      <c r="C6" s="16"/>
      <c r="D6" s="16"/>
      <c r="E6" s="16"/>
      <c r="F6" s="16"/>
    </row>
    <row r="7" spans="1:6" ht="12.75">
      <c r="A7" s="15"/>
      <c r="B7" s="16"/>
      <c r="C7" s="16"/>
      <c r="D7" s="16"/>
      <c r="E7" s="16"/>
      <c r="F7" s="16"/>
    </row>
    <row r="8" spans="1:6" ht="12.75">
      <c r="A8" s="15"/>
      <c r="B8" s="16"/>
      <c r="C8" s="16"/>
      <c r="D8" s="16"/>
      <c r="E8" s="16"/>
      <c r="F8" s="16"/>
    </row>
    <row r="9" spans="1:6" ht="12.75">
      <c r="A9" s="15"/>
      <c r="B9" s="16"/>
      <c r="C9" s="16"/>
      <c r="D9" s="16"/>
      <c r="E9" s="16"/>
      <c r="F9" s="16"/>
    </row>
    <row r="10" spans="1:6" ht="12.75">
      <c r="A10" s="15"/>
      <c r="B10" s="16"/>
      <c r="C10" s="16"/>
      <c r="D10" s="16"/>
      <c r="E10" s="16"/>
      <c r="F10" s="16"/>
    </row>
    <row r="11" spans="1:6" ht="12.75">
      <c r="A11" s="15"/>
      <c r="B11" s="16"/>
      <c r="C11" s="16"/>
      <c r="D11" s="16"/>
      <c r="E11" s="16"/>
      <c r="F11" s="16"/>
    </row>
    <row r="12" spans="1:6" ht="12.75">
      <c r="A12" s="15"/>
      <c r="B12" s="16"/>
      <c r="C12" s="16"/>
      <c r="D12" s="16"/>
      <c r="E12" s="16"/>
      <c r="F12" s="16"/>
    </row>
    <row r="13" spans="1:6" ht="12.75">
      <c r="A13" s="15"/>
      <c r="B13" s="16"/>
      <c r="C13" s="16"/>
      <c r="D13" s="16"/>
      <c r="E13" s="16"/>
      <c r="F13" s="16"/>
    </row>
    <row r="14" spans="1:6" ht="12.75">
      <c r="A14" s="15"/>
      <c r="B14" s="16"/>
      <c r="C14" s="16"/>
      <c r="D14" s="16"/>
      <c r="E14" s="16"/>
      <c r="F14" s="16"/>
    </row>
    <row r="15" spans="1:6" ht="12.75">
      <c r="A15" s="15"/>
      <c r="B15" s="16"/>
      <c r="C15" s="16"/>
      <c r="D15" s="16"/>
      <c r="E15" s="16"/>
      <c r="F15" s="16"/>
    </row>
    <row r="16" spans="1:6" ht="12.75">
      <c r="A16" s="15"/>
      <c r="B16" s="16"/>
      <c r="C16" s="16"/>
      <c r="D16" s="16"/>
      <c r="E16" s="16"/>
      <c r="F16" s="16"/>
    </row>
    <row r="17" spans="1:6" ht="12.75">
      <c r="A17" s="15"/>
      <c r="B17" s="16"/>
      <c r="C17" s="16"/>
      <c r="D17" s="16"/>
      <c r="E17" s="16"/>
      <c r="F17" s="16"/>
    </row>
    <row r="18" spans="1:6" ht="12.75">
      <c r="A18" s="15"/>
      <c r="B18" s="16"/>
      <c r="C18" s="16"/>
      <c r="D18" s="16"/>
      <c r="E18" s="16"/>
      <c r="F18" s="16"/>
    </row>
    <row r="19" spans="1:6" ht="12.75">
      <c r="A19" s="15"/>
      <c r="B19" s="16"/>
      <c r="C19" s="16"/>
      <c r="D19" s="16"/>
      <c r="E19" s="16"/>
      <c r="F19" s="16"/>
    </row>
    <row r="20" spans="1:6" ht="12.75">
      <c r="A20" s="15"/>
      <c r="B20" s="16"/>
      <c r="C20" s="16"/>
      <c r="D20" s="16"/>
      <c r="E20" s="16"/>
      <c r="F20" s="16"/>
    </row>
    <row r="21" spans="1:6" ht="12.75">
      <c r="A21" s="15"/>
      <c r="B21" s="16"/>
      <c r="C21" s="16"/>
      <c r="D21" s="16"/>
      <c r="E21" s="16"/>
      <c r="F21" s="16"/>
    </row>
    <row r="22" spans="1:6" ht="12.75">
      <c r="A22" s="15"/>
      <c r="B22" s="16"/>
      <c r="C22" s="16"/>
      <c r="D22" s="16"/>
      <c r="E22" s="16"/>
      <c r="F22" s="16"/>
    </row>
    <row r="23" spans="1:6" ht="12.75">
      <c r="A23" s="15"/>
      <c r="B23" s="16"/>
      <c r="C23" s="16"/>
      <c r="D23" s="16"/>
      <c r="E23" s="16"/>
      <c r="F23" s="16"/>
    </row>
    <row r="24" spans="1:6" ht="12.75">
      <c r="A24" s="15"/>
      <c r="B24" s="16"/>
      <c r="C24" s="16"/>
      <c r="D24" s="16"/>
      <c r="E24" s="16"/>
      <c r="F24" s="16"/>
    </row>
    <row r="25" spans="1:6" ht="12.75">
      <c r="A25" s="15"/>
      <c r="B25" s="16"/>
      <c r="C25" s="16"/>
      <c r="D25" s="16"/>
      <c r="E25" s="16"/>
      <c r="F25" s="16"/>
    </row>
    <row r="26" spans="1:6" ht="12.75">
      <c r="A26" s="15"/>
      <c r="B26" s="16"/>
      <c r="C26" s="16"/>
      <c r="D26" s="16"/>
      <c r="E26" s="16"/>
      <c r="F26" s="16"/>
    </row>
    <row r="27" spans="1:6" ht="12.75">
      <c r="A27" s="15"/>
      <c r="B27" s="16"/>
      <c r="C27" s="16"/>
      <c r="D27" s="16"/>
      <c r="E27" s="16"/>
      <c r="F27" s="16"/>
    </row>
    <row r="28" spans="1:6" ht="12.75">
      <c r="A28" s="15"/>
      <c r="B28" s="16"/>
      <c r="C28" s="16"/>
      <c r="D28" s="16"/>
      <c r="E28" s="16"/>
      <c r="F28" s="16"/>
    </row>
    <row r="29" spans="1:6" ht="12.75">
      <c r="A29" s="15"/>
      <c r="B29" s="16"/>
      <c r="C29" s="16"/>
      <c r="D29" s="16"/>
      <c r="E29" s="16"/>
      <c r="F29" s="16"/>
    </row>
    <row r="30" spans="1:6" ht="12.75">
      <c r="A30" s="15"/>
      <c r="B30" s="16"/>
      <c r="C30" s="16"/>
      <c r="D30" s="16"/>
      <c r="E30" s="16"/>
      <c r="F30" s="16"/>
    </row>
    <row r="31" spans="1:6" ht="12.75">
      <c r="A31" s="15"/>
      <c r="B31" s="16"/>
      <c r="C31" s="16"/>
      <c r="D31" s="16"/>
      <c r="E31" s="16"/>
      <c r="F31" s="16"/>
    </row>
    <row r="32" spans="1:6" ht="12.75">
      <c r="A32" s="15"/>
      <c r="B32" s="16"/>
      <c r="C32" s="16"/>
      <c r="D32" s="16"/>
      <c r="E32" s="16"/>
      <c r="F32" s="16"/>
    </row>
    <row r="33" spans="1:6" ht="12.75">
      <c r="A33" s="15"/>
      <c r="B33" s="16"/>
      <c r="C33" s="16"/>
      <c r="D33" s="16"/>
      <c r="E33" s="16"/>
      <c r="F33" s="16"/>
    </row>
    <row r="34" spans="1:6" ht="12.75">
      <c r="A34" s="15"/>
      <c r="B34" s="16"/>
      <c r="C34" s="16"/>
      <c r="D34" s="16"/>
      <c r="E34" s="16"/>
      <c r="F34" s="16"/>
    </row>
    <row r="35" spans="1:6" ht="12.75">
      <c r="A35" s="15"/>
      <c r="B35" s="16"/>
      <c r="C35" s="16"/>
      <c r="D35" s="16"/>
      <c r="E35" s="16"/>
      <c r="F35" s="16"/>
    </row>
    <row r="36" spans="1:6" ht="12.75">
      <c r="A36" s="15"/>
      <c r="B36" s="16"/>
      <c r="C36" s="16"/>
      <c r="D36" s="16"/>
      <c r="E36" s="16"/>
      <c r="F36" s="16"/>
    </row>
    <row r="37" spans="1:6" ht="12.75">
      <c r="A37" s="15"/>
      <c r="B37" s="16"/>
      <c r="C37" s="16"/>
      <c r="D37" s="16"/>
      <c r="E37" s="16"/>
      <c r="F37" s="16"/>
    </row>
    <row r="38" spans="1:6" ht="12.75">
      <c r="A38" s="15"/>
      <c r="B38" s="16"/>
      <c r="C38" s="16"/>
      <c r="D38" s="16"/>
      <c r="E38" s="16"/>
      <c r="F38" s="16"/>
    </row>
    <row r="39" spans="1:6" ht="12.75">
      <c r="A39" s="15"/>
      <c r="B39" s="16"/>
      <c r="C39" s="16"/>
      <c r="D39" s="16"/>
      <c r="E39" s="16"/>
      <c r="F39" s="16"/>
    </row>
    <row r="40" spans="1:6" ht="12.75">
      <c r="A40" s="15"/>
      <c r="B40" s="16"/>
      <c r="C40" s="16"/>
      <c r="D40" s="16"/>
      <c r="E40" s="16"/>
      <c r="F40" s="16"/>
    </row>
    <row r="41" spans="1:6" ht="12.75">
      <c r="A41" s="15"/>
      <c r="B41" s="16"/>
      <c r="C41" s="16"/>
      <c r="D41" s="16"/>
      <c r="E41" s="16"/>
      <c r="F41" s="16"/>
    </row>
    <row r="42" spans="1:6" ht="12.75">
      <c r="A42" s="15"/>
      <c r="B42" s="16"/>
      <c r="C42" s="16"/>
      <c r="D42" s="16"/>
      <c r="E42" s="16"/>
      <c r="F42" s="16"/>
    </row>
    <row r="43" spans="1:6" ht="12.75">
      <c r="A43" s="15"/>
      <c r="B43" s="16"/>
      <c r="C43" s="16"/>
      <c r="D43" s="16"/>
      <c r="E43" s="16"/>
      <c r="F43" s="16"/>
    </row>
    <row r="44" spans="1:6" ht="12.75">
      <c r="A44" s="15"/>
      <c r="B44" s="16"/>
      <c r="C44" s="16"/>
      <c r="D44" s="16"/>
      <c r="E44" s="16"/>
      <c r="F44" s="16"/>
    </row>
    <row r="45" spans="1:6" ht="12.75">
      <c r="A45" s="15"/>
      <c r="B45" s="16"/>
      <c r="C45" s="16"/>
      <c r="D45" s="16"/>
      <c r="E45" s="16"/>
      <c r="F45" s="16"/>
    </row>
    <row r="46" spans="1:6" ht="12.75">
      <c r="A46" s="15"/>
      <c r="B46" s="16"/>
      <c r="C46" s="16"/>
      <c r="D46" s="16"/>
      <c r="E46" s="16"/>
      <c r="F46" s="16"/>
    </row>
    <row r="47" spans="1:6" ht="12.75">
      <c r="A47" s="15"/>
      <c r="B47" s="16"/>
      <c r="C47" s="16"/>
      <c r="D47" s="16"/>
      <c r="E47" s="16"/>
      <c r="F47" s="16"/>
    </row>
    <row r="48" spans="1:6" ht="12.75">
      <c r="A48" s="15"/>
      <c r="B48" s="16"/>
      <c r="C48" s="16"/>
      <c r="D48" s="16"/>
      <c r="E48" s="16"/>
      <c r="F48" s="16"/>
    </row>
    <row r="49" spans="1:6" ht="12.75">
      <c r="A49" s="15"/>
      <c r="B49" s="16"/>
      <c r="C49" s="16"/>
      <c r="D49" s="16"/>
      <c r="E49" s="16"/>
      <c r="F49" s="16"/>
    </row>
    <row r="50" spans="1:6" ht="12.75">
      <c r="A50" s="17"/>
      <c r="B50" s="16"/>
      <c r="C50" s="16"/>
      <c r="D50" s="16"/>
      <c r="E50" s="16"/>
      <c r="F50" s="16"/>
    </row>
    <row r="51" spans="1:6" ht="12.75">
      <c r="A51" s="17"/>
      <c r="B51" s="16"/>
      <c r="C51" s="16"/>
      <c r="D51" s="16"/>
      <c r="E51" s="16"/>
      <c r="F51" s="16"/>
    </row>
    <row r="52" spans="1:6" ht="12.75">
      <c r="A52" s="17"/>
      <c r="B52" s="16"/>
      <c r="C52" s="16"/>
      <c r="D52" s="16"/>
      <c r="E52" s="16"/>
      <c r="F52" s="16"/>
    </row>
    <row r="53" spans="1:6" ht="12.75">
      <c r="A53" s="17"/>
      <c r="B53" s="16"/>
      <c r="C53" s="16"/>
      <c r="D53" s="16"/>
      <c r="E53" s="16"/>
      <c r="F53" s="16"/>
    </row>
    <row r="54" spans="1:6" ht="12.75">
      <c r="A54" s="17"/>
      <c r="B54" s="16"/>
      <c r="C54" s="16"/>
      <c r="D54" s="16"/>
      <c r="E54" s="16"/>
      <c r="F54" s="16"/>
    </row>
    <row r="55" spans="1:6" ht="12.75">
      <c r="A55" s="17"/>
      <c r="B55" s="16"/>
      <c r="C55" s="16"/>
      <c r="D55" s="16"/>
      <c r="E55" s="16"/>
      <c r="F55" s="16"/>
    </row>
    <row r="56" spans="1:6" ht="12.75">
      <c r="A56" s="17"/>
      <c r="B56" s="16"/>
      <c r="C56" s="16"/>
      <c r="D56" s="16"/>
      <c r="E56" s="16"/>
      <c r="F56" s="16"/>
    </row>
    <row r="57" spans="1:6" ht="12.75">
      <c r="A57" s="17"/>
      <c r="B57" s="16"/>
      <c r="C57" s="16"/>
      <c r="D57" s="16"/>
      <c r="E57" s="16"/>
      <c r="F57" s="16"/>
    </row>
    <row r="58" spans="1:6" ht="12.75">
      <c r="A58" s="17"/>
      <c r="B58" s="16"/>
      <c r="C58" s="16"/>
      <c r="D58" s="16"/>
      <c r="E58" s="16"/>
      <c r="F58" s="16"/>
    </row>
    <row r="59" spans="1:6" ht="12.75">
      <c r="A59" s="17"/>
      <c r="B59" s="16"/>
      <c r="C59" s="16"/>
      <c r="D59" s="16"/>
      <c r="E59" s="16"/>
      <c r="F59" s="16"/>
    </row>
    <row r="60" spans="1:6" ht="12.75">
      <c r="A60" s="17"/>
      <c r="B60" s="16"/>
      <c r="C60" s="16"/>
      <c r="D60" s="16"/>
      <c r="E60" s="16"/>
      <c r="F60" s="16"/>
    </row>
    <row r="61" spans="1:6" ht="12.75">
      <c r="A61" s="17"/>
      <c r="B61" s="16"/>
      <c r="C61" s="16"/>
      <c r="D61" s="16"/>
      <c r="E61" s="16"/>
      <c r="F61" s="16"/>
    </row>
    <row r="62" spans="1:6" ht="12.75">
      <c r="A62" s="17"/>
      <c r="B62" s="16"/>
      <c r="C62" s="16"/>
      <c r="D62" s="16"/>
      <c r="E62" s="16"/>
      <c r="F62" s="16"/>
    </row>
    <row r="63" spans="1:6" ht="12.75">
      <c r="A63" s="17"/>
      <c r="B63" s="16"/>
      <c r="C63" s="16"/>
      <c r="D63" s="16"/>
      <c r="E63" s="16"/>
      <c r="F63" s="16"/>
    </row>
    <row r="64" spans="1:6" ht="12.75">
      <c r="A64" s="17"/>
      <c r="B64" s="16"/>
      <c r="C64" s="16"/>
      <c r="D64" s="16"/>
      <c r="E64" s="16"/>
      <c r="F64" s="16"/>
    </row>
    <row r="65" spans="1:6" ht="12.75">
      <c r="A65" s="17"/>
      <c r="B65" s="16"/>
      <c r="C65" s="16"/>
      <c r="D65" s="16"/>
      <c r="E65" s="16"/>
      <c r="F65" s="16"/>
    </row>
    <row r="66" spans="1:6" ht="12.75">
      <c r="A66" s="17"/>
      <c r="B66" s="16"/>
      <c r="C66" s="16"/>
      <c r="D66" s="16"/>
      <c r="E66" s="16"/>
      <c r="F66" s="16"/>
    </row>
    <row r="67" spans="1:6" ht="12.75">
      <c r="A67" s="17"/>
      <c r="B67" s="16"/>
      <c r="C67" s="16"/>
      <c r="D67" s="16"/>
      <c r="E67" s="16"/>
      <c r="F67" s="16"/>
    </row>
    <row r="68" spans="1:6" ht="12.75">
      <c r="A68" s="17"/>
      <c r="B68" s="16"/>
      <c r="C68" s="16"/>
      <c r="D68" s="16"/>
      <c r="E68" s="16"/>
      <c r="F68" s="16"/>
    </row>
    <row r="69" spans="1:6" ht="12.75">
      <c r="A69" s="17"/>
      <c r="B69" s="16"/>
      <c r="C69" s="16"/>
      <c r="D69" s="16"/>
      <c r="E69" s="16"/>
      <c r="F69" s="16"/>
    </row>
    <row r="70" spans="1:6" ht="12.75">
      <c r="A70" s="17"/>
      <c r="B70" s="16"/>
      <c r="C70" s="16"/>
      <c r="D70" s="16"/>
      <c r="E70" s="16"/>
      <c r="F70" s="16"/>
    </row>
    <row r="71" spans="1:6" ht="12.75">
      <c r="A71" s="17"/>
      <c r="B71" s="16"/>
      <c r="C71" s="16"/>
      <c r="D71" s="16"/>
      <c r="E71" s="16"/>
      <c r="F71" s="16"/>
    </row>
    <row r="72" spans="1:6" ht="12.75">
      <c r="A72" s="17"/>
      <c r="B72" s="16"/>
      <c r="C72" s="16"/>
      <c r="D72" s="16"/>
      <c r="E72" s="16"/>
      <c r="F72" s="16"/>
    </row>
    <row r="73" spans="1:6" ht="12.75">
      <c r="A73" s="17"/>
      <c r="B73" s="16"/>
      <c r="C73" s="16"/>
      <c r="D73" s="16"/>
      <c r="E73" s="16"/>
      <c r="F73" s="16"/>
    </row>
    <row r="74" spans="1:6" ht="12.75">
      <c r="A74" s="17"/>
      <c r="B74" s="16"/>
      <c r="C74" s="16"/>
      <c r="D74" s="16"/>
      <c r="E74" s="16"/>
      <c r="F74" s="16"/>
    </row>
    <row r="75" spans="1:6" ht="12.75">
      <c r="A75" s="17"/>
      <c r="B75" s="16"/>
      <c r="C75" s="16"/>
      <c r="D75" s="16"/>
      <c r="E75" s="16"/>
      <c r="F75" s="16"/>
    </row>
    <row r="76" spans="1:6" ht="12.75">
      <c r="A76" s="17"/>
      <c r="B76" s="16"/>
      <c r="C76" s="16"/>
      <c r="D76" s="16"/>
      <c r="E76" s="16"/>
      <c r="F76" s="16"/>
    </row>
    <row r="77" spans="1:6" ht="12.75">
      <c r="A77" s="17"/>
      <c r="B77" s="16"/>
      <c r="C77" s="16"/>
      <c r="D77" s="16"/>
      <c r="E77" s="16"/>
      <c r="F77" s="16"/>
    </row>
    <row r="78" spans="1:6" ht="12.75">
      <c r="A78" s="17"/>
      <c r="B78" s="16"/>
      <c r="C78" s="16"/>
      <c r="D78" s="16"/>
      <c r="E78" s="16"/>
      <c r="F78" s="16"/>
    </row>
    <row r="79" spans="1:6" ht="12.75">
      <c r="A79" s="17"/>
      <c r="B79" s="16"/>
      <c r="C79" s="16"/>
      <c r="D79" s="16"/>
      <c r="E79" s="16"/>
      <c r="F79" s="16"/>
    </row>
    <row r="80" spans="1:6" ht="12.75">
      <c r="A80" s="17"/>
      <c r="B80" s="16"/>
      <c r="C80" s="16"/>
      <c r="D80" s="16"/>
      <c r="E80" s="16"/>
      <c r="F80" s="16"/>
    </row>
    <row r="81" spans="1:6" ht="12.75">
      <c r="A81" s="17"/>
      <c r="B81" s="16"/>
      <c r="C81" s="16"/>
      <c r="D81" s="16"/>
      <c r="E81" s="16"/>
      <c r="F81" s="16"/>
    </row>
    <row r="82" spans="1:6" ht="12.75">
      <c r="A82" s="17"/>
      <c r="B82" s="16"/>
      <c r="C82" s="16"/>
      <c r="D82" s="16"/>
      <c r="E82" s="16"/>
      <c r="F82" s="16"/>
    </row>
    <row r="83" spans="1:6" ht="12.75">
      <c r="A83" s="17"/>
      <c r="B83" s="16"/>
      <c r="C83" s="16"/>
      <c r="D83" s="16"/>
      <c r="E83" s="16"/>
      <c r="F83" s="16"/>
    </row>
    <row r="84" spans="1:6" ht="12.75">
      <c r="A84" s="17"/>
      <c r="B84" s="16"/>
      <c r="C84" s="16"/>
      <c r="D84" s="16"/>
      <c r="E84" s="16"/>
      <c r="F84" s="16"/>
    </row>
    <row r="85" spans="1:6" ht="12.75">
      <c r="A85" s="17"/>
      <c r="B85" s="16"/>
      <c r="C85" s="16"/>
      <c r="D85" s="16"/>
      <c r="E85" s="16"/>
      <c r="F85" s="16"/>
    </row>
    <row r="86" spans="1:6" ht="12.75">
      <c r="A86" s="17"/>
      <c r="B86" s="16"/>
      <c r="C86" s="16"/>
      <c r="D86" s="16"/>
      <c r="E86" s="16"/>
      <c r="F86" s="16"/>
    </row>
    <row r="87" spans="1:6" ht="12.75">
      <c r="A87" s="17"/>
      <c r="B87" s="16"/>
      <c r="C87" s="16"/>
      <c r="D87" s="16"/>
      <c r="E87" s="16"/>
      <c r="F87" s="16"/>
    </row>
    <row r="88" spans="1:6" ht="12.75">
      <c r="A88" s="17"/>
      <c r="B88" s="16"/>
      <c r="C88" s="16"/>
      <c r="D88" s="16"/>
      <c r="E88" s="16"/>
      <c r="F88" s="16"/>
    </row>
    <row r="89" spans="1:6" ht="12.75">
      <c r="A89" s="17"/>
      <c r="B89" s="16"/>
      <c r="C89" s="16"/>
      <c r="D89" s="16"/>
      <c r="E89" s="16"/>
      <c r="F89" s="16"/>
    </row>
    <row r="90" spans="1:6" ht="12.75">
      <c r="A90" s="17"/>
      <c r="B90" s="16"/>
      <c r="C90" s="16"/>
      <c r="D90" s="16"/>
      <c r="E90" s="16"/>
      <c r="F90" s="16"/>
    </row>
    <row r="91" spans="1:6" ht="12.75">
      <c r="A91" s="17"/>
      <c r="B91" s="16"/>
      <c r="C91" s="16"/>
      <c r="D91" s="16"/>
      <c r="E91" s="16"/>
      <c r="F91" s="16"/>
    </row>
    <row r="92" spans="1:6" ht="12.75">
      <c r="A92" s="17"/>
      <c r="B92" s="16"/>
      <c r="C92" s="16"/>
      <c r="D92" s="16"/>
      <c r="E92" s="16"/>
      <c r="F92" s="16"/>
    </row>
    <row r="93" spans="1:6" ht="12.75">
      <c r="A93" s="17"/>
      <c r="B93" s="16"/>
      <c r="C93" s="16"/>
      <c r="D93" s="16"/>
      <c r="E93" s="16"/>
      <c r="F93" s="16"/>
    </row>
    <row r="94" spans="1:6" ht="12.75">
      <c r="A94" s="17"/>
      <c r="B94" s="16"/>
      <c r="C94" s="16"/>
      <c r="D94" s="16"/>
      <c r="E94" s="16"/>
      <c r="F94" s="16"/>
    </row>
    <row r="95" spans="1:6" ht="12.75">
      <c r="A95" s="17"/>
      <c r="B95" s="16"/>
      <c r="C95" s="16"/>
      <c r="D95" s="16"/>
      <c r="E95" s="16"/>
      <c r="F95" s="16"/>
    </row>
    <row r="96" spans="1:6" ht="12.75">
      <c r="A96" s="17"/>
      <c r="B96" s="16"/>
      <c r="C96" s="16"/>
      <c r="D96" s="16"/>
      <c r="E96" s="16"/>
      <c r="F96" s="16"/>
    </row>
    <row r="97" spans="1:6" ht="12.75">
      <c r="A97" s="17"/>
      <c r="B97" s="16"/>
      <c r="C97" s="16"/>
      <c r="D97" s="16"/>
      <c r="E97" s="16"/>
      <c r="F97" s="16"/>
    </row>
    <row r="98" spans="1:6" ht="12.75">
      <c r="A98" s="17"/>
      <c r="B98" s="16"/>
      <c r="C98" s="16"/>
      <c r="D98" s="16"/>
      <c r="E98" s="16"/>
      <c r="F98" s="16"/>
    </row>
    <row r="99" spans="1:6" ht="12.75">
      <c r="A99" s="17"/>
      <c r="B99" s="16"/>
      <c r="C99" s="16"/>
      <c r="D99" s="16"/>
      <c r="E99" s="16"/>
      <c r="F99" s="16"/>
    </row>
    <row r="100" spans="1:6" ht="12.75">
      <c r="A100" s="17"/>
      <c r="B100" s="16"/>
      <c r="C100" s="16"/>
      <c r="D100" s="16"/>
      <c r="E100" s="16"/>
      <c r="F100" s="16"/>
    </row>
    <row r="101" spans="1:6" ht="12.75">
      <c r="A101" s="17"/>
      <c r="B101" s="16"/>
      <c r="C101" s="16"/>
      <c r="D101" s="16"/>
      <c r="E101" s="16"/>
      <c r="F101" s="16"/>
    </row>
    <row r="102" spans="1:6" ht="12.75">
      <c r="A102" s="17"/>
      <c r="B102" s="16"/>
      <c r="C102" s="16"/>
      <c r="D102" s="16"/>
      <c r="E102" s="16"/>
      <c r="F102" s="16"/>
    </row>
    <row r="103" spans="1:6" ht="12.75">
      <c r="A103" s="17"/>
      <c r="B103" s="16"/>
      <c r="C103" s="16"/>
      <c r="D103" s="16"/>
      <c r="E103" s="16"/>
      <c r="F103" s="16"/>
    </row>
    <row r="104" spans="1:6" ht="12.75">
      <c r="A104" s="17"/>
      <c r="B104" s="16"/>
      <c r="C104" s="16"/>
      <c r="D104" s="16"/>
      <c r="E104" s="16"/>
      <c r="F104" s="16"/>
    </row>
    <row r="105" spans="1:6" ht="12.75">
      <c r="A105" s="17"/>
      <c r="B105" s="16"/>
      <c r="C105" s="16"/>
      <c r="D105" s="16"/>
      <c r="E105" s="16"/>
      <c r="F105" s="16"/>
    </row>
    <row r="106" spans="1:6" ht="12.75">
      <c r="A106" s="17"/>
      <c r="B106" s="16"/>
      <c r="C106" s="16"/>
      <c r="D106" s="16"/>
      <c r="E106" s="16"/>
      <c r="F106" s="16"/>
    </row>
    <row r="107" spans="1:6" ht="12.75">
      <c r="A107" s="17"/>
      <c r="B107" s="16"/>
      <c r="C107" s="16"/>
      <c r="D107" s="16"/>
      <c r="E107" s="16"/>
      <c r="F107" s="16"/>
    </row>
    <row r="108" spans="1:6" ht="12.75">
      <c r="A108" s="17"/>
      <c r="B108" s="16"/>
      <c r="C108" s="16"/>
      <c r="D108" s="16"/>
      <c r="E108" s="16"/>
      <c r="F108" s="16"/>
    </row>
    <row r="109" spans="1:6" ht="12.75">
      <c r="A109" s="17"/>
      <c r="B109" s="16"/>
      <c r="C109" s="16"/>
      <c r="D109" s="16"/>
      <c r="E109" s="16"/>
      <c r="F109" s="16"/>
    </row>
    <row r="110" spans="1:6" ht="12.75">
      <c r="A110" s="17"/>
      <c r="B110" s="16"/>
      <c r="C110" s="16"/>
      <c r="D110" s="16"/>
      <c r="E110" s="16"/>
      <c r="F110" s="16"/>
    </row>
    <row r="111" spans="1:6" ht="12.75">
      <c r="A111" s="17"/>
      <c r="B111" s="16"/>
      <c r="C111" s="16"/>
      <c r="D111" s="16"/>
      <c r="E111" s="16"/>
      <c r="F111" s="16"/>
    </row>
    <row r="112" spans="1:6" ht="12.75">
      <c r="A112" s="17"/>
      <c r="B112" s="16"/>
      <c r="C112" s="16"/>
      <c r="D112" s="16"/>
      <c r="E112" s="16"/>
      <c r="F112" s="16"/>
    </row>
    <row r="113" spans="1:6" ht="12.75">
      <c r="A113" s="17"/>
      <c r="B113" s="16"/>
      <c r="C113" s="16"/>
      <c r="D113" s="16"/>
      <c r="E113" s="16"/>
      <c r="F113" s="16"/>
    </row>
    <row r="114" spans="1:6" ht="12.75">
      <c r="A114" s="17"/>
      <c r="B114" s="16"/>
      <c r="C114" s="16"/>
      <c r="D114" s="16"/>
      <c r="E114" s="16"/>
      <c r="F114" s="16"/>
    </row>
    <row r="115" spans="1:6" ht="12.75">
      <c r="A115" s="17"/>
      <c r="B115" s="16"/>
      <c r="C115" s="16"/>
      <c r="D115" s="16"/>
      <c r="E115" s="16"/>
      <c r="F115" s="16"/>
    </row>
    <row r="116" spans="1:6" ht="12.75">
      <c r="A116" s="17"/>
      <c r="B116" s="16"/>
      <c r="C116" s="16"/>
      <c r="D116" s="16"/>
      <c r="E116" s="16"/>
      <c r="F116" s="16"/>
    </row>
    <row r="117" spans="1:6" ht="12.75">
      <c r="A117" s="17"/>
      <c r="B117" s="16"/>
      <c r="C117" s="16"/>
      <c r="D117" s="16"/>
      <c r="E117" s="16"/>
      <c r="F117" s="16"/>
    </row>
    <row r="118" spans="1:6" ht="12.75">
      <c r="A118" s="17"/>
      <c r="B118" s="16"/>
      <c r="C118" s="16"/>
      <c r="D118" s="16"/>
      <c r="E118" s="16"/>
      <c r="F118" s="16"/>
    </row>
    <row r="119" spans="1:6" ht="12.75">
      <c r="A119" s="17"/>
      <c r="B119" s="16"/>
      <c r="C119" s="16"/>
      <c r="D119" s="16"/>
      <c r="E119" s="16"/>
      <c r="F119" s="16"/>
    </row>
    <row r="120" spans="1:6" ht="12.75">
      <c r="A120" s="17"/>
      <c r="B120" s="16"/>
      <c r="C120" s="16"/>
      <c r="D120" s="16"/>
      <c r="E120" s="16"/>
      <c r="F120" s="16"/>
    </row>
    <row r="121" spans="1:6" ht="12.75">
      <c r="A121" s="17"/>
      <c r="B121" s="16"/>
      <c r="C121" s="16"/>
      <c r="D121" s="16"/>
      <c r="E121" s="16"/>
      <c r="F121" s="16"/>
    </row>
    <row r="122" spans="1:6" ht="12.75">
      <c r="A122" s="17"/>
      <c r="B122" s="16"/>
      <c r="C122" s="16"/>
      <c r="D122" s="16"/>
      <c r="E122" s="16"/>
      <c r="F122" s="16"/>
    </row>
    <row r="123" spans="1:6" ht="12.75">
      <c r="A123" s="17"/>
      <c r="B123" s="16"/>
      <c r="C123" s="16"/>
      <c r="D123" s="16"/>
      <c r="E123" s="16"/>
      <c r="F123" s="16"/>
    </row>
    <row r="124" spans="1:6" ht="12.75">
      <c r="A124" s="17"/>
      <c r="B124" s="16"/>
      <c r="C124" s="16"/>
      <c r="D124" s="16"/>
      <c r="E124" s="16"/>
      <c r="F124" s="16"/>
    </row>
    <row r="125" spans="1:6" ht="12.75">
      <c r="A125" s="17"/>
      <c r="B125" s="16"/>
      <c r="C125" s="16"/>
      <c r="D125" s="16"/>
      <c r="E125" s="16"/>
      <c r="F125" s="16"/>
    </row>
    <row r="126" spans="1:6" ht="12.75">
      <c r="A126" s="17"/>
      <c r="B126" s="16"/>
      <c r="C126" s="16"/>
      <c r="D126" s="16"/>
      <c r="E126" s="16"/>
      <c r="F126" s="16"/>
    </row>
    <row r="127" spans="1:6" ht="12.75">
      <c r="A127" s="17"/>
      <c r="B127" s="16"/>
      <c r="C127" s="16"/>
      <c r="D127" s="16"/>
      <c r="E127" s="16"/>
      <c r="F127" s="16"/>
    </row>
    <row r="128" spans="1:6" ht="12.75">
      <c r="A128" s="17"/>
      <c r="B128" s="16"/>
      <c r="C128" s="16"/>
      <c r="D128" s="16"/>
      <c r="E128" s="16"/>
      <c r="F128" s="16"/>
    </row>
    <row r="129" spans="1:6" ht="12.75">
      <c r="A129" s="17"/>
      <c r="B129" s="16"/>
      <c r="C129" s="16"/>
      <c r="D129" s="16"/>
      <c r="E129" s="16"/>
      <c r="F129" s="16"/>
    </row>
    <row r="130" spans="1:6" ht="12.75">
      <c r="A130" s="17"/>
      <c r="B130" s="16"/>
      <c r="C130" s="16"/>
      <c r="D130" s="16"/>
      <c r="E130" s="16"/>
      <c r="F130" s="16"/>
    </row>
    <row r="131" spans="1:6" ht="12.75">
      <c r="A131" s="17"/>
      <c r="B131" s="16"/>
      <c r="C131" s="16"/>
      <c r="D131" s="16"/>
      <c r="E131" s="16"/>
      <c r="F131" s="16"/>
    </row>
    <row r="132" spans="1:6" ht="12.75">
      <c r="A132" s="17"/>
      <c r="B132" s="16"/>
      <c r="C132" s="16"/>
      <c r="D132" s="16"/>
      <c r="E132" s="16"/>
      <c r="F132" s="16"/>
    </row>
    <row r="133" spans="1:6" ht="12.75">
      <c r="A133" s="17"/>
      <c r="B133" s="16"/>
      <c r="C133" s="16"/>
      <c r="D133" s="16"/>
      <c r="E133" s="16"/>
      <c r="F133" s="16"/>
    </row>
    <row r="134" spans="1:6" ht="12.75">
      <c r="A134" s="17"/>
      <c r="B134" s="16"/>
      <c r="C134" s="16"/>
      <c r="D134" s="16"/>
      <c r="E134" s="16"/>
      <c r="F134" s="16"/>
    </row>
    <row r="135" spans="1:6" ht="12.75">
      <c r="A135" s="17"/>
      <c r="B135" s="16"/>
      <c r="C135" s="16"/>
      <c r="D135" s="16"/>
      <c r="E135" s="16"/>
      <c r="F135" s="16"/>
    </row>
    <row r="136" spans="1:6" ht="12.75">
      <c r="A136" s="17"/>
      <c r="B136" s="16"/>
      <c r="C136" s="16"/>
      <c r="D136" s="16"/>
      <c r="E136" s="16"/>
      <c r="F136" s="16"/>
    </row>
    <row r="137" spans="1:6" ht="12.75">
      <c r="A137" s="17"/>
      <c r="B137" s="16"/>
      <c r="C137" s="16"/>
      <c r="D137" s="16"/>
      <c r="E137" s="16"/>
      <c r="F137" s="16"/>
    </row>
    <row r="138" spans="1:6" ht="12.75">
      <c r="A138" s="17"/>
      <c r="B138" s="16"/>
      <c r="C138" s="16"/>
      <c r="D138" s="16"/>
      <c r="E138" s="16"/>
      <c r="F138" s="16"/>
    </row>
    <row r="139" spans="1:6" ht="12.75">
      <c r="A139" s="17"/>
      <c r="B139" s="16"/>
      <c r="C139" s="16"/>
      <c r="D139" s="16"/>
      <c r="E139" s="16"/>
      <c r="F139" s="16"/>
    </row>
    <row r="140" spans="1:6" ht="12.75">
      <c r="A140" s="17"/>
      <c r="B140" s="16"/>
      <c r="C140" s="16"/>
      <c r="D140" s="16"/>
      <c r="E140" s="16"/>
      <c r="F140" s="16"/>
    </row>
    <row r="141" spans="1:6" ht="12.75">
      <c r="A141" s="17"/>
      <c r="B141" s="16"/>
      <c r="C141" s="16"/>
      <c r="D141" s="16"/>
      <c r="E141" s="16"/>
      <c r="F141" s="16"/>
    </row>
    <row r="142" spans="1:6" ht="12.75">
      <c r="A142" s="17"/>
      <c r="B142" s="16"/>
      <c r="C142" s="16"/>
      <c r="D142" s="16"/>
      <c r="E142" s="16"/>
      <c r="F142" s="16"/>
    </row>
    <row r="143" spans="1:6" ht="12.75">
      <c r="A143" s="17"/>
      <c r="B143" s="16"/>
      <c r="C143" s="16"/>
      <c r="D143" s="16"/>
      <c r="E143" s="16"/>
      <c r="F143" s="16"/>
    </row>
    <row r="144" spans="1:6" ht="12.75">
      <c r="A144" s="17"/>
      <c r="B144" s="16"/>
      <c r="C144" s="16"/>
      <c r="D144" s="16"/>
      <c r="E144" s="16"/>
      <c r="F144" s="16"/>
    </row>
    <row r="145" spans="1:6" ht="12.75">
      <c r="A145" s="17"/>
      <c r="B145" s="16"/>
      <c r="C145" s="16"/>
      <c r="D145" s="16"/>
      <c r="E145" s="16"/>
      <c r="F145" s="16"/>
    </row>
    <row r="146" spans="1:6" ht="12.75">
      <c r="A146" s="17"/>
      <c r="B146" s="16"/>
      <c r="C146" s="16"/>
      <c r="D146" s="16"/>
      <c r="E146" s="16"/>
      <c r="F146" s="16"/>
    </row>
    <row r="147" spans="1:6" ht="12.75">
      <c r="A147" s="17"/>
      <c r="B147" s="16"/>
      <c r="C147" s="16"/>
      <c r="D147" s="16"/>
      <c r="E147" s="16"/>
      <c r="F147" s="16"/>
    </row>
    <row r="148" spans="1:6" ht="12.75">
      <c r="A148" s="17"/>
      <c r="B148" s="16"/>
      <c r="C148" s="16"/>
      <c r="D148" s="16"/>
      <c r="E148" s="16"/>
      <c r="F148" s="16"/>
    </row>
    <row r="149" spans="1:6" ht="12.75">
      <c r="A149" s="17"/>
      <c r="B149" s="16"/>
      <c r="C149" s="16"/>
      <c r="D149" s="16"/>
      <c r="E149" s="16"/>
      <c r="F149" s="16"/>
    </row>
    <row r="150" spans="1:6" ht="12.75">
      <c r="A150" s="17"/>
      <c r="B150" s="16"/>
      <c r="C150" s="16"/>
      <c r="D150" s="16"/>
      <c r="E150" s="16"/>
      <c r="F150" s="16"/>
    </row>
    <row r="151" spans="1:6" ht="12.75">
      <c r="A151" s="17"/>
      <c r="B151" s="16"/>
      <c r="C151" s="16"/>
      <c r="D151" s="16"/>
      <c r="E151" s="16"/>
      <c r="F151" s="16"/>
    </row>
    <row r="152" spans="1:6" ht="12.75">
      <c r="A152" s="17"/>
      <c r="B152" s="16"/>
      <c r="C152" s="16"/>
      <c r="D152" s="16"/>
      <c r="E152" s="16"/>
      <c r="F152" s="16"/>
    </row>
    <row r="153" spans="1:6" ht="12.75">
      <c r="A153" s="17"/>
      <c r="B153" s="16"/>
      <c r="C153" s="16"/>
      <c r="D153" s="16"/>
      <c r="E153" s="16"/>
      <c r="F153" s="16"/>
    </row>
    <row r="154" spans="1:6" ht="12.75">
      <c r="A154" s="17"/>
      <c r="B154" s="16"/>
      <c r="C154" s="16"/>
      <c r="D154" s="16"/>
      <c r="E154" s="16"/>
      <c r="F154" s="16"/>
    </row>
    <row r="155" spans="1:6" ht="12.75">
      <c r="A155" s="17"/>
      <c r="B155" s="16"/>
      <c r="C155" s="16"/>
      <c r="D155" s="16"/>
      <c r="E155" s="16"/>
      <c r="F155" s="16"/>
    </row>
    <row r="156" spans="1:6" ht="12.75">
      <c r="A156" s="17"/>
      <c r="B156" s="16"/>
      <c r="C156" s="16"/>
      <c r="D156" s="16"/>
      <c r="E156" s="16"/>
      <c r="F156" s="16"/>
    </row>
    <row r="157" spans="1:6" ht="12.75">
      <c r="A157" s="17"/>
      <c r="B157" s="16"/>
      <c r="C157" s="16"/>
      <c r="D157" s="16"/>
      <c r="E157" s="16"/>
      <c r="F157" s="16"/>
    </row>
    <row r="158" spans="1:6" ht="12.75">
      <c r="A158" s="17"/>
      <c r="B158" s="16"/>
      <c r="C158" s="16"/>
      <c r="D158" s="16"/>
      <c r="E158" s="16"/>
      <c r="F158" s="16"/>
    </row>
    <row r="159" spans="1:6" ht="12.75">
      <c r="A159" s="17"/>
      <c r="B159" s="16"/>
      <c r="C159" s="16"/>
      <c r="D159" s="16"/>
      <c r="E159" s="16"/>
      <c r="F159" s="16"/>
    </row>
    <row r="160" spans="1:6" ht="12.75">
      <c r="A160" s="17"/>
      <c r="B160" s="16"/>
      <c r="C160" s="16"/>
      <c r="D160" s="16"/>
      <c r="E160" s="16"/>
      <c r="F160" s="16"/>
    </row>
    <row r="161" spans="1:6" ht="12.75">
      <c r="A161" s="17"/>
      <c r="B161" s="16"/>
      <c r="C161" s="16"/>
      <c r="D161" s="16"/>
      <c r="E161" s="16"/>
      <c r="F161" s="16"/>
    </row>
    <row r="162" spans="1:6" ht="12.75">
      <c r="A162" s="17"/>
      <c r="B162" s="16"/>
      <c r="C162" s="16"/>
      <c r="D162" s="16"/>
      <c r="E162" s="16"/>
      <c r="F162" s="16"/>
    </row>
    <row r="163" spans="1:6" ht="12.75">
      <c r="A163" s="17"/>
      <c r="B163" s="16"/>
      <c r="C163" s="16"/>
      <c r="D163" s="16"/>
      <c r="E163" s="16"/>
      <c r="F163" s="16"/>
    </row>
    <row r="164" spans="1:6" ht="12.75">
      <c r="A164" s="17"/>
      <c r="B164" s="16"/>
      <c r="C164" s="16"/>
      <c r="D164" s="16"/>
      <c r="E164" s="16"/>
      <c r="F164" s="16"/>
    </row>
    <row r="165" spans="1:6" ht="12.75">
      <c r="A165" s="17"/>
      <c r="B165" s="16"/>
      <c r="C165" s="16"/>
      <c r="D165" s="16"/>
      <c r="E165" s="16"/>
      <c r="F165" s="16"/>
    </row>
    <row r="166" spans="1:6" ht="12.75">
      <c r="A166" s="17"/>
      <c r="B166" s="16"/>
      <c r="C166" s="16"/>
      <c r="D166" s="16"/>
      <c r="E166" s="16"/>
      <c r="F166" s="16"/>
    </row>
    <row r="167" spans="1:6" ht="12.75">
      <c r="A167" s="17"/>
      <c r="B167" s="16"/>
      <c r="C167" s="16"/>
      <c r="D167" s="16"/>
      <c r="E167" s="16"/>
      <c r="F167" s="16"/>
    </row>
    <row r="168" spans="1:6" ht="12.75">
      <c r="A168" s="17"/>
      <c r="B168" s="16"/>
      <c r="C168" s="16"/>
      <c r="D168" s="16"/>
      <c r="E168" s="16"/>
      <c r="F168" s="16"/>
    </row>
    <row r="169" spans="1:6" ht="12.75">
      <c r="A169" s="17"/>
      <c r="B169" s="16"/>
      <c r="C169" s="16"/>
      <c r="D169" s="16"/>
      <c r="E169" s="16"/>
      <c r="F169" s="16"/>
    </row>
    <row r="170" spans="1:6" ht="12.75">
      <c r="A170" s="17"/>
      <c r="B170" s="16"/>
      <c r="C170" s="16"/>
      <c r="D170" s="16"/>
      <c r="E170" s="16"/>
      <c r="F170" s="16"/>
    </row>
    <row r="171" spans="1:6" ht="12.75">
      <c r="A171" s="17"/>
      <c r="B171" s="16"/>
      <c r="C171" s="16"/>
      <c r="D171" s="16"/>
      <c r="E171" s="16"/>
      <c r="F171" s="16"/>
    </row>
    <row r="172" spans="1:6" ht="12.75">
      <c r="A172" s="17"/>
      <c r="B172" s="16"/>
      <c r="C172" s="16"/>
      <c r="D172" s="16"/>
      <c r="E172" s="16"/>
      <c r="F172" s="16"/>
    </row>
    <row r="173" spans="1:6" ht="12.75">
      <c r="A173" s="17"/>
      <c r="B173" s="16"/>
      <c r="C173" s="16"/>
      <c r="D173" s="16"/>
      <c r="E173" s="16"/>
      <c r="F173" s="16"/>
    </row>
    <row r="174" spans="1:6" ht="12.75">
      <c r="A174" s="17"/>
      <c r="B174" s="16"/>
      <c r="C174" s="16"/>
      <c r="D174" s="16"/>
      <c r="E174" s="16"/>
      <c r="F174" s="16"/>
    </row>
    <row r="175" spans="1:6" ht="12.75">
      <c r="A175" s="17"/>
      <c r="B175" s="16"/>
      <c r="C175" s="16"/>
      <c r="D175" s="16"/>
      <c r="E175" s="16"/>
      <c r="F175" s="16"/>
    </row>
    <row r="176" spans="1:6" ht="12.75">
      <c r="A176" s="17"/>
      <c r="B176" s="16"/>
      <c r="C176" s="16"/>
      <c r="D176" s="16"/>
      <c r="E176" s="16"/>
      <c r="F176" s="16"/>
    </row>
    <row r="177" spans="1:6" ht="12.75">
      <c r="A177" s="17"/>
      <c r="B177" s="16"/>
      <c r="C177" s="16"/>
      <c r="D177" s="16"/>
      <c r="E177" s="16"/>
      <c r="F177" s="16"/>
    </row>
    <row r="178" spans="1:6" ht="12.75">
      <c r="A178" s="17"/>
      <c r="B178" s="16"/>
      <c r="C178" s="16"/>
      <c r="D178" s="16"/>
      <c r="E178" s="16"/>
      <c r="F178" s="16"/>
    </row>
    <row r="179" spans="1:6" ht="12.75">
      <c r="A179" s="17"/>
      <c r="B179" s="16"/>
      <c r="C179" s="16"/>
      <c r="D179" s="16"/>
      <c r="E179" s="16"/>
      <c r="F179" s="16"/>
    </row>
    <row r="180" spans="1:6" ht="12.75">
      <c r="A180" s="17"/>
      <c r="B180" s="16"/>
      <c r="C180" s="16"/>
      <c r="D180" s="16"/>
      <c r="E180" s="16"/>
      <c r="F180" s="16"/>
    </row>
    <row r="181" spans="1:6" ht="12.75">
      <c r="A181" s="17"/>
      <c r="B181" s="16"/>
      <c r="C181" s="16"/>
      <c r="D181" s="16"/>
      <c r="E181" s="16"/>
      <c r="F181" s="16"/>
    </row>
    <row r="182" spans="1:6" ht="12.75">
      <c r="A182" s="17"/>
      <c r="B182" s="16"/>
      <c r="C182" s="16"/>
      <c r="D182" s="16"/>
      <c r="E182" s="16"/>
      <c r="F182" s="16"/>
    </row>
    <row r="183" spans="1:6" ht="12.75">
      <c r="A183" s="17"/>
      <c r="B183" s="16"/>
      <c r="C183" s="16"/>
      <c r="D183" s="16"/>
      <c r="E183" s="16"/>
      <c r="F183" s="16"/>
    </row>
    <row r="184" spans="1:6" ht="12.75">
      <c r="A184" s="17"/>
      <c r="B184" s="16"/>
      <c r="C184" s="16"/>
      <c r="D184" s="16"/>
      <c r="E184" s="16"/>
      <c r="F184" s="16"/>
    </row>
    <row r="185" spans="1:6" ht="12.75">
      <c r="A185" s="17"/>
      <c r="B185" s="16"/>
      <c r="C185" s="16"/>
      <c r="D185" s="16"/>
      <c r="E185" s="16"/>
      <c r="F185" s="16"/>
    </row>
    <row r="186" spans="1:6" ht="12.75">
      <c r="A186" s="17"/>
      <c r="B186" s="16"/>
      <c r="C186" s="16"/>
      <c r="D186" s="16"/>
      <c r="E186" s="16"/>
      <c r="F186" s="16"/>
    </row>
    <row r="187" spans="1:6" ht="12.75">
      <c r="A187" s="17"/>
      <c r="B187" s="16"/>
      <c r="C187" s="16"/>
      <c r="D187" s="16"/>
      <c r="E187" s="16"/>
      <c r="F187" s="16"/>
    </row>
    <row r="188" spans="1:6" ht="12.75">
      <c r="A188" s="17"/>
      <c r="B188" s="16"/>
      <c r="C188" s="16"/>
      <c r="D188" s="16"/>
      <c r="E188" s="16"/>
      <c r="F188" s="16"/>
    </row>
    <row r="189" spans="1:6" ht="12.75">
      <c r="A189" s="17"/>
      <c r="B189" s="16"/>
      <c r="C189" s="16"/>
      <c r="D189" s="16"/>
      <c r="E189" s="16"/>
      <c r="F189" s="16"/>
    </row>
    <row r="190" spans="1:6" ht="12.75">
      <c r="A190" s="17"/>
      <c r="B190" s="16"/>
      <c r="C190" s="16"/>
      <c r="D190" s="16"/>
      <c r="E190" s="16"/>
      <c r="F190" s="16"/>
    </row>
    <row r="191" spans="1:6" ht="12.75">
      <c r="A191" s="17"/>
      <c r="B191" s="16"/>
      <c r="C191" s="16"/>
      <c r="D191" s="16"/>
      <c r="E191" s="16"/>
      <c r="F191" s="16"/>
    </row>
    <row r="192" spans="1:6" ht="12.75">
      <c r="A192" s="17"/>
      <c r="B192" s="16"/>
      <c r="C192" s="16"/>
      <c r="D192" s="16"/>
      <c r="E192" s="16"/>
      <c r="F192" s="16"/>
    </row>
    <row r="193" spans="1:6" ht="12.75">
      <c r="A193" s="17"/>
      <c r="B193" s="16"/>
      <c r="C193" s="16"/>
      <c r="D193" s="16"/>
      <c r="E193" s="16"/>
      <c r="F193" s="16"/>
    </row>
    <row r="194" spans="1:6" ht="12.75">
      <c r="A194" s="17"/>
      <c r="B194" s="16"/>
      <c r="C194" s="16"/>
      <c r="D194" s="16"/>
      <c r="E194" s="16"/>
      <c r="F194" s="16"/>
    </row>
    <row r="195" spans="1:6" ht="12.75">
      <c r="A195" s="17"/>
      <c r="B195" s="16"/>
      <c r="C195" s="16"/>
      <c r="D195" s="16"/>
      <c r="E195" s="16"/>
      <c r="F195" s="16"/>
    </row>
    <row r="196" spans="1:6" ht="12.75">
      <c r="A196" s="17"/>
      <c r="B196" s="16"/>
      <c r="C196" s="16"/>
      <c r="D196" s="16"/>
      <c r="E196" s="16"/>
      <c r="F196" s="16"/>
    </row>
    <row r="197" spans="1:6" ht="12.75">
      <c r="A197" s="17"/>
      <c r="B197" s="16"/>
      <c r="C197" s="16"/>
      <c r="D197" s="16"/>
      <c r="E197" s="16"/>
      <c r="F197" s="16"/>
    </row>
    <row r="198" spans="1:6" ht="12.75">
      <c r="A198" s="17"/>
      <c r="B198" s="16"/>
      <c r="C198" s="16"/>
      <c r="D198" s="16"/>
      <c r="E198" s="16"/>
      <c r="F198" s="16"/>
    </row>
    <row r="199" spans="1:6" ht="12.75">
      <c r="A199" s="17"/>
      <c r="B199" s="16"/>
      <c r="C199" s="16"/>
      <c r="D199" s="16"/>
      <c r="E199" s="16"/>
      <c r="F199" s="16"/>
    </row>
    <row r="200" spans="1:6" ht="12.75">
      <c r="A200" s="17"/>
      <c r="B200" s="16"/>
      <c r="C200" s="16"/>
      <c r="D200" s="16"/>
      <c r="E200" s="16"/>
      <c r="F200" s="16"/>
    </row>
    <row r="201" spans="1:6" ht="12.75">
      <c r="A201" s="17"/>
      <c r="B201" s="16"/>
      <c r="C201" s="16"/>
      <c r="D201" s="16"/>
      <c r="E201" s="16"/>
      <c r="F201" s="16"/>
    </row>
    <row r="202" spans="1:6" ht="12.75">
      <c r="A202" s="17"/>
      <c r="B202" s="16"/>
      <c r="C202" s="16"/>
      <c r="D202" s="16"/>
      <c r="E202" s="16"/>
      <c r="F202" s="16"/>
    </row>
    <row r="203" spans="1:6" ht="12.75">
      <c r="A203" s="17"/>
      <c r="B203" s="16"/>
      <c r="C203" s="16"/>
      <c r="D203" s="16"/>
      <c r="E203" s="16"/>
      <c r="F203" s="16"/>
    </row>
    <row r="204" spans="1:6" ht="12.75">
      <c r="A204" s="17"/>
      <c r="B204" s="16"/>
      <c r="C204" s="16"/>
      <c r="D204" s="16"/>
      <c r="E204" s="16"/>
      <c r="F204" s="16"/>
    </row>
    <row r="205" spans="1:6" ht="12.75">
      <c r="A205" s="17"/>
      <c r="B205" s="16"/>
      <c r="C205" s="16"/>
      <c r="D205" s="16"/>
      <c r="E205" s="16"/>
      <c r="F205" s="16"/>
    </row>
    <row r="206" spans="1:6" ht="12.75">
      <c r="A206" s="17"/>
      <c r="B206" s="16"/>
      <c r="C206" s="16"/>
      <c r="D206" s="16"/>
      <c r="E206" s="16"/>
      <c r="F206" s="16"/>
    </row>
    <row r="207" spans="1:6" ht="12.75">
      <c r="A207" s="17"/>
      <c r="B207" s="16"/>
      <c r="C207" s="16"/>
      <c r="D207" s="16"/>
      <c r="E207" s="16"/>
      <c r="F207" s="16"/>
    </row>
    <row r="208" spans="1:6" ht="12.75">
      <c r="A208" s="17"/>
      <c r="B208" s="16"/>
      <c r="C208" s="16"/>
      <c r="D208" s="16"/>
      <c r="E208" s="16"/>
      <c r="F208" s="16"/>
    </row>
    <row r="209" spans="1:6" ht="12.75">
      <c r="A209" s="17"/>
      <c r="B209" s="16"/>
      <c r="C209" s="16"/>
      <c r="D209" s="16"/>
      <c r="E209" s="16"/>
      <c r="F209" s="16"/>
    </row>
    <row r="210" spans="1:6" ht="12.75">
      <c r="A210" s="17"/>
      <c r="B210" s="16"/>
      <c r="C210" s="16"/>
      <c r="D210" s="16"/>
      <c r="E210" s="16"/>
      <c r="F210" s="16"/>
    </row>
    <row r="211" spans="1:6" ht="12.75">
      <c r="A211" s="17"/>
      <c r="B211" s="16"/>
      <c r="C211" s="16"/>
      <c r="D211" s="16"/>
      <c r="E211" s="16"/>
      <c r="F211" s="16"/>
    </row>
    <row r="212" spans="1:6" ht="12.75">
      <c r="A212" s="17"/>
      <c r="B212" s="16"/>
      <c r="C212" s="16"/>
      <c r="D212" s="16"/>
      <c r="E212" s="16"/>
      <c r="F212" s="16"/>
    </row>
    <row r="213" spans="1:6" ht="12.75">
      <c r="A213" s="17"/>
      <c r="B213" s="16"/>
      <c r="C213" s="16"/>
      <c r="D213" s="16"/>
      <c r="E213" s="16"/>
      <c r="F213" s="16"/>
    </row>
    <row r="214" spans="1:6" ht="12.75">
      <c r="A214" s="17"/>
      <c r="B214" s="16"/>
      <c r="C214" s="16"/>
      <c r="D214" s="16"/>
      <c r="E214" s="16"/>
      <c r="F214" s="16"/>
    </row>
    <row r="215" spans="1:6" ht="12.75">
      <c r="A215" s="17"/>
      <c r="B215" s="16"/>
      <c r="C215" s="16"/>
      <c r="D215" s="16"/>
      <c r="E215" s="16"/>
      <c r="F215" s="16"/>
    </row>
    <row r="216" spans="1:6" ht="12.75">
      <c r="A216" s="17"/>
      <c r="B216" s="16"/>
      <c r="C216" s="16"/>
      <c r="D216" s="16"/>
      <c r="E216" s="16"/>
      <c r="F216" s="16"/>
    </row>
    <row r="217" spans="1:6" ht="12.75">
      <c r="A217" s="17"/>
      <c r="B217" s="16"/>
      <c r="C217" s="16"/>
      <c r="D217" s="16"/>
      <c r="E217" s="16"/>
      <c r="F217" s="16"/>
    </row>
    <row r="218" spans="1:6" ht="12.75">
      <c r="A218" s="17"/>
      <c r="B218" s="16"/>
      <c r="C218" s="16"/>
      <c r="D218" s="16"/>
      <c r="E218" s="16"/>
      <c r="F218" s="16"/>
    </row>
    <row r="219" spans="1:6" ht="12.75">
      <c r="A219" s="17"/>
      <c r="B219" s="16"/>
      <c r="C219" s="16"/>
      <c r="D219" s="16"/>
      <c r="E219" s="16"/>
      <c r="F219" s="16"/>
    </row>
    <row r="220" spans="1:6" ht="12.75">
      <c r="A220" s="17"/>
      <c r="B220" s="16"/>
      <c r="C220" s="16"/>
      <c r="D220" s="16"/>
      <c r="E220" s="16"/>
      <c r="F220" s="16"/>
    </row>
    <row r="221" spans="1:6" ht="12.75">
      <c r="A221" s="17"/>
      <c r="B221" s="16"/>
      <c r="C221" s="16"/>
      <c r="D221" s="16"/>
      <c r="E221" s="16"/>
      <c r="F221" s="16"/>
    </row>
    <row r="222" spans="1:6" ht="12.75">
      <c r="A222" s="17"/>
      <c r="B222" s="16"/>
      <c r="C222" s="16"/>
      <c r="D222" s="16"/>
      <c r="E222" s="16"/>
      <c r="F222" s="16"/>
    </row>
    <row r="223" spans="1:6" ht="12.75">
      <c r="A223" s="17"/>
      <c r="B223" s="16"/>
      <c r="C223" s="16"/>
      <c r="D223" s="16"/>
      <c r="E223" s="16"/>
      <c r="F223" s="16"/>
    </row>
    <row r="224" spans="1:6" ht="12.75">
      <c r="A224" s="17"/>
      <c r="B224" s="16"/>
      <c r="C224" s="16"/>
      <c r="D224" s="16"/>
      <c r="E224" s="16"/>
      <c r="F224" s="16"/>
    </row>
    <row r="225" spans="1:6" ht="12.75">
      <c r="A225" s="17"/>
      <c r="B225" s="16"/>
      <c r="C225" s="16"/>
      <c r="D225" s="16"/>
      <c r="E225" s="16"/>
      <c r="F225" s="16"/>
    </row>
    <row r="226" spans="1:6" ht="12.75">
      <c r="A226" s="17"/>
      <c r="B226" s="16"/>
      <c r="C226" s="16"/>
      <c r="D226" s="16"/>
      <c r="E226" s="16"/>
      <c r="F226" s="16"/>
    </row>
    <row r="227" spans="1:6" ht="12.75">
      <c r="A227" s="17"/>
      <c r="B227" s="16"/>
      <c r="C227" s="16"/>
      <c r="D227" s="16"/>
      <c r="E227" s="16"/>
      <c r="F227" s="16"/>
    </row>
    <row r="228" spans="1:6" ht="12.75">
      <c r="A228" s="17"/>
      <c r="B228" s="16"/>
      <c r="C228" s="16"/>
      <c r="D228" s="16"/>
      <c r="E228" s="16"/>
      <c r="F228" s="16"/>
    </row>
    <row r="229" spans="1:6" ht="12.75">
      <c r="A229" s="17"/>
      <c r="B229" s="16"/>
      <c r="C229" s="16"/>
      <c r="D229" s="16"/>
      <c r="E229" s="16"/>
      <c r="F229" s="16"/>
    </row>
    <row r="230" spans="1:6" ht="12.75">
      <c r="A230" s="17"/>
      <c r="B230" s="16"/>
      <c r="C230" s="16"/>
      <c r="D230" s="16"/>
      <c r="E230" s="16"/>
      <c r="F230" s="16"/>
    </row>
    <row r="231" spans="1:6" ht="12.75">
      <c r="A231" s="17"/>
      <c r="B231" s="16"/>
      <c r="C231" s="16"/>
      <c r="D231" s="16"/>
      <c r="E231" s="16"/>
      <c r="F231" s="16"/>
    </row>
    <row r="232" spans="1:6" ht="12.75">
      <c r="A232" s="17"/>
      <c r="B232" s="16"/>
      <c r="C232" s="16"/>
      <c r="D232" s="16"/>
      <c r="E232" s="16"/>
      <c r="F232" s="16"/>
    </row>
    <row r="233" spans="1:6" ht="12.75">
      <c r="A233" s="17"/>
      <c r="B233" s="16"/>
      <c r="C233" s="16"/>
      <c r="D233" s="16"/>
      <c r="E233" s="16"/>
      <c r="F233" s="16"/>
    </row>
    <row r="234" spans="1:6" ht="12.75">
      <c r="A234" s="17"/>
      <c r="B234" s="16"/>
      <c r="C234" s="16"/>
      <c r="D234" s="16"/>
      <c r="E234" s="16"/>
      <c r="F234" s="16"/>
    </row>
    <row r="235" spans="1:6" ht="12.75">
      <c r="A235" s="17"/>
      <c r="B235" s="16"/>
      <c r="C235" s="16"/>
      <c r="D235" s="16"/>
      <c r="E235" s="16"/>
      <c r="F235" s="16"/>
    </row>
    <row r="236" spans="1:6" ht="12.75">
      <c r="A236" s="17"/>
      <c r="B236" s="16"/>
      <c r="C236" s="16"/>
      <c r="D236" s="16"/>
      <c r="E236" s="16"/>
      <c r="F236" s="16"/>
    </row>
    <row r="237" spans="1:6" ht="12.75">
      <c r="A237" s="17"/>
      <c r="B237" s="16"/>
      <c r="C237" s="16"/>
      <c r="D237" s="16"/>
      <c r="E237" s="16"/>
      <c r="F237" s="16"/>
    </row>
    <row r="238" spans="1:6" ht="12.75">
      <c r="A238" s="17"/>
      <c r="B238" s="16"/>
      <c r="C238" s="16"/>
      <c r="D238" s="16"/>
      <c r="E238" s="16"/>
      <c r="F238" s="16"/>
    </row>
    <row r="239" spans="1:6" ht="12.75">
      <c r="A239" s="17"/>
      <c r="B239" s="16"/>
      <c r="C239" s="16"/>
      <c r="D239" s="16"/>
      <c r="E239" s="16"/>
      <c r="F239" s="16"/>
    </row>
    <row r="240" spans="1:6" ht="12.75">
      <c r="A240" s="17"/>
      <c r="B240" s="16"/>
      <c r="C240" s="16"/>
      <c r="D240" s="16"/>
      <c r="E240" s="16"/>
      <c r="F240" s="16"/>
    </row>
    <row r="241" spans="1:6" ht="12.75">
      <c r="A241" s="17"/>
      <c r="B241" s="16"/>
      <c r="C241" s="16"/>
      <c r="D241" s="16"/>
      <c r="E241" s="16"/>
      <c r="F241" s="16"/>
    </row>
    <row r="242" spans="1:6" ht="12.75">
      <c r="A242" s="17"/>
      <c r="B242" s="16"/>
      <c r="C242" s="16"/>
      <c r="D242" s="16"/>
      <c r="E242" s="16"/>
      <c r="F242" s="16"/>
    </row>
    <row r="243" spans="1:6" ht="12.75">
      <c r="A243" s="17"/>
      <c r="B243" s="16"/>
      <c r="C243" s="16"/>
      <c r="D243" s="16"/>
      <c r="E243" s="16"/>
      <c r="F243" s="16"/>
    </row>
    <row r="244" spans="1:6" ht="12.75">
      <c r="A244" s="17"/>
      <c r="B244" s="16"/>
      <c r="C244" s="16"/>
      <c r="D244" s="16"/>
      <c r="E244" s="16"/>
      <c r="F244" s="16"/>
    </row>
    <row r="245" spans="1:6" ht="12.75">
      <c r="A245" s="17"/>
      <c r="B245" s="16"/>
      <c r="C245" s="16"/>
      <c r="D245" s="16"/>
      <c r="E245" s="16"/>
      <c r="F245" s="16"/>
    </row>
    <row r="246" spans="1:6" ht="12.75">
      <c r="A246" s="17"/>
      <c r="B246" s="16"/>
      <c r="C246" s="16"/>
      <c r="D246" s="16"/>
      <c r="E246" s="16"/>
      <c r="F246" s="16"/>
    </row>
    <row r="247" spans="1:6" ht="12.75">
      <c r="A247" s="17"/>
      <c r="B247" s="16"/>
      <c r="C247" s="16"/>
      <c r="D247" s="16"/>
      <c r="E247" s="16"/>
      <c r="F247" s="16"/>
    </row>
    <row r="248" spans="1:6" ht="12.75">
      <c r="A248" s="17"/>
      <c r="B248" s="16"/>
      <c r="C248" s="16"/>
      <c r="D248" s="16"/>
      <c r="E248" s="16"/>
      <c r="F248" s="16"/>
    </row>
    <row r="249" spans="1:6" ht="12.75">
      <c r="A249" s="17"/>
      <c r="B249" s="16"/>
      <c r="C249" s="16"/>
      <c r="D249" s="16"/>
      <c r="E249" s="16"/>
      <c r="F249" s="16"/>
    </row>
    <row r="250" spans="1:6" ht="12.75">
      <c r="A250" s="17"/>
      <c r="B250" s="16"/>
      <c r="C250" s="16"/>
      <c r="D250" s="16"/>
      <c r="E250" s="16"/>
      <c r="F250" s="16"/>
    </row>
    <row r="251" spans="1:6" ht="12.75">
      <c r="A251" s="17"/>
      <c r="B251" s="16"/>
      <c r="C251" s="16"/>
      <c r="D251" s="16"/>
      <c r="E251" s="16"/>
      <c r="F251" s="16"/>
    </row>
    <row r="252" spans="1:6" ht="12.75">
      <c r="A252" s="17"/>
      <c r="B252" s="16"/>
      <c r="C252" s="16"/>
      <c r="D252" s="16"/>
      <c r="E252" s="16"/>
      <c r="F252" s="16"/>
    </row>
    <row r="253" spans="1:6" ht="12.75">
      <c r="A253" s="17"/>
      <c r="B253" s="16"/>
      <c r="C253" s="16"/>
      <c r="D253" s="16"/>
      <c r="E253" s="16"/>
      <c r="F253" s="16"/>
    </row>
    <row r="254" spans="1:6" ht="12.75">
      <c r="A254" s="17"/>
      <c r="B254" s="16"/>
      <c r="C254" s="16"/>
      <c r="D254" s="16"/>
      <c r="E254" s="16"/>
      <c r="F254" s="16"/>
    </row>
    <row r="255" spans="1:6" ht="12.75">
      <c r="A255" s="17"/>
      <c r="B255" s="16"/>
      <c r="C255" s="16"/>
      <c r="D255" s="16"/>
      <c r="E255" s="16"/>
      <c r="F255" s="16"/>
    </row>
    <row r="256" spans="1:6" ht="12.75">
      <c r="A256" s="17"/>
      <c r="B256" s="16"/>
      <c r="C256" s="16"/>
      <c r="D256" s="16"/>
      <c r="E256" s="16"/>
      <c r="F256" s="16"/>
    </row>
    <row r="257" spans="1:6" ht="12.75">
      <c r="A257" s="17"/>
      <c r="B257" s="16"/>
      <c r="C257" s="16"/>
      <c r="D257" s="16"/>
      <c r="E257" s="16"/>
      <c r="F257" s="16"/>
    </row>
    <row r="258" spans="1:6" ht="12.75">
      <c r="A258" s="17"/>
      <c r="B258" s="16"/>
      <c r="C258" s="16"/>
      <c r="D258" s="16"/>
      <c r="E258" s="16"/>
      <c r="F258" s="16"/>
    </row>
    <row r="259" spans="1:6" ht="12.75">
      <c r="A259" s="17"/>
      <c r="B259" s="16"/>
      <c r="C259" s="16"/>
      <c r="D259" s="16"/>
      <c r="E259" s="16"/>
      <c r="F259" s="16"/>
    </row>
    <row r="260" spans="1:6" ht="12.75">
      <c r="A260" s="17"/>
      <c r="B260" s="16"/>
      <c r="C260" s="16"/>
      <c r="D260" s="16"/>
      <c r="E260" s="16"/>
      <c r="F260" s="16"/>
    </row>
    <row r="261" spans="1:6" ht="12.75">
      <c r="A261" s="17"/>
      <c r="B261" s="16"/>
      <c r="C261" s="16"/>
      <c r="D261" s="16"/>
      <c r="E261" s="16"/>
      <c r="F261" s="16"/>
    </row>
    <row r="262" spans="1:6" ht="12.75">
      <c r="A262" s="17"/>
      <c r="B262" s="16"/>
      <c r="C262" s="16"/>
      <c r="D262" s="16"/>
      <c r="E262" s="16"/>
      <c r="F262" s="16"/>
    </row>
    <row r="263" spans="1:6" ht="12.75">
      <c r="A263" s="17"/>
      <c r="B263" s="16"/>
      <c r="C263" s="16"/>
      <c r="D263" s="16"/>
      <c r="E263" s="16"/>
      <c r="F263" s="16"/>
    </row>
    <row r="264" spans="1:6" ht="12.75">
      <c r="A264" s="17"/>
      <c r="B264" s="16"/>
      <c r="C264" s="16"/>
      <c r="D264" s="16"/>
      <c r="E264" s="16"/>
      <c r="F264" s="16"/>
    </row>
    <row r="265" spans="1:6" ht="12.75">
      <c r="A265" s="17"/>
      <c r="B265" s="16"/>
      <c r="C265" s="16"/>
      <c r="D265" s="16"/>
      <c r="E265" s="16"/>
      <c r="F265" s="16"/>
    </row>
    <row r="266" spans="1:6" ht="12.75">
      <c r="A266" s="17"/>
      <c r="B266" s="16"/>
      <c r="C266" s="16"/>
      <c r="D266" s="16"/>
      <c r="E266" s="16"/>
      <c r="F266" s="16"/>
    </row>
    <row r="267" spans="1:6" ht="12.75">
      <c r="A267" s="17"/>
      <c r="B267" s="16"/>
      <c r="C267" s="16"/>
      <c r="D267" s="16"/>
      <c r="E267" s="16"/>
      <c r="F267" s="16"/>
    </row>
    <row r="268" spans="1:6" ht="12.75">
      <c r="A268" s="17"/>
      <c r="B268" s="16"/>
      <c r="C268" s="16"/>
      <c r="D268" s="16"/>
      <c r="E268" s="16"/>
      <c r="F268" s="16"/>
    </row>
    <row r="269" spans="1:6" ht="12.75">
      <c r="A269" s="17"/>
      <c r="B269" s="16"/>
      <c r="C269" s="16"/>
      <c r="D269" s="16"/>
      <c r="E269" s="16"/>
      <c r="F269" s="16"/>
    </row>
    <row r="270" spans="1:6" ht="12.75">
      <c r="A270" s="17"/>
      <c r="B270" s="16"/>
      <c r="C270" s="16"/>
      <c r="D270" s="16"/>
      <c r="E270" s="16"/>
      <c r="F270" s="16"/>
    </row>
    <row r="271" spans="1:6" ht="12.75">
      <c r="A271" s="17"/>
      <c r="B271" s="16"/>
      <c r="C271" s="16"/>
      <c r="D271" s="16"/>
      <c r="E271" s="16"/>
      <c r="F271" s="16"/>
    </row>
    <row r="272" spans="1:6" ht="12.75">
      <c r="A272" s="17"/>
      <c r="B272" s="16"/>
      <c r="C272" s="16"/>
      <c r="D272" s="16"/>
      <c r="E272" s="16"/>
      <c r="F272" s="16"/>
    </row>
    <row r="273" spans="1:6" ht="12.75">
      <c r="A273" s="17"/>
      <c r="B273" s="16"/>
      <c r="C273" s="16"/>
      <c r="D273" s="16"/>
      <c r="E273" s="16"/>
      <c r="F273" s="16"/>
    </row>
    <row r="274" spans="1:6" ht="12.75">
      <c r="A274" s="17"/>
      <c r="B274" s="16"/>
      <c r="C274" s="16"/>
      <c r="D274" s="16"/>
      <c r="E274" s="16"/>
      <c r="F274" s="16"/>
    </row>
    <row r="275" spans="1:6" ht="12.75">
      <c r="A275" s="17"/>
      <c r="B275" s="16"/>
      <c r="C275" s="16"/>
      <c r="D275" s="16"/>
      <c r="E275" s="16"/>
      <c r="F275" s="16"/>
    </row>
    <row r="276" spans="1:6" ht="12.75">
      <c r="A276" s="17"/>
      <c r="B276" s="16"/>
      <c r="C276" s="16"/>
      <c r="D276" s="16"/>
      <c r="E276" s="16"/>
      <c r="F276" s="16"/>
    </row>
    <row r="277" spans="1:6" ht="12.75">
      <c r="A277" s="17"/>
      <c r="B277" s="16"/>
      <c r="C277" s="16"/>
      <c r="D277" s="16"/>
      <c r="E277" s="16"/>
      <c r="F277" s="16"/>
    </row>
    <row r="278" spans="1:6" ht="12.75">
      <c r="A278" s="17"/>
      <c r="B278" s="16"/>
      <c r="C278" s="16"/>
      <c r="D278" s="16"/>
      <c r="E278" s="16"/>
      <c r="F278" s="16"/>
    </row>
    <row r="279" spans="1:6" ht="12.75">
      <c r="A279" s="17"/>
      <c r="B279" s="16"/>
      <c r="C279" s="16"/>
      <c r="D279" s="16"/>
      <c r="E279" s="16"/>
      <c r="F279" s="16"/>
    </row>
    <row r="280" spans="1:6" ht="12.75">
      <c r="A280" s="17"/>
      <c r="B280" s="16"/>
      <c r="C280" s="16"/>
      <c r="D280" s="16"/>
      <c r="E280" s="16"/>
      <c r="F280" s="16"/>
    </row>
    <row r="281" spans="1:6" ht="12.75">
      <c r="A281" s="17"/>
      <c r="B281" s="16"/>
      <c r="C281" s="16"/>
      <c r="D281" s="16"/>
      <c r="E281" s="16"/>
      <c r="F281" s="16"/>
    </row>
    <row r="282" spans="1:6" ht="12.75">
      <c r="A282" s="17"/>
      <c r="B282" s="16"/>
      <c r="C282" s="16"/>
      <c r="D282" s="16"/>
      <c r="E282" s="16"/>
      <c r="F282" s="16"/>
    </row>
    <row r="283" spans="1:6" ht="12.75">
      <c r="A283" s="17"/>
      <c r="B283" s="16"/>
      <c r="C283" s="16"/>
      <c r="D283" s="16"/>
      <c r="E283" s="16"/>
      <c r="F283" s="16"/>
    </row>
    <row r="284" spans="1:6" ht="12.75">
      <c r="A284" s="17"/>
      <c r="B284" s="16"/>
      <c r="C284" s="16"/>
      <c r="D284" s="16"/>
      <c r="E284" s="16"/>
      <c r="F284" s="16"/>
    </row>
    <row r="285" spans="1:6" ht="12.75">
      <c r="A285" s="17"/>
      <c r="B285" s="16"/>
      <c r="C285" s="16"/>
      <c r="D285" s="16"/>
      <c r="E285" s="16"/>
      <c r="F285" s="16"/>
    </row>
    <row r="286" spans="1:6" ht="12.75">
      <c r="A286" s="17"/>
      <c r="B286" s="16"/>
      <c r="C286" s="16"/>
      <c r="D286" s="16"/>
      <c r="E286" s="16"/>
      <c r="F286" s="16"/>
    </row>
    <row r="287" spans="1:6" ht="12.75">
      <c r="A287" s="17"/>
      <c r="B287" s="16"/>
      <c r="C287" s="16"/>
      <c r="D287" s="16"/>
      <c r="E287" s="16"/>
      <c r="F287" s="16"/>
    </row>
    <row r="288" spans="1:6" ht="12.75">
      <c r="A288" s="17"/>
      <c r="B288" s="16"/>
      <c r="C288" s="16"/>
      <c r="D288" s="16"/>
      <c r="E288" s="16"/>
      <c r="F288" s="16"/>
    </row>
    <row r="289" spans="1:6" ht="12.75">
      <c r="A289" s="17"/>
      <c r="B289" s="16"/>
      <c r="C289" s="16"/>
      <c r="D289" s="16"/>
      <c r="E289" s="16"/>
      <c r="F289" s="16"/>
    </row>
    <row r="290" spans="1:6" ht="12.75">
      <c r="A290" s="17"/>
      <c r="B290" s="16"/>
      <c r="C290" s="16"/>
      <c r="D290" s="16"/>
      <c r="E290" s="16"/>
      <c r="F290" s="16"/>
    </row>
    <row r="291" spans="1:6" ht="12.75">
      <c r="A291" s="17"/>
      <c r="B291" s="16"/>
      <c r="C291" s="16"/>
      <c r="D291" s="16"/>
      <c r="E291" s="16"/>
      <c r="F291" s="16"/>
    </row>
    <row r="292" spans="1:6" ht="12.75">
      <c r="A292" s="17"/>
      <c r="B292" s="16"/>
      <c r="C292" s="16"/>
      <c r="D292" s="16"/>
      <c r="E292" s="16"/>
      <c r="F292" s="16"/>
    </row>
    <row r="293" spans="1:6" ht="12.75">
      <c r="A293" s="17"/>
      <c r="B293" s="16"/>
      <c r="C293" s="16"/>
      <c r="D293" s="16"/>
      <c r="E293" s="16"/>
      <c r="F293" s="16"/>
    </row>
    <row r="294" spans="1:6" ht="12.75">
      <c r="A294" s="17"/>
      <c r="B294" s="16"/>
      <c r="C294" s="16"/>
      <c r="D294" s="16"/>
      <c r="E294" s="16"/>
      <c r="F294" s="16"/>
    </row>
    <row r="295" spans="1:6" ht="12.75">
      <c r="A295" s="17"/>
      <c r="B295" s="16"/>
      <c r="C295" s="16"/>
      <c r="D295" s="16"/>
      <c r="E295" s="16"/>
      <c r="F295" s="16"/>
    </row>
    <row r="296" spans="1:6" ht="12.75">
      <c r="A296" s="17"/>
      <c r="B296" s="16"/>
      <c r="C296" s="16"/>
      <c r="D296" s="16"/>
      <c r="E296" s="16"/>
      <c r="F296" s="16"/>
    </row>
    <row r="297" spans="1:6" ht="12.75">
      <c r="A297" s="17"/>
      <c r="B297" s="16"/>
      <c r="C297" s="16"/>
      <c r="D297" s="16"/>
      <c r="E297" s="16"/>
      <c r="F297" s="16"/>
    </row>
    <row r="298" spans="1:6" ht="12.75">
      <c r="A298" s="17"/>
      <c r="B298" s="16"/>
      <c r="C298" s="16"/>
      <c r="D298" s="16"/>
      <c r="E298" s="16"/>
      <c r="F298" s="16"/>
    </row>
    <row r="299" spans="1:6" ht="12.75">
      <c r="A299" s="17"/>
      <c r="B299" s="16"/>
      <c r="C299" s="16"/>
      <c r="D299" s="16"/>
      <c r="E299" s="16"/>
      <c r="F299" s="16"/>
    </row>
    <row r="300" spans="1:6" ht="12.75">
      <c r="A300" s="17"/>
      <c r="B300" s="16"/>
      <c r="C300" s="16"/>
      <c r="D300" s="16"/>
      <c r="E300" s="16"/>
      <c r="F300" s="16"/>
    </row>
    <row r="301" spans="1:6" ht="12.75">
      <c r="A301" s="17"/>
      <c r="B301" s="16"/>
      <c r="C301" s="16"/>
      <c r="D301" s="16"/>
      <c r="E301" s="16"/>
      <c r="F301" s="16"/>
    </row>
    <row r="302" spans="1:6" ht="12.75">
      <c r="A302" s="17"/>
      <c r="B302" s="16"/>
      <c r="C302" s="16"/>
      <c r="D302" s="16"/>
      <c r="E302" s="16"/>
      <c r="F302" s="16"/>
    </row>
    <row r="303" spans="1:6" ht="12.75">
      <c r="A303" s="17"/>
      <c r="B303" s="16"/>
      <c r="C303" s="16"/>
      <c r="D303" s="16"/>
      <c r="E303" s="16"/>
      <c r="F303" s="16"/>
    </row>
    <row r="304" spans="1:6" ht="12.75">
      <c r="A304" s="17"/>
      <c r="B304" s="16"/>
      <c r="C304" s="16"/>
      <c r="D304" s="16"/>
      <c r="E304" s="16"/>
      <c r="F304" s="16"/>
    </row>
    <row r="305" spans="1:6" ht="12.75">
      <c r="A305" s="17"/>
      <c r="B305" s="16"/>
      <c r="C305" s="16"/>
      <c r="D305" s="16"/>
      <c r="E305" s="16"/>
      <c r="F305" s="16"/>
    </row>
    <row r="306" spans="1:6" ht="12.75">
      <c r="A306" s="17"/>
      <c r="B306" s="16"/>
      <c r="C306" s="16"/>
      <c r="D306" s="16"/>
      <c r="E306" s="16"/>
      <c r="F306" s="16"/>
    </row>
    <row r="307" spans="1:6" ht="12.75">
      <c r="A307" s="17"/>
      <c r="B307" s="16"/>
      <c r="C307" s="16"/>
      <c r="D307" s="16"/>
      <c r="E307" s="16"/>
      <c r="F307" s="16"/>
    </row>
    <row r="308" spans="1:6" ht="12.75">
      <c r="A308" s="17"/>
      <c r="B308" s="16"/>
      <c r="C308" s="16"/>
      <c r="D308" s="16"/>
      <c r="E308" s="16"/>
      <c r="F308" s="16"/>
    </row>
    <row r="309" spans="1:6" ht="12.75">
      <c r="A309" s="17"/>
      <c r="B309" s="16"/>
      <c r="C309" s="16"/>
      <c r="D309" s="16"/>
      <c r="E309" s="16"/>
      <c r="F309" s="16"/>
    </row>
    <row r="310" spans="1:6" ht="12.75">
      <c r="A310" s="17"/>
      <c r="B310" s="16"/>
      <c r="C310" s="16"/>
      <c r="D310" s="16"/>
      <c r="E310" s="16"/>
      <c r="F310" s="16"/>
    </row>
    <row r="311" spans="1:6" ht="12.75">
      <c r="A311" s="17"/>
      <c r="B311" s="16"/>
      <c r="C311" s="16"/>
      <c r="D311" s="16"/>
      <c r="E311" s="16"/>
      <c r="F311" s="16"/>
    </row>
    <row r="312" spans="1:6" ht="12.75">
      <c r="A312" s="17"/>
      <c r="B312" s="16"/>
      <c r="C312" s="16"/>
      <c r="D312" s="16"/>
      <c r="E312" s="16"/>
      <c r="F312" s="16"/>
    </row>
    <row r="313" spans="1:6" ht="12.75">
      <c r="A313" s="17"/>
      <c r="B313" s="16"/>
      <c r="C313" s="16"/>
      <c r="D313" s="16"/>
      <c r="E313" s="16"/>
      <c r="F313" s="16"/>
    </row>
    <row r="314" spans="1:6" ht="12.75">
      <c r="A314" s="14"/>
      <c r="B314" s="16"/>
      <c r="C314" s="16"/>
      <c r="D314" s="16"/>
      <c r="E314" s="16"/>
      <c r="F314" s="16"/>
    </row>
    <row r="315" spans="1:6" ht="12.75">
      <c r="A315" s="14"/>
      <c r="B315" s="16"/>
      <c r="C315" s="16"/>
      <c r="D315" s="16"/>
      <c r="E315" s="16"/>
      <c r="F315" s="16"/>
    </row>
    <row r="316" spans="1:6" ht="12.75">
      <c r="A316" s="14"/>
      <c r="B316" s="16"/>
      <c r="C316" s="16"/>
      <c r="D316" s="16"/>
      <c r="E316" s="16"/>
      <c r="F316" s="16"/>
    </row>
    <row r="317" spans="1:6" ht="12.75">
      <c r="A317" s="14"/>
      <c r="B317" s="16"/>
      <c r="C317" s="16"/>
      <c r="D317" s="16"/>
      <c r="E317" s="16"/>
      <c r="F317" s="16"/>
    </row>
    <row r="318" spans="1:6" ht="12.75">
      <c r="A318" s="14"/>
      <c r="B318" s="16"/>
      <c r="C318" s="16"/>
      <c r="D318" s="16"/>
      <c r="E318" s="16"/>
      <c r="F318" s="16"/>
    </row>
    <row r="319" spans="1:6" ht="12.75">
      <c r="A319" s="14"/>
      <c r="B319" s="16"/>
      <c r="C319" s="16"/>
      <c r="D319" s="16"/>
      <c r="E319" s="16"/>
      <c r="F319" s="16"/>
    </row>
    <row r="320" spans="1:6" ht="12.75">
      <c r="A320" s="14"/>
      <c r="B320" s="16"/>
      <c r="C320" s="16"/>
      <c r="D320" s="16"/>
      <c r="E320" s="16"/>
      <c r="F320" s="16"/>
    </row>
    <row r="321" spans="1:6" ht="12.75">
      <c r="A321" s="14"/>
      <c r="B321" s="16"/>
      <c r="C321" s="16"/>
      <c r="D321" s="16"/>
      <c r="E321" s="16"/>
      <c r="F321" s="16"/>
    </row>
    <row r="322" spans="1:6" ht="12.75">
      <c r="A322" s="14"/>
      <c r="B322" s="16"/>
      <c r="C322" s="16"/>
      <c r="D322" s="16"/>
      <c r="E322" s="16"/>
      <c r="F322" s="16"/>
    </row>
    <row r="323" spans="1:6" ht="12.75">
      <c r="A323" s="14"/>
      <c r="B323" s="16"/>
      <c r="C323" s="16"/>
      <c r="D323" s="16"/>
      <c r="E323" s="16"/>
      <c r="F323" s="16"/>
    </row>
    <row r="324" spans="1:6" ht="12.75">
      <c r="A324" s="14"/>
      <c r="B324" s="16"/>
      <c r="C324" s="16"/>
      <c r="D324" s="16"/>
      <c r="E324" s="16"/>
      <c r="F324" s="16"/>
    </row>
    <row r="325" spans="1:6" ht="12.75">
      <c r="A325" s="14"/>
      <c r="B325" s="16"/>
      <c r="C325" s="16"/>
      <c r="D325" s="16"/>
      <c r="E325" s="16"/>
      <c r="F325" s="16"/>
    </row>
    <row r="326" spans="1:6" ht="12.75">
      <c r="A326" s="14"/>
      <c r="B326" s="16"/>
      <c r="C326" s="16"/>
      <c r="D326" s="16"/>
      <c r="E326" s="16"/>
      <c r="F326" s="16"/>
    </row>
    <row r="327" spans="1:6" ht="12.75">
      <c r="A327" s="14"/>
      <c r="B327" s="16"/>
      <c r="C327" s="16"/>
      <c r="D327" s="16"/>
      <c r="E327" s="16"/>
      <c r="F327" s="16"/>
    </row>
    <row r="328" spans="1:6" ht="12.75">
      <c r="A328" s="14"/>
      <c r="B328" s="16"/>
      <c r="C328" s="16"/>
      <c r="D328" s="16"/>
      <c r="E328" s="16"/>
      <c r="F328" s="16"/>
    </row>
    <row r="329" spans="1:6" ht="12.75">
      <c r="A329" s="14"/>
      <c r="B329" s="16"/>
      <c r="C329" s="16"/>
      <c r="D329" s="16"/>
      <c r="E329" s="16"/>
      <c r="F329" s="16"/>
    </row>
    <row r="330" spans="1:6" ht="12.75">
      <c r="A330" s="14"/>
      <c r="B330" s="16"/>
      <c r="C330" s="16"/>
      <c r="D330" s="16"/>
      <c r="E330" s="16"/>
      <c r="F330" s="16"/>
    </row>
    <row r="331" spans="1:6" ht="12.75">
      <c r="A331" s="14"/>
      <c r="B331" s="16"/>
      <c r="C331" s="16"/>
      <c r="D331" s="16"/>
      <c r="E331" s="16"/>
      <c r="F331" s="16"/>
    </row>
    <row r="332" spans="1:6" ht="12.75">
      <c r="A332" s="14"/>
      <c r="B332" s="16"/>
      <c r="C332" s="16"/>
      <c r="D332" s="16"/>
      <c r="E332" s="16"/>
      <c r="F332" s="16"/>
    </row>
    <row r="333" spans="1:6" ht="12.75">
      <c r="A333" s="14"/>
      <c r="B333" s="16"/>
      <c r="C333" s="16"/>
      <c r="D333" s="16"/>
      <c r="E333" s="16"/>
      <c r="F333" s="16"/>
    </row>
    <row r="334" spans="1:6" ht="12.75">
      <c r="A334" s="14"/>
      <c r="B334" s="16"/>
      <c r="C334" s="16"/>
      <c r="D334" s="16"/>
      <c r="E334" s="16"/>
      <c r="F334" s="16"/>
    </row>
    <row r="335" spans="1:6" ht="12.75">
      <c r="A335" s="18"/>
      <c r="B335" s="19"/>
      <c r="C335" s="19"/>
      <c r="D335" s="19"/>
      <c r="E335" s="19"/>
      <c r="F335" s="19"/>
    </row>
    <row r="336" spans="1:6" ht="12.75">
      <c r="A336" s="18"/>
      <c r="B336" s="19"/>
      <c r="C336" s="19"/>
      <c r="D336" s="19"/>
      <c r="E336" s="19"/>
      <c r="F336" s="19"/>
    </row>
    <row r="337" spans="1:6" ht="12.75">
      <c r="A337" s="18"/>
      <c r="B337" s="19"/>
      <c r="C337" s="19"/>
      <c r="D337" s="19"/>
      <c r="E337" s="19"/>
      <c r="F337" s="19"/>
    </row>
    <row r="338" spans="1:6" ht="12.75">
      <c r="A338" s="18"/>
      <c r="B338" s="19"/>
      <c r="C338" s="19"/>
      <c r="D338" s="19"/>
      <c r="E338" s="19"/>
      <c r="F338" s="19"/>
    </row>
    <row r="339" spans="1:6" ht="12.75">
      <c r="A339" s="18"/>
      <c r="B339" s="19"/>
      <c r="C339" s="19"/>
      <c r="D339" s="19"/>
      <c r="E339" s="19"/>
      <c r="F339" s="19"/>
    </row>
    <row r="340" spans="1:6" ht="12.75">
      <c r="A340" s="18"/>
      <c r="B340" s="19"/>
      <c r="C340" s="19"/>
      <c r="D340" s="19"/>
      <c r="E340" s="19"/>
      <c r="F340" s="19"/>
    </row>
    <row r="341" spans="1:6" ht="12.75">
      <c r="A341" s="18"/>
      <c r="B341" s="19"/>
      <c r="C341" s="19"/>
      <c r="D341" s="19"/>
      <c r="E341" s="19"/>
      <c r="F341" s="19"/>
    </row>
    <row r="342" spans="1:6" ht="12.75">
      <c r="A342" s="18"/>
      <c r="B342" s="19"/>
      <c r="C342" s="19"/>
      <c r="D342" s="19"/>
      <c r="E342" s="19"/>
      <c r="F342" s="19"/>
    </row>
    <row r="343" spans="1:6" ht="12.75">
      <c r="A343" s="18"/>
      <c r="B343" s="19"/>
      <c r="C343" s="19"/>
      <c r="D343" s="19"/>
      <c r="E343" s="19"/>
      <c r="F343" s="19"/>
    </row>
    <row r="344" spans="1:6" ht="12.75">
      <c r="A344" s="18"/>
      <c r="B344" s="19"/>
      <c r="C344" s="19"/>
      <c r="D344" s="19"/>
      <c r="E344" s="19"/>
      <c r="F344" s="19"/>
    </row>
    <row r="345" spans="1:6" ht="12.75">
      <c r="A345" s="18"/>
      <c r="B345" s="19"/>
      <c r="C345" s="19"/>
      <c r="D345" s="19"/>
      <c r="E345" s="19"/>
      <c r="F345" s="19"/>
    </row>
    <row r="346" spans="1:6" ht="12.75">
      <c r="A346" s="18"/>
      <c r="B346" s="19"/>
      <c r="C346" s="19"/>
      <c r="D346" s="19"/>
      <c r="E346" s="19"/>
      <c r="F346" s="19"/>
    </row>
    <row r="347" spans="1:6" ht="12.75">
      <c r="A347" s="18"/>
      <c r="B347" s="19"/>
      <c r="C347" s="19"/>
      <c r="D347" s="19"/>
      <c r="E347" s="19"/>
      <c r="F347" s="19"/>
    </row>
    <row r="348" spans="1:6" ht="12.75">
      <c r="A348" s="18"/>
      <c r="B348" s="19"/>
      <c r="C348" s="19"/>
      <c r="D348" s="19"/>
      <c r="E348" s="19"/>
      <c r="F348" s="19"/>
    </row>
    <row r="349" spans="1:6" ht="12.75">
      <c r="A349" s="18"/>
      <c r="B349" s="19"/>
      <c r="C349" s="19"/>
      <c r="D349" s="19"/>
      <c r="E349" s="19"/>
      <c r="F349" s="19"/>
    </row>
    <row r="350" spans="1:6" ht="12.75">
      <c r="A350" s="18"/>
      <c r="B350" s="19"/>
      <c r="C350" s="19"/>
      <c r="D350" s="19"/>
      <c r="E350" s="19"/>
      <c r="F350" s="19"/>
    </row>
    <row r="351" spans="1:6" ht="12.75">
      <c r="A351" s="18"/>
      <c r="B351" s="19"/>
      <c r="C351" s="19"/>
      <c r="D351" s="19"/>
      <c r="E351" s="19"/>
      <c r="F351" s="19"/>
    </row>
    <row r="352" spans="1:6" ht="12.75">
      <c r="A352" s="18"/>
      <c r="B352" s="19"/>
      <c r="C352" s="19"/>
      <c r="D352" s="19"/>
      <c r="E352" s="19"/>
      <c r="F352" s="19"/>
    </row>
    <row r="353" spans="1:6" ht="12.75">
      <c r="A353" s="18"/>
      <c r="B353" s="19"/>
      <c r="C353" s="19"/>
      <c r="D353" s="19"/>
      <c r="E353" s="19"/>
      <c r="F353" s="19"/>
    </row>
    <row r="354" spans="1:6" ht="12.75">
      <c r="A354" s="18"/>
      <c r="B354" s="19"/>
      <c r="C354" s="19"/>
      <c r="D354" s="19"/>
      <c r="E354" s="19"/>
      <c r="F354" s="19"/>
    </row>
    <row r="355" spans="1:6" ht="12.75">
      <c r="A355" s="18"/>
      <c r="B355" s="19"/>
      <c r="C355" s="19"/>
      <c r="D355" s="19"/>
      <c r="E355" s="19"/>
      <c r="F355" s="19"/>
    </row>
    <row r="356" spans="1:6" ht="12.75">
      <c r="A356" s="18"/>
      <c r="B356" s="19"/>
      <c r="C356" s="19"/>
      <c r="D356" s="19"/>
      <c r="E356" s="19"/>
      <c r="F356" s="19"/>
    </row>
    <row r="357" spans="1:6" ht="12.75">
      <c r="A357" s="18"/>
      <c r="B357" s="19"/>
      <c r="C357" s="19"/>
      <c r="D357" s="19"/>
      <c r="E357" s="19"/>
      <c r="F357" s="19"/>
    </row>
    <row r="358" spans="1:6" ht="12.75">
      <c r="A358" s="18"/>
      <c r="B358" s="19"/>
      <c r="C358" s="19"/>
      <c r="D358" s="19"/>
      <c r="E358" s="19"/>
      <c r="F358" s="19"/>
    </row>
    <row r="359" spans="1:6" ht="12.75">
      <c r="A359" s="18"/>
      <c r="B359" s="19"/>
      <c r="C359" s="19"/>
      <c r="D359" s="19"/>
      <c r="E359" s="19"/>
      <c r="F359" s="19"/>
    </row>
    <row r="360" spans="1:6" ht="12.75">
      <c r="A360" s="18"/>
      <c r="B360" s="19"/>
      <c r="C360" s="19"/>
      <c r="D360" s="19"/>
      <c r="E360" s="19"/>
      <c r="F360" s="19"/>
    </row>
    <row r="361" spans="1:6" ht="12.75">
      <c r="A361" s="18"/>
      <c r="B361" s="19"/>
      <c r="C361" s="19"/>
      <c r="D361" s="19"/>
      <c r="E361" s="19"/>
      <c r="F361" s="19"/>
    </row>
    <row r="362" spans="1:6" ht="12.75">
      <c r="A362" s="18"/>
      <c r="B362" s="19"/>
      <c r="C362" s="19"/>
      <c r="D362" s="19"/>
      <c r="E362" s="19"/>
      <c r="F362" s="19"/>
    </row>
    <row r="363" spans="1:6" ht="12.75">
      <c r="A363" s="18"/>
      <c r="B363" s="19"/>
      <c r="C363" s="19"/>
      <c r="D363" s="19"/>
      <c r="E363" s="19"/>
      <c r="F363" s="19"/>
    </row>
    <row r="364" spans="1:6" ht="12.75">
      <c r="A364" s="18"/>
      <c r="B364" s="19"/>
      <c r="C364" s="19"/>
      <c r="D364" s="19"/>
      <c r="E364" s="19"/>
      <c r="F364" s="19"/>
    </row>
    <row r="365" spans="1:6" ht="12.75">
      <c r="A365" s="18"/>
      <c r="B365" s="19"/>
      <c r="C365" s="19"/>
      <c r="D365" s="19"/>
      <c r="E365" s="19"/>
      <c r="F365" s="19"/>
    </row>
    <row r="366" spans="1:6" ht="12.75">
      <c r="A366" s="18"/>
      <c r="B366" s="19"/>
      <c r="C366" s="19"/>
      <c r="D366" s="19"/>
      <c r="E366" s="19"/>
      <c r="F366" s="19"/>
    </row>
    <row r="367" spans="1:6" ht="12.75">
      <c r="A367" s="18"/>
      <c r="B367" s="19"/>
      <c r="C367" s="19"/>
      <c r="D367" s="19"/>
      <c r="E367" s="19"/>
      <c r="F367" s="19"/>
    </row>
    <row r="368" spans="1:6" ht="12.75">
      <c r="A368" s="18"/>
      <c r="B368" s="19"/>
      <c r="C368" s="19"/>
      <c r="D368" s="19"/>
      <c r="E368" s="19"/>
      <c r="F368" s="19"/>
    </row>
    <row r="369" spans="1:6" ht="12.75">
      <c r="A369" s="18"/>
      <c r="B369" s="19"/>
      <c r="C369" s="19"/>
      <c r="D369" s="19"/>
      <c r="E369" s="19"/>
      <c r="F369" s="19"/>
    </row>
    <row r="370" spans="1:6" ht="12.75">
      <c r="A370" s="18"/>
      <c r="B370" s="19"/>
      <c r="C370" s="19"/>
      <c r="D370" s="19"/>
      <c r="E370" s="19"/>
      <c r="F370" s="19"/>
    </row>
    <row r="371" spans="1:6" ht="12.75">
      <c r="A371" s="18"/>
      <c r="B371" s="19"/>
      <c r="C371" s="19"/>
      <c r="D371" s="19"/>
      <c r="E371" s="19"/>
      <c r="F371" s="19"/>
    </row>
    <row r="372" spans="1:6" ht="12.75">
      <c r="A372" s="18"/>
      <c r="B372" s="19"/>
      <c r="C372" s="19"/>
      <c r="D372" s="19"/>
      <c r="E372" s="19"/>
      <c r="F372" s="19"/>
    </row>
    <row r="373" spans="1:6" ht="12.75">
      <c r="A373" s="18"/>
      <c r="B373" s="19"/>
      <c r="C373" s="19"/>
      <c r="D373" s="19"/>
      <c r="E373" s="19"/>
      <c r="F373" s="19"/>
    </row>
    <row r="374" spans="1:6" ht="12.75">
      <c r="A374" s="18"/>
      <c r="B374" s="19"/>
      <c r="C374" s="19"/>
      <c r="D374" s="19"/>
      <c r="E374" s="19"/>
      <c r="F374" s="19"/>
    </row>
    <row r="375" spans="1:6" ht="12.75">
      <c r="A375" s="18"/>
      <c r="B375" s="19"/>
      <c r="C375" s="19"/>
      <c r="D375" s="19"/>
      <c r="E375" s="19"/>
      <c r="F375" s="19"/>
    </row>
    <row r="376" spans="1:6" ht="12.75">
      <c r="A376" s="18"/>
      <c r="B376" s="19"/>
      <c r="C376" s="19"/>
      <c r="D376" s="19"/>
      <c r="E376" s="19"/>
      <c r="F376" s="19"/>
    </row>
    <row r="377" spans="1:6" ht="12.75">
      <c r="A377" s="18"/>
      <c r="B377" s="19"/>
      <c r="C377" s="19"/>
      <c r="D377" s="19"/>
      <c r="E377" s="19"/>
      <c r="F377" s="19"/>
    </row>
    <row r="378" spans="1:6" ht="12.75">
      <c r="A378" s="18"/>
      <c r="B378" s="19"/>
      <c r="C378" s="19"/>
      <c r="D378" s="19"/>
      <c r="E378" s="19"/>
      <c r="F378" s="19"/>
    </row>
    <row r="379" spans="1:6" ht="12.75">
      <c r="A379" s="18"/>
      <c r="B379" s="19"/>
      <c r="C379" s="19"/>
      <c r="D379" s="19"/>
      <c r="E379" s="19"/>
      <c r="F379" s="19"/>
    </row>
    <row r="380" spans="1:6" ht="12.75">
      <c r="A380" s="18"/>
      <c r="B380" s="19"/>
      <c r="C380" s="19"/>
      <c r="D380" s="19"/>
      <c r="E380" s="19"/>
      <c r="F380" s="19"/>
    </row>
    <row r="381" spans="1:6" ht="12.75">
      <c r="A381" s="18"/>
      <c r="B381" s="19"/>
      <c r="C381" s="19"/>
      <c r="D381" s="19"/>
      <c r="E381" s="19"/>
      <c r="F381" s="19"/>
    </row>
    <row r="382" spans="1:6" ht="12.75">
      <c r="A382" s="18"/>
      <c r="B382" s="19"/>
      <c r="C382" s="19"/>
      <c r="D382" s="19"/>
      <c r="E382" s="19"/>
      <c r="F382" s="19"/>
    </row>
    <row r="383" spans="1:6" ht="12.75">
      <c r="A383" s="18"/>
      <c r="B383" s="19"/>
      <c r="C383" s="19"/>
      <c r="D383" s="19"/>
      <c r="E383" s="19"/>
      <c r="F383" s="19"/>
    </row>
    <row r="384" spans="1:6" ht="12.75">
      <c r="A384" s="18"/>
      <c r="B384" s="19"/>
      <c r="C384" s="19"/>
      <c r="D384" s="19"/>
      <c r="E384" s="19"/>
      <c r="F384" s="19"/>
    </row>
    <row r="385" spans="1:6" ht="12.75">
      <c r="A385" s="18"/>
      <c r="B385" s="19"/>
      <c r="C385" s="19"/>
      <c r="D385" s="19"/>
      <c r="E385" s="19"/>
      <c r="F385" s="19"/>
    </row>
    <row r="386" spans="1:6" ht="12.75">
      <c r="A386" s="18"/>
      <c r="B386" s="19"/>
      <c r="C386" s="19"/>
      <c r="D386" s="19"/>
      <c r="E386" s="19"/>
      <c r="F386" s="19"/>
    </row>
    <row r="387" spans="1:6" ht="12.75">
      <c r="A387" s="18"/>
      <c r="B387" s="19"/>
      <c r="C387" s="19"/>
      <c r="D387" s="19"/>
      <c r="E387" s="19"/>
      <c r="F387" s="19"/>
    </row>
    <row r="388" spans="1:6" ht="12.75">
      <c r="A388" s="18"/>
      <c r="B388" s="19"/>
      <c r="C388" s="19"/>
      <c r="D388" s="19"/>
      <c r="E388" s="19"/>
      <c r="F388" s="19"/>
    </row>
    <row r="389" spans="1:6" ht="12.75">
      <c r="A389" s="18"/>
      <c r="B389" s="19"/>
      <c r="C389" s="19"/>
      <c r="D389" s="19"/>
      <c r="E389" s="19"/>
      <c r="F389" s="19"/>
    </row>
    <row r="390" spans="1:6" ht="12.75">
      <c r="A390" s="18"/>
      <c r="B390" s="19"/>
      <c r="C390" s="19"/>
      <c r="D390" s="19"/>
      <c r="E390" s="19"/>
      <c r="F390" s="19"/>
    </row>
    <row r="391" spans="1:6" ht="12.75">
      <c r="A391" s="18"/>
      <c r="B391" s="19"/>
      <c r="C391" s="19"/>
      <c r="D391" s="19"/>
      <c r="E391" s="19"/>
      <c r="F391" s="19"/>
    </row>
    <row r="392" spans="1:6" ht="12.75">
      <c r="A392" s="18"/>
      <c r="B392" s="19"/>
      <c r="C392" s="19"/>
      <c r="D392" s="19"/>
      <c r="E392" s="19"/>
      <c r="F392" s="19"/>
    </row>
    <row r="393" spans="1:6" ht="12.75">
      <c r="A393" s="18"/>
      <c r="B393" s="19"/>
      <c r="C393" s="19"/>
      <c r="D393" s="19"/>
      <c r="E393" s="19"/>
      <c r="F393" s="19"/>
    </row>
    <row r="394" spans="1:6" ht="12.75">
      <c r="A394" s="18"/>
      <c r="B394" s="19"/>
      <c r="C394" s="19"/>
      <c r="D394" s="19"/>
      <c r="E394" s="19"/>
      <c r="F394" s="19"/>
    </row>
    <row r="395" spans="1:6" ht="12.75">
      <c r="A395" s="18"/>
      <c r="B395" s="19"/>
      <c r="C395" s="19"/>
      <c r="D395" s="19"/>
      <c r="E395" s="19"/>
      <c r="F395" s="19"/>
    </row>
    <row r="396" spans="1:6" ht="12.75">
      <c r="A396" s="18"/>
      <c r="B396" s="19"/>
      <c r="C396" s="19"/>
      <c r="D396" s="19"/>
      <c r="E396" s="19"/>
      <c r="F396" s="19"/>
    </row>
    <row r="397" spans="1:6" ht="12.75">
      <c r="A397" s="18"/>
      <c r="B397" s="19"/>
      <c r="C397" s="19"/>
      <c r="D397" s="19"/>
      <c r="E397" s="19"/>
      <c r="F397" s="19"/>
    </row>
    <row r="398" spans="1:6" ht="12.75">
      <c r="A398" s="18"/>
      <c r="B398" s="19"/>
      <c r="C398" s="19"/>
      <c r="D398" s="19"/>
      <c r="E398" s="19"/>
      <c r="F398" s="19"/>
    </row>
    <row r="399" spans="1:6" ht="12.75">
      <c r="A399" s="18"/>
      <c r="B399" s="19"/>
      <c r="C399" s="19"/>
      <c r="D399" s="19"/>
      <c r="E399" s="19"/>
      <c r="F399" s="19"/>
    </row>
    <row r="400" spans="1:6" ht="12.75">
      <c r="A400" s="18"/>
      <c r="B400" s="19"/>
      <c r="C400" s="19"/>
      <c r="D400" s="19"/>
      <c r="E400" s="19"/>
      <c r="F400" s="19"/>
    </row>
    <row r="401" spans="1:6" ht="12.75">
      <c r="A401" s="18"/>
      <c r="B401" s="19"/>
      <c r="C401" s="19"/>
      <c r="D401" s="19"/>
      <c r="E401" s="19"/>
      <c r="F401" s="19"/>
    </row>
    <row r="402" spans="1:6" ht="12.75">
      <c r="A402" s="18"/>
      <c r="B402" s="19"/>
      <c r="C402" s="19"/>
      <c r="D402" s="19"/>
      <c r="E402" s="19"/>
      <c r="F402" s="19"/>
    </row>
    <row r="403" spans="1:6" ht="12.75">
      <c r="A403" s="18"/>
      <c r="B403" s="19"/>
      <c r="C403" s="19"/>
      <c r="D403" s="19"/>
      <c r="E403" s="19"/>
      <c r="F403" s="19"/>
    </row>
    <row r="404" spans="1:6" ht="12.75">
      <c r="A404" s="18"/>
      <c r="B404" s="19"/>
      <c r="C404" s="19"/>
      <c r="D404" s="19"/>
      <c r="E404" s="19"/>
      <c r="F404" s="19"/>
    </row>
    <row r="405" spans="1:6" ht="12.75">
      <c r="A405" s="18"/>
      <c r="B405" s="19"/>
      <c r="C405" s="19"/>
      <c r="D405" s="19"/>
      <c r="E405" s="19"/>
      <c r="F405" s="19"/>
    </row>
    <row r="406" spans="1:6" ht="12.75">
      <c r="A406" s="18"/>
      <c r="B406" s="19"/>
      <c r="C406" s="19"/>
      <c r="D406" s="19"/>
      <c r="E406" s="19"/>
      <c r="F406" s="19"/>
    </row>
    <row r="407" spans="1:6" ht="12.75">
      <c r="A407" s="18"/>
      <c r="B407" s="19"/>
      <c r="C407" s="19"/>
      <c r="D407" s="19"/>
      <c r="E407" s="19"/>
      <c r="F407" s="19"/>
    </row>
    <row r="408" spans="1:6" ht="12.75">
      <c r="A408" s="18"/>
      <c r="B408" s="19"/>
      <c r="C408" s="19"/>
      <c r="D408" s="19"/>
      <c r="E408" s="19"/>
      <c r="F408" s="19"/>
    </row>
    <row r="409" spans="1:6" ht="12.75">
      <c r="A409" s="18"/>
      <c r="B409" s="19"/>
      <c r="C409" s="19"/>
      <c r="D409" s="19"/>
      <c r="E409" s="19"/>
      <c r="F409" s="19"/>
    </row>
    <row r="410" spans="1:6" ht="12.75">
      <c r="A410" s="18"/>
      <c r="B410" s="19"/>
      <c r="C410" s="19"/>
      <c r="D410" s="19"/>
      <c r="E410" s="19"/>
      <c r="F410" s="19"/>
    </row>
    <row r="411" spans="1:6" ht="12.75">
      <c r="A411" s="18"/>
      <c r="B411" s="19"/>
      <c r="C411" s="19"/>
      <c r="D411" s="19"/>
      <c r="E411" s="19"/>
      <c r="F411" s="19"/>
    </row>
    <row r="412" spans="1:6" ht="12.75">
      <c r="A412" s="18"/>
      <c r="B412" s="19"/>
      <c r="C412" s="19"/>
      <c r="D412" s="19"/>
      <c r="E412" s="19"/>
      <c r="F412" s="19"/>
    </row>
    <row r="413" spans="1:6" ht="12.75">
      <c r="A413" s="18"/>
      <c r="B413" s="19"/>
      <c r="C413" s="19"/>
      <c r="D413" s="19"/>
      <c r="E413" s="19"/>
      <c r="F413" s="19"/>
    </row>
    <row r="414" spans="1:6" ht="12.75">
      <c r="A414" s="18"/>
      <c r="B414" s="19"/>
      <c r="C414" s="19"/>
      <c r="D414" s="19"/>
      <c r="E414" s="19"/>
      <c r="F414" s="19"/>
    </row>
    <row r="415" spans="1:6" ht="12.75">
      <c r="A415" s="18"/>
      <c r="B415" s="19"/>
      <c r="C415" s="19"/>
      <c r="D415" s="19"/>
      <c r="E415" s="19"/>
      <c r="F415" s="19"/>
    </row>
    <row r="416" spans="1:6" ht="12.75">
      <c r="A416" s="18"/>
      <c r="B416" s="19"/>
      <c r="C416" s="19"/>
      <c r="D416" s="19"/>
      <c r="E416" s="19"/>
      <c r="F416" s="19"/>
    </row>
    <row r="417" spans="1:6" ht="12.75">
      <c r="A417" s="18"/>
      <c r="B417" s="19"/>
      <c r="C417" s="19"/>
      <c r="D417" s="19"/>
      <c r="E417" s="19"/>
      <c r="F417" s="19"/>
    </row>
    <row r="418" spans="1:6" ht="12.75">
      <c r="A418" s="18"/>
      <c r="B418" s="19"/>
      <c r="C418" s="19"/>
      <c r="D418" s="19"/>
      <c r="E418" s="19"/>
      <c r="F418" s="19"/>
    </row>
    <row r="419" spans="1:6" ht="12.75">
      <c r="A419" s="18"/>
      <c r="B419" s="19"/>
      <c r="C419" s="19"/>
      <c r="D419" s="19"/>
      <c r="E419" s="19"/>
      <c r="F419" s="19"/>
    </row>
    <row r="420" spans="1:6" ht="12.75">
      <c r="A420" s="18"/>
      <c r="B420" s="19"/>
      <c r="C420" s="19"/>
      <c r="D420" s="19"/>
      <c r="E420" s="19"/>
      <c r="F420" s="19"/>
    </row>
    <row r="421" spans="1:6" ht="12.75">
      <c r="A421" s="18"/>
      <c r="B421" s="19"/>
      <c r="C421" s="19"/>
      <c r="D421" s="19"/>
      <c r="E421" s="19"/>
      <c r="F421" s="19"/>
    </row>
    <row r="422" spans="1:6" ht="12.75">
      <c r="A422" s="18"/>
      <c r="B422" s="19"/>
      <c r="C422" s="19"/>
      <c r="D422" s="19"/>
      <c r="E422" s="19"/>
      <c r="F422" s="19"/>
    </row>
    <row r="423" spans="1:6" ht="12.75">
      <c r="A423" s="18"/>
      <c r="B423" s="19"/>
      <c r="C423" s="19"/>
      <c r="D423" s="19"/>
      <c r="E423" s="19"/>
      <c r="F423" s="19"/>
    </row>
    <row r="424" spans="1:6" ht="12.75">
      <c r="A424" s="18"/>
      <c r="B424" s="19"/>
      <c r="C424" s="19"/>
      <c r="D424" s="19"/>
      <c r="E424" s="19"/>
      <c r="F424" s="19"/>
    </row>
    <row r="425" spans="1:6" ht="12.75">
      <c r="A425" s="18"/>
      <c r="B425" s="19"/>
      <c r="C425" s="19"/>
      <c r="D425" s="19"/>
      <c r="E425" s="19"/>
      <c r="F425" s="19"/>
    </row>
    <row r="426" spans="1:6" ht="12.75">
      <c r="A426" s="18"/>
      <c r="B426" s="19"/>
      <c r="C426" s="19"/>
      <c r="D426" s="19"/>
      <c r="E426" s="19"/>
      <c r="F426" s="19"/>
    </row>
    <row r="427" spans="1:6" ht="12.75">
      <c r="A427" s="18"/>
      <c r="B427" s="19"/>
      <c r="C427" s="19"/>
      <c r="D427" s="19"/>
      <c r="E427" s="19"/>
      <c r="F427" s="19"/>
    </row>
    <row r="428" spans="1:6" ht="12.75">
      <c r="A428" s="18"/>
      <c r="B428" s="19"/>
      <c r="C428" s="19"/>
      <c r="D428" s="19"/>
      <c r="E428" s="19"/>
      <c r="F428" s="19"/>
    </row>
    <row r="429" spans="1:6" ht="12.75">
      <c r="A429" s="18"/>
      <c r="B429" s="19"/>
      <c r="C429" s="19"/>
      <c r="D429" s="19"/>
      <c r="E429" s="19"/>
      <c r="F429" s="19"/>
    </row>
    <row r="430" spans="1:6" ht="12.75">
      <c r="A430" s="18"/>
      <c r="B430" s="19"/>
      <c r="C430" s="19"/>
      <c r="D430" s="19"/>
      <c r="E430" s="19"/>
      <c r="F430" s="19"/>
    </row>
    <row r="431" spans="1:6" ht="12.75">
      <c r="A431" s="18"/>
      <c r="B431" s="19"/>
      <c r="C431" s="19"/>
      <c r="D431" s="19"/>
      <c r="E431" s="19"/>
      <c r="F431" s="19"/>
    </row>
    <row r="432" spans="1:6" ht="12.75">
      <c r="A432" s="18"/>
      <c r="B432" s="19"/>
      <c r="C432" s="19"/>
      <c r="D432" s="19"/>
      <c r="E432" s="19"/>
      <c r="F432" s="19"/>
    </row>
    <row r="433" spans="1:6" ht="12.75">
      <c r="A433" s="18"/>
      <c r="B433" s="19"/>
      <c r="C433" s="19"/>
      <c r="D433" s="19"/>
      <c r="E433" s="19"/>
      <c r="F433" s="19"/>
    </row>
    <row r="434" spans="1:6" ht="12.75">
      <c r="A434" s="18"/>
      <c r="B434" s="19"/>
      <c r="C434" s="19"/>
      <c r="D434" s="19"/>
      <c r="E434" s="19"/>
      <c r="F434" s="19"/>
    </row>
    <row r="435" spans="1:6" ht="12.75">
      <c r="A435" s="18"/>
      <c r="B435" s="19"/>
      <c r="C435" s="19"/>
      <c r="D435" s="19"/>
      <c r="E435" s="19"/>
      <c r="F435" s="19"/>
    </row>
    <row r="436" spans="1:6" ht="12.75">
      <c r="A436" s="18"/>
      <c r="B436" s="19"/>
      <c r="C436" s="19"/>
      <c r="D436" s="19"/>
      <c r="E436" s="19"/>
      <c r="F436" s="19"/>
    </row>
    <row r="437" spans="1:6" ht="12.75">
      <c r="A437" s="18"/>
      <c r="B437" s="19"/>
      <c r="C437" s="19"/>
      <c r="D437" s="19"/>
      <c r="E437" s="19"/>
      <c r="F437" s="19"/>
    </row>
    <row r="438" spans="1:6" ht="12.75">
      <c r="A438" s="18"/>
      <c r="B438" s="19"/>
      <c r="C438" s="19"/>
      <c r="D438" s="19"/>
      <c r="E438" s="19"/>
      <c r="F438" s="19"/>
    </row>
    <row r="439" spans="1:6" ht="12.75">
      <c r="A439" s="18"/>
      <c r="B439" s="19"/>
      <c r="C439" s="19"/>
      <c r="D439" s="19"/>
      <c r="E439" s="19"/>
      <c r="F439" s="19"/>
    </row>
    <row r="440" spans="1:6" ht="12.75">
      <c r="A440" s="18"/>
      <c r="B440" s="19"/>
      <c r="C440" s="19"/>
      <c r="D440" s="19"/>
      <c r="E440" s="19"/>
      <c r="F440" s="19"/>
    </row>
    <row r="441" spans="1:6" ht="12.75">
      <c r="A441" s="18"/>
      <c r="B441" s="19"/>
      <c r="C441" s="19"/>
      <c r="D441" s="19"/>
      <c r="E441" s="19"/>
      <c r="F441" s="19"/>
    </row>
    <row r="442" spans="1:6" ht="12.75">
      <c r="A442" s="18"/>
      <c r="B442" s="19"/>
      <c r="C442" s="19"/>
      <c r="D442" s="19"/>
      <c r="E442" s="19"/>
      <c r="F442" s="19"/>
    </row>
    <row r="443" spans="1:6" ht="12.75">
      <c r="A443" s="18"/>
      <c r="B443" s="19"/>
      <c r="C443" s="19"/>
      <c r="D443" s="19"/>
      <c r="E443" s="19"/>
      <c r="F443" s="19"/>
    </row>
    <row r="444" spans="1:6" ht="12.75">
      <c r="A444" s="18"/>
      <c r="B444" s="19"/>
      <c r="C444" s="19"/>
      <c r="D444" s="19"/>
      <c r="E444" s="19"/>
      <c r="F444" s="19"/>
    </row>
    <row r="445" spans="1:6" ht="12.75">
      <c r="A445" s="18"/>
      <c r="B445" s="19"/>
      <c r="C445" s="19"/>
      <c r="D445" s="19"/>
      <c r="E445" s="19"/>
      <c r="F445" s="19"/>
    </row>
    <row r="446" spans="1:6" ht="12.75">
      <c r="A446" s="18"/>
      <c r="B446" s="19"/>
      <c r="C446" s="19"/>
      <c r="D446" s="19"/>
      <c r="E446" s="19"/>
      <c r="F446" s="19"/>
    </row>
    <row r="447" spans="1:6" ht="12.75">
      <c r="A447" s="18"/>
      <c r="B447" s="19"/>
      <c r="C447" s="19"/>
      <c r="D447" s="19"/>
      <c r="E447" s="19"/>
      <c r="F447" s="19"/>
    </row>
    <row r="448" spans="1:6" ht="12.75">
      <c r="A448" s="18"/>
      <c r="B448" s="19"/>
      <c r="C448" s="19"/>
      <c r="D448" s="19"/>
      <c r="E448" s="19"/>
      <c r="F448" s="19"/>
    </row>
    <row r="449" spans="1:6" ht="12.75">
      <c r="A449" s="18"/>
      <c r="B449" s="19"/>
      <c r="C449" s="19"/>
      <c r="D449" s="19"/>
      <c r="E449" s="19"/>
      <c r="F449" s="19"/>
    </row>
    <row r="450" spans="1:6" ht="12.75">
      <c r="A450" s="18"/>
      <c r="B450" s="19"/>
      <c r="C450" s="19"/>
      <c r="D450" s="19"/>
      <c r="E450" s="19"/>
      <c r="F450" s="19"/>
    </row>
    <row r="451" spans="1:6" ht="12.75">
      <c r="A451" s="18"/>
      <c r="B451" s="19"/>
      <c r="C451" s="19"/>
      <c r="D451" s="19"/>
      <c r="E451" s="19"/>
      <c r="F451" s="19"/>
    </row>
    <row r="452" spans="1:6" ht="12.75">
      <c r="A452" s="18"/>
      <c r="B452" s="19"/>
      <c r="C452" s="19"/>
      <c r="D452" s="19"/>
      <c r="E452" s="19"/>
      <c r="F452" s="19"/>
    </row>
    <row r="453" spans="1:6" ht="12.75">
      <c r="A453" s="18"/>
      <c r="B453" s="19"/>
      <c r="C453" s="19"/>
      <c r="D453" s="19"/>
      <c r="E453" s="19"/>
      <c r="F453" s="19"/>
    </row>
    <row r="454" spans="1:6" ht="12.75">
      <c r="A454" s="18"/>
      <c r="B454" s="19"/>
      <c r="C454" s="19"/>
      <c r="D454" s="19"/>
      <c r="E454" s="19"/>
      <c r="F454" s="19"/>
    </row>
    <row r="455" spans="1:6" ht="12.75">
      <c r="A455" s="18"/>
      <c r="B455" s="19"/>
      <c r="C455" s="19"/>
      <c r="D455" s="19"/>
      <c r="E455" s="19"/>
      <c r="F455" s="19"/>
    </row>
    <row r="456" spans="1:6" ht="12.75">
      <c r="A456" s="18"/>
      <c r="B456" s="19"/>
      <c r="C456" s="19"/>
      <c r="D456" s="19"/>
      <c r="E456" s="19"/>
      <c r="F456" s="19"/>
    </row>
    <row r="457" spans="1:6" ht="12.75">
      <c r="A457" s="18"/>
      <c r="B457" s="19"/>
      <c r="C457" s="19"/>
      <c r="D457" s="19"/>
      <c r="E457" s="19"/>
      <c r="F457" s="19"/>
    </row>
    <row r="458" spans="1:6" ht="12.75">
      <c r="A458" s="18"/>
      <c r="B458" s="19"/>
      <c r="C458" s="19"/>
      <c r="D458" s="19"/>
      <c r="E458" s="19"/>
      <c r="F458" s="19"/>
    </row>
    <row r="459" spans="1:6" ht="12.75">
      <c r="A459" s="18"/>
      <c r="B459" s="19"/>
      <c r="C459" s="19"/>
      <c r="D459" s="19"/>
      <c r="E459" s="19"/>
      <c r="F459" s="19"/>
    </row>
    <row r="460" spans="1:6" ht="12.75">
      <c r="A460" s="18"/>
      <c r="B460" s="19"/>
      <c r="C460" s="19"/>
      <c r="D460" s="19"/>
      <c r="E460" s="19"/>
      <c r="F460" s="19"/>
    </row>
    <row r="461" spans="1:6" ht="12.75">
      <c r="A461" s="18"/>
      <c r="B461" s="19"/>
      <c r="C461" s="19"/>
      <c r="D461" s="19"/>
      <c r="E461" s="19"/>
      <c r="F461" s="19"/>
    </row>
    <row r="462" spans="1:6" ht="12.75">
      <c r="A462" s="18"/>
      <c r="B462" s="19"/>
      <c r="C462" s="19"/>
      <c r="D462" s="19"/>
      <c r="E462" s="19"/>
      <c r="F462" s="19"/>
    </row>
    <row r="463" spans="1:6" ht="12.75">
      <c r="A463" s="18"/>
      <c r="B463" s="19"/>
      <c r="C463" s="19"/>
      <c r="D463" s="19"/>
      <c r="E463" s="19"/>
      <c r="F463" s="19"/>
    </row>
    <row r="464" spans="1:6" ht="12.75">
      <c r="A464" s="18"/>
      <c r="B464" s="19"/>
      <c r="C464" s="19"/>
      <c r="D464" s="19"/>
      <c r="E464" s="19"/>
      <c r="F464" s="19"/>
    </row>
    <row r="465" spans="1:6" ht="12.75">
      <c r="A465" s="18"/>
      <c r="B465" s="19"/>
      <c r="C465" s="19"/>
      <c r="D465" s="19"/>
      <c r="E465" s="19"/>
      <c r="F465" s="19"/>
    </row>
    <row r="466" spans="1:6" ht="12.75">
      <c r="A466" s="18"/>
      <c r="B466" s="19"/>
      <c r="C466" s="19"/>
      <c r="D466" s="19"/>
      <c r="E466" s="19"/>
      <c r="F466" s="19"/>
    </row>
    <row r="467" spans="1:6" ht="12.75">
      <c r="A467" s="18"/>
      <c r="B467" s="19"/>
      <c r="C467" s="19"/>
      <c r="D467" s="19"/>
      <c r="E467" s="19"/>
      <c r="F467" s="19"/>
    </row>
    <row r="468" spans="1:6" ht="12.75">
      <c r="A468" s="18"/>
      <c r="B468" s="19"/>
      <c r="C468" s="19"/>
      <c r="D468" s="19"/>
      <c r="E468" s="19"/>
      <c r="F468" s="19"/>
    </row>
    <row r="469" spans="1:6" ht="12.75">
      <c r="A469" s="18"/>
      <c r="B469" s="19"/>
      <c r="C469" s="19"/>
      <c r="D469" s="19"/>
      <c r="E469" s="19"/>
      <c r="F469" s="19"/>
    </row>
    <row r="470" spans="1:6" ht="12.75">
      <c r="A470" s="18"/>
      <c r="B470" s="19"/>
      <c r="C470" s="19"/>
      <c r="D470" s="19"/>
      <c r="E470" s="19"/>
      <c r="F470" s="19"/>
    </row>
    <row r="471" spans="1:6" ht="12.75">
      <c r="A471" s="18"/>
      <c r="B471" s="19"/>
      <c r="C471" s="19"/>
      <c r="D471" s="19"/>
      <c r="E471" s="19"/>
      <c r="F471" s="19"/>
    </row>
    <row r="472" spans="1:6" ht="12.75">
      <c r="A472" s="18"/>
      <c r="B472" s="19"/>
      <c r="C472" s="19"/>
      <c r="D472" s="19"/>
      <c r="E472" s="19"/>
      <c r="F472" s="19"/>
    </row>
    <row r="473" spans="1:6" ht="12.75">
      <c r="A473" s="18"/>
      <c r="B473" s="19"/>
      <c r="C473" s="19"/>
      <c r="D473" s="19"/>
      <c r="E473" s="19"/>
      <c r="F473" s="19"/>
    </row>
    <row r="474" spans="1:6" ht="12.75">
      <c r="A474" s="18"/>
      <c r="B474" s="19"/>
      <c r="C474" s="19"/>
      <c r="D474" s="19"/>
      <c r="E474" s="19"/>
      <c r="F474" s="19"/>
    </row>
    <row r="475" spans="1:6" ht="12.75">
      <c r="A475" s="18"/>
      <c r="B475" s="19"/>
      <c r="C475" s="19"/>
      <c r="D475" s="19"/>
      <c r="E475" s="19"/>
      <c r="F475" s="19"/>
    </row>
    <row r="476" spans="1:6" ht="12.75">
      <c r="A476" s="18"/>
      <c r="B476" s="19"/>
      <c r="C476" s="19"/>
      <c r="D476" s="19"/>
      <c r="E476" s="19"/>
      <c r="F476" s="19"/>
    </row>
    <row r="477" spans="1:6" ht="12.75">
      <c r="A477" s="18"/>
      <c r="B477" s="19"/>
      <c r="C477" s="19"/>
      <c r="D477" s="19"/>
      <c r="E477" s="19"/>
      <c r="F477" s="19"/>
    </row>
    <row r="478" spans="1:6" ht="12.75">
      <c r="A478" s="18"/>
      <c r="B478" s="19"/>
      <c r="C478" s="19"/>
      <c r="D478" s="19"/>
      <c r="E478" s="19"/>
      <c r="F478" s="19"/>
    </row>
    <row r="479" spans="1:6" ht="12.75">
      <c r="A479" s="18"/>
      <c r="B479" s="19"/>
      <c r="C479" s="19"/>
      <c r="D479" s="19"/>
      <c r="E479" s="19"/>
      <c r="F479" s="19"/>
    </row>
    <row r="480" spans="1:6" ht="12.75">
      <c r="A480" s="18"/>
      <c r="B480" s="19"/>
      <c r="C480" s="19"/>
      <c r="D480" s="19"/>
      <c r="E480" s="19"/>
      <c r="F480" s="19"/>
    </row>
    <row r="481" spans="1:6" ht="12.75">
      <c r="A481" s="18"/>
      <c r="B481" s="19"/>
      <c r="C481" s="19"/>
      <c r="D481" s="19"/>
      <c r="E481" s="19"/>
      <c r="F481" s="19"/>
    </row>
    <row r="482" spans="1:6" ht="12.75">
      <c r="A482" s="18"/>
      <c r="B482" s="19"/>
      <c r="C482" s="19"/>
      <c r="D482" s="19"/>
      <c r="E482" s="19"/>
      <c r="F482" s="19"/>
    </row>
    <row r="483" spans="1:6" ht="12.75">
      <c r="A483" s="18"/>
      <c r="B483" s="19"/>
      <c r="C483" s="19"/>
      <c r="D483" s="19"/>
      <c r="E483" s="19"/>
      <c r="F483" s="19"/>
    </row>
    <row r="484" spans="1:6" ht="12.75">
      <c r="A484" s="18"/>
      <c r="B484" s="19"/>
      <c r="C484" s="19"/>
      <c r="D484" s="19"/>
      <c r="E484" s="19"/>
      <c r="F484" s="19"/>
    </row>
    <row r="485" spans="1:6" ht="12.75">
      <c r="A485" s="18"/>
      <c r="B485" s="19"/>
      <c r="C485" s="19"/>
      <c r="D485" s="19"/>
      <c r="E485" s="19"/>
      <c r="F485" s="19"/>
    </row>
    <row r="486" spans="1:6" ht="12.75">
      <c r="A486" s="18"/>
      <c r="B486" s="19"/>
      <c r="C486" s="19"/>
      <c r="D486" s="19"/>
      <c r="E486" s="19"/>
      <c r="F486" s="19"/>
    </row>
    <row r="487" spans="1:6" ht="12.75">
      <c r="A487" s="18"/>
      <c r="B487" s="19"/>
      <c r="C487" s="19"/>
      <c r="D487" s="19"/>
      <c r="E487" s="19"/>
      <c r="F487" s="19"/>
    </row>
    <row r="488" spans="1:6" ht="12.75">
      <c r="A488" s="18"/>
      <c r="B488" s="19"/>
      <c r="C488" s="19"/>
      <c r="D488" s="19"/>
      <c r="E488" s="19"/>
      <c r="F488" s="19"/>
    </row>
    <row r="489" spans="1:6" ht="12.75">
      <c r="A489" s="18"/>
      <c r="B489" s="19"/>
      <c r="C489" s="19"/>
      <c r="D489" s="19"/>
      <c r="E489" s="19"/>
      <c r="F489" s="19"/>
    </row>
    <row r="490" spans="1:6" ht="12.75">
      <c r="A490" s="18"/>
      <c r="B490" s="19"/>
      <c r="C490" s="19"/>
      <c r="D490" s="19"/>
      <c r="E490" s="19"/>
      <c r="F490" s="19"/>
    </row>
    <row r="491" spans="1:6" ht="12.75">
      <c r="A491" s="18"/>
      <c r="B491" s="19"/>
      <c r="C491" s="19"/>
      <c r="D491" s="19"/>
      <c r="E491" s="19"/>
      <c r="F491" s="19"/>
    </row>
    <row r="492" spans="1:6" ht="12.75">
      <c r="A492" s="18"/>
      <c r="B492" s="19"/>
      <c r="C492" s="19"/>
      <c r="D492" s="19"/>
      <c r="E492" s="19"/>
      <c r="F492" s="19"/>
    </row>
    <row r="493" spans="1:6" ht="12.75">
      <c r="A493" s="18"/>
      <c r="B493" s="19"/>
      <c r="C493" s="19"/>
      <c r="D493" s="19"/>
      <c r="E493" s="19"/>
      <c r="F493" s="19"/>
    </row>
    <row r="494" spans="1:6" ht="12.75">
      <c r="A494" s="18"/>
      <c r="B494" s="19"/>
      <c r="C494" s="19"/>
      <c r="D494" s="19"/>
      <c r="E494" s="19"/>
      <c r="F494" s="19"/>
    </row>
    <row r="495" spans="1:6" ht="12.75">
      <c r="A495" s="18"/>
      <c r="B495" s="19"/>
      <c r="C495" s="19"/>
      <c r="D495" s="19"/>
      <c r="E495" s="19"/>
      <c r="F495" s="19"/>
    </row>
    <row r="496" spans="1:6" ht="12.75">
      <c r="A496" s="18"/>
      <c r="B496" s="19"/>
      <c r="C496" s="19"/>
      <c r="D496" s="19"/>
      <c r="E496" s="19"/>
      <c r="F496" s="19"/>
    </row>
    <row r="497" spans="1:6" ht="12.75">
      <c r="A497" s="18"/>
      <c r="B497" s="19"/>
      <c r="C497" s="19"/>
      <c r="D497" s="19"/>
      <c r="E497" s="19"/>
      <c r="F497" s="19"/>
    </row>
    <row r="498" spans="1:6" ht="12.75">
      <c r="A498" s="18"/>
      <c r="B498" s="19"/>
      <c r="C498" s="19"/>
      <c r="D498" s="19"/>
      <c r="E498" s="19"/>
      <c r="F498" s="19"/>
    </row>
    <row r="499" spans="1:6" ht="12.75">
      <c r="A499" s="18"/>
      <c r="B499" s="19"/>
      <c r="C499" s="19"/>
      <c r="D499" s="19"/>
      <c r="E499" s="19"/>
      <c r="F499" s="19"/>
    </row>
    <row r="500" spans="1:6" ht="12.75">
      <c r="A500" s="18"/>
      <c r="B500" s="19"/>
      <c r="C500" s="19"/>
      <c r="D500" s="19"/>
      <c r="E500" s="19"/>
      <c r="F500" s="19"/>
    </row>
    <row r="501" spans="1:6" ht="12.75">
      <c r="A501" s="18"/>
      <c r="B501" s="19"/>
      <c r="C501" s="19"/>
      <c r="D501" s="19"/>
      <c r="E501" s="19"/>
      <c r="F501" s="19"/>
    </row>
    <row r="502" spans="1:6" ht="12.75">
      <c r="A502" s="18"/>
      <c r="B502" s="19"/>
      <c r="C502" s="19"/>
      <c r="D502" s="19"/>
      <c r="E502" s="19"/>
      <c r="F502" s="19"/>
    </row>
    <row r="503" spans="1:6" ht="12.75">
      <c r="A503" s="18"/>
      <c r="B503" s="19"/>
      <c r="C503" s="19"/>
      <c r="D503" s="19"/>
      <c r="E503" s="19"/>
      <c r="F503" s="19"/>
    </row>
    <row r="504" spans="1:6" ht="12.75">
      <c r="A504" s="18"/>
      <c r="B504" s="19"/>
      <c r="C504" s="19"/>
      <c r="D504" s="19"/>
      <c r="E504" s="19"/>
      <c r="F504" s="19"/>
    </row>
    <row r="505" spans="1:6" ht="12.75">
      <c r="A505" s="18"/>
      <c r="B505" s="19"/>
      <c r="C505" s="19"/>
      <c r="D505" s="19"/>
      <c r="E505" s="19"/>
      <c r="F505" s="19"/>
    </row>
    <row r="506" spans="1:6" ht="12.75">
      <c r="A506" s="18"/>
      <c r="B506" s="19"/>
      <c r="C506" s="19"/>
      <c r="D506" s="19"/>
      <c r="E506" s="19"/>
      <c r="F506" s="19"/>
    </row>
    <row r="507" spans="1:6" ht="12.75">
      <c r="A507" s="18"/>
      <c r="B507" s="19"/>
      <c r="C507" s="19"/>
      <c r="D507" s="19"/>
      <c r="E507" s="19"/>
      <c r="F507" s="19"/>
    </row>
    <row r="508" spans="1:6" ht="12.75">
      <c r="A508" s="18"/>
      <c r="B508" s="19"/>
      <c r="C508" s="19"/>
      <c r="D508" s="19"/>
      <c r="E508" s="19"/>
      <c r="F508" s="19"/>
    </row>
    <row r="509" spans="1:6" ht="12.75">
      <c r="A509" s="18"/>
      <c r="B509" s="19"/>
      <c r="C509" s="19"/>
      <c r="D509" s="19"/>
      <c r="E509" s="19"/>
      <c r="F509" s="19"/>
    </row>
    <row r="510" spans="1:6" ht="12.75">
      <c r="A510" s="18"/>
      <c r="B510" s="19"/>
      <c r="C510" s="19"/>
      <c r="D510" s="19"/>
      <c r="E510" s="19"/>
      <c r="F510" s="19"/>
    </row>
    <row r="511" spans="1:6" ht="12.75">
      <c r="A511" s="18"/>
      <c r="B511" s="19"/>
      <c r="C511" s="19"/>
      <c r="D511" s="19"/>
      <c r="E511" s="19"/>
      <c r="F511" s="19"/>
    </row>
    <row r="512" spans="1:6" ht="12.75">
      <c r="A512" s="18"/>
      <c r="B512" s="19"/>
      <c r="C512" s="19"/>
      <c r="D512" s="19"/>
      <c r="E512" s="19"/>
      <c r="F512" s="19"/>
    </row>
    <row r="513" spans="1:6" ht="12.75">
      <c r="A513" s="18"/>
      <c r="B513" s="19"/>
      <c r="C513" s="19"/>
      <c r="D513" s="19"/>
      <c r="E513" s="19"/>
      <c r="F513" s="19"/>
    </row>
    <row r="514" spans="1:6" ht="12.75">
      <c r="A514" s="18"/>
      <c r="B514" s="19"/>
      <c r="C514" s="19"/>
      <c r="D514" s="19"/>
      <c r="E514" s="19"/>
      <c r="F514" s="19"/>
    </row>
    <row r="515" spans="1:6" ht="12.75">
      <c r="A515" s="18"/>
      <c r="B515" s="19"/>
      <c r="C515" s="19"/>
      <c r="D515" s="19"/>
      <c r="E515" s="19"/>
      <c r="F515" s="19"/>
    </row>
    <row r="516" spans="1:6" ht="12.75">
      <c r="A516" s="18"/>
      <c r="B516" s="19"/>
      <c r="C516" s="19"/>
      <c r="D516" s="19"/>
      <c r="E516" s="19"/>
      <c r="F516" s="19"/>
    </row>
    <row r="517" spans="1:6" ht="12.75">
      <c r="A517" s="18"/>
      <c r="B517" s="19"/>
      <c r="C517" s="19"/>
      <c r="D517" s="19"/>
      <c r="E517" s="19"/>
      <c r="F517" s="19"/>
    </row>
    <row r="518" spans="1:6" ht="12.75">
      <c r="A518" s="18"/>
      <c r="B518" s="19"/>
      <c r="C518" s="19"/>
      <c r="D518" s="19"/>
      <c r="E518" s="19"/>
      <c r="F518" s="19"/>
    </row>
    <row r="519" spans="1:6" ht="12.75">
      <c r="A519" s="18"/>
      <c r="B519" s="19"/>
      <c r="C519" s="19"/>
      <c r="D519" s="19"/>
      <c r="E519" s="19"/>
      <c r="F519" s="19"/>
    </row>
    <row r="520" spans="1:6" ht="12.75">
      <c r="A520" s="18"/>
      <c r="B520" s="19"/>
      <c r="C520" s="19"/>
      <c r="D520" s="19"/>
      <c r="E520" s="19"/>
      <c r="F520" s="19"/>
    </row>
    <row r="521" spans="1:6" ht="12.75">
      <c r="A521" s="18"/>
      <c r="B521" s="19"/>
      <c r="C521" s="19"/>
      <c r="D521" s="19"/>
      <c r="E521" s="19"/>
      <c r="F521" s="19"/>
    </row>
    <row r="522" spans="1:6" ht="12.75">
      <c r="A522" s="18"/>
      <c r="B522" s="19"/>
      <c r="C522" s="19"/>
      <c r="D522" s="19"/>
      <c r="E522" s="19"/>
      <c r="F522" s="19"/>
    </row>
    <row r="523" spans="1:6" ht="12.75">
      <c r="A523" s="18"/>
      <c r="B523" s="19"/>
      <c r="C523" s="19"/>
      <c r="D523" s="19"/>
      <c r="E523" s="19"/>
      <c r="F523" s="19"/>
    </row>
    <row r="524" spans="1:6" ht="12.75">
      <c r="A524" s="18"/>
      <c r="B524" s="19"/>
      <c r="C524" s="19"/>
      <c r="D524" s="19"/>
      <c r="E524" s="19"/>
      <c r="F524" s="19"/>
    </row>
    <row r="525" spans="1:6" ht="12.75">
      <c r="A525" s="18"/>
      <c r="B525" s="19"/>
      <c r="C525" s="19"/>
      <c r="D525" s="19"/>
      <c r="E525" s="19"/>
      <c r="F525" s="19"/>
    </row>
    <row r="526" spans="1:6" ht="12.75">
      <c r="A526" s="18"/>
      <c r="B526" s="19"/>
      <c r="C526" s="19"/>
      <c r="D526" s="19"/>
      <c r="E526" s="19"/>
      <c r="F526" s="19"/>
    </row>
    <row r="527" spans="1:6" ht="12.75">
      <c r="A527" s="18"/>
      <c r="B527" s="19"/>
      <c r="C527" s="19"/>
      <c r="D527" s="19"/>
      <c r="E527" s="19"/>
      <c r="F527" s="19"/>
    </row>
    <row r="528" spans="1:6" ht="12.75">
      <c r="A528" s="18"/>
      <c r="B528" s="19"/>
      <c r="C528" s="19"/>
      <c r="D528" s="19"/>
      <c r="E528" s="19"/>
      <c r="F528" s="19"/>
    </row>
    <row r="529" spans="1:6" ht="12.75">
      <c r="A529" s="18"/>
      <c r="B529" s="19"/>
      <c r="C529" s="19"/>
      <c r="D529" s="19"/>
      <c r="E529" s="19"/>
      <c r="F529" s="19"/>
    </row>
    <row r="530" spans="1:6" ht="12.75">
      <c r="A530" s="18"/>
      <c r="B530" s="19"/>
      <c r="C530" s="19"/>
      <c r="D530" s="19"/>
      <c r="E530" s="19"/>
      <c r="F530" s="19"/>
    </row>
    <row r="531" spans="1:6" ht="12.75">
      <c r="A531" s="18"/>
      <c r="B531" s="19"/>
      <c r="C531" s="19"/>
      <c r="D531" s="19"/>
      <c r="E531" s="19"/>
      <c r="F531" s="19"/>
    </row>
    <row r="532" spans="1:6" ht="12.75">
      <c r="A532" s="18"/>
      <c r="B532" s="19"/>
      <c r="C532" s="19"/>
      <c r="D532" s="19"/>
      <c r="E532" s="19"/>
      <c r="F532" s="19"/>
    </row>
    <row r="533" spans="1:6" ht="12.75">
      <c r="A533" s="18"/>
      <c r="B533" s="19"/>
      <c r="C533" s="19"/>
      <c r="D533" s="19"/>
      <c r="E533" s="19"/>
      <c r="F533" s="19"/>
    </row>
    <row r="534" spans="1:6" ht="12.75">
      <c r="A534" s="18"/>
      <c r="B534" s="19"/>
      <c r="C534" s="19"/>
      <c r="D534" s="19"/>
      <c r="E534" s="19"/>
      <c r="F534" s="19"/>
    </row>
    <row r="535" spans="1:6" ht="12.75">
      <c r="A535" s="18"/>
      <c r="B535" s="19"/>
      <c r="C535" s="19"/>
      <c r="D535" s="19"/>
      <c r="E535" s="19"/>
      <c r="F535" s="19"/>
    </row>
    <row r="536" spans="1:6" ht="12.75">
      <c r="A536" s="18"/>
      <c r="B536" s="19"/>
      <c r="C536" s="19"/>
      <c r="D536" s="19"/>
      <c r="E536" s="19"/>
      <c r="F536" s="19"/>
    </row>
    <row r="537" spans="1:6" ht="12.75">
      <c r="A537" s="18"/>
      <c r="B537" s="19"/>
      <c r="C537" s="19"/>
      <c r="D537" s="19"/>
      <c r="E537" s="19"/>
      <c r="F537" s="19"/>
    </row>
    <row r="538" spans="1:6" ht="12.75">
      <c r="A538" s="18"/>
      <c r="B538" s="19"/>
      <c r="C538" s="19"/>
      <c r="D538" s="19"/>
      <c r="E538" s="19"/>
      <c r="F538" s="19"/>
    </row>
    <row r="539" spans="1:6" ht="12.75">
      <c r="A539" s="18"/>
      <c r="B539" s="19"/>
      <c r="C539" s="19"/>
      <c r="D539" s="19"/>
      <c r="E539" s="19"/>
      <c r="F539" s="19"/>
    </row>
    <row r="540" spans="1:6" ht="12.75">
      <c r="A540" s="18"/>
      <c r="B540" s="19"/>
      <c r="C540" s="19"/>
      <c r="D540" s="19"/>
      <c r="E540" s="19"/>
      <c r="F540" s="19"/>
    </row>
    <row r="541" spans="1:6" ht="12.75">
      <c r="A541" s="18"/>
      <c r="B541" s="19"/>
      <c r="C541" s="19"/>
      <c r="D541" s="19"/>
      <c r="E541" s="19"/>
      <c r="F541" s="19"/>
    </row>
    <row r="542" spans="1:6" ht="12.75">
      <c r="A542" s="18"/>
      <c r="B542" s="19"/>
      <c r="C542" s="19"/>
      <c r="D542" s="19"/>
      <c r="E542" s="19"/>
      <c r="F542" s="19"/>
    </row>
    <row r="543" spans="1:6" ht="12.75">
      <c r="A543" s="18"/>
      <c r="B543" s="19"/>
      <c r="C543" s="19"/>
      <c r="D543" s="19"/>
      <c r="E543" s="19"/>
      <c r="F543" s="19"/>
    </row>
    <row r="544" spans="1:6" ht="12.75">
      <c r="A544" s="18"/>
      <c r="B544" s="19"/>
      <c r="C544" s="19"/>
      <c r="D544" s="19"/>
      <c r="E544" s="19"/>
      <c r="F544" s="19"/>
    </row>
    <row r="545" spans="1:6" ht="12.75">
      <c r="A545" s="18"/>
      <c r="B545" s="19"/>
      <c r="C545" s="19"/>
      <c r="D545" s="19"/>
      <c r="E545" s="19"/>
      <c r="F545" s="19"/>
    </row>
    <row r="546" spans="1:6" ht="12.75">
      <c r="A546" s="18"/>
      <c r="B546" s="19"/>
      <c r="C546" s="19"/>
      <c r="D546" s="19"/>
      <c r="E546" s="19"/>
      <c r="F546" s="19"/>
    </row>
    <row r="547" spans="1:6" ht="12.75">
      <c r="A547" s="18"/>
      <c r="B547" s="19"/>
      <c r="C547" s="19"/>
      <c r="D547" s="19"/>
      <c r="E547" s="19"/>
      <c r="F547" s="19"/>
    </row>
    <row r="548" spans="1:6" ht="12.75">
      <c r="A548" s="18"/>
      <c r="B548" s="19"/>
      <c r="C548" s="19"/>
      <c r="D548" s="19"/>
      <c r="E548" s="19"/>
      <c r="F548" s="19"/>
    </row>
    <row r="549" spans="1:6" ht="12.75">
      <c r="A549" s="18"/>
      <c r="B549" s="19"/>
      <c r="C549" s="19"/>
      <c r="D549" s="19"/>
      <c r="E549" s="19"/>
      <c r="F549" s="19"/>
    </row>
    <row r="550" spans="1:6" ht="12.75">
      <c r="A550" s="18"/>
      <c r="B550" s="19"/>
      <c r="C550" s="19"/>
      <c r="D550" s="19"/>
      <c r="E550" s="19"/>
      <c r="F550" s="19"/>
    </row>
    <row r="551" spans="1:6" ht="12.75">
      <c r="A551" s="18"/>
      <c r="B551" s="19"/>
      <c r="C551" s="19"/>
      <c r="D551" s="19"/>
      <c r="E551" s="19"/>
      <c r="F551" s="19"/>
    </row>
    <row r="552" spans="1:6" ht="12.75">
      <c r="A552" s="18"/>
      <c r="B552" s="19"/>
      <c r="C552" s="19"/>
      <c r="D552" s="19"/>
      <c r="E552" s="19"/>
      <c r="F552" s="19"/>
    </row>
    <row r="553" spans="1:6" ht="12.75">
      <c r="A553" s="18"/>
      <c r="B553" s="19"/>
      <c r="C553" s="19"/>
      <c r="D553" s="19"/>
      <c r="E553" s="19"/>
      <c r="F553" s="19"/>
    </row>
    <row r="554" spans="1:6" ht="12.75">
      <c r="A554" s="18"/>
      <c r="B554" s="19"/>
      <c r="C554" s="19"/>
      <c r="D554" s="19"/>
      <c r="E554" s="19"/>
      <c r="F554" s="19"/>
    </row>
    <row r="555" spans="1:6" ht="12.75">
      <c r="A555" s="18"/>
      <c r="B555" s="19"/>
      <c r="C555" s="19"/>
      <c r="D555" s="19"/>
      <c r="E555" s="19"/>
      <c r="F555" s="19"/>
    </row>
    <row r="556" spans="1:6" ht="12.75">
      <c r="A556" s="18"/>
      <c r="B556" s="19"/>
      <c r="C556" s="19"/>
      <c r="D556" s="19"/>
      <c r="E556" s="19"/>
      <c r="F556" s="19"/>
    </row>
    <row r="557" spans="1:6" ht="12.75">
      <c r="A557" s="18"/>
      <c r="B557" s="19"/>
      <c r="C557" s="19"/>
      <c r="D557" s="19"/>
      <c r="E557" s="19"/>
      <c r="F557" s="19"/>
    </row>
    <row r="558" spans="1:6" ht="12.75">
      <c r="A558" s="18"/>
      <c r="B558" s="19"/>
      <c r="C558" s="19"/>
      <c r="D558" s="19"/>
      <c r="E558" s="19"/>
      <c r="F558" s="19"/>
    </row>
    <row r="559" spans="1:6" ht="12.75">
      <c r="A559" s="18"/>
      <c r="B559" s="19"/>
      <c r="C559" s="19"/>
      <c r="D559" s="19"/>
      <c r="E559" s="19"/>
      <c r="F559" s="19"/>
    </row>
    <row r="560" spans="1:6" ht="12.75">
      <c r="A560" s="18"/>
      <c r="B560" s="19"/>
      <c r="C560" s="19"/>
      <c r="D560" s="19"/>
      <c r="E560" s="19"/>
      <c r="F560" s="19"/>
    </row>
    <row r="561" spans="1:6" ht="12.75">
      <c r="A561" s="18"/>
      <c r="B561" s="19"/>
      <c r="C561" s="19"/>
      <c r="D561" s="19"/>
      <c r="E561" s="19"/>
      <c r="F561" s="19"/>
    </row>
    <row r="562" spans="1:6" ht="12.75">
      <c r="A562" s="18"/>
      <c r="B562" s="19"/>
      <c r="C562" s="19"/>
      <c r="D562" s="19"/>
      <c r="E562" s="19"/>
      <c r="F562" s="19"/>
    </row>
    <row r="563" spans="1:6" ht="12.75">
      <c r="A563" s="18"/>
      <c r="B563" s="19"/>
      <c r="C563" s="19"/>
      <c r="D563" s="19"/>
      <c r="E563" s="19"/>
      <c r="F563" s="19"/>
    </row>
    <row r="564" spans="1:6" ht="12.75">
      <c r="A564" s="18"/>
      <c r="B564" s="19"/>
      <c r="C564" s="19"/>
      <c r="D564" s="19"/>
      <c r="E564" s="19"/>
      <c r="F564" s="19"/>
    </row>
    <row r="565" spans="1:6" ht="12.75">
      <c r="A565" s="18"/>
      <c r="B565" s="19"/>
      <c r="C565" s="19"/>
      <c r="D565" s="19"/>
      <c r="E565" s="19"/>
      <c r="F565" s="19"/>
    </row>
    <row r="566" spans="1:6" ht="12.75">
      <c r="A566" s="18"/>
      <c r="B566" s="19"/>
      <c r="C566" s="19"/>
      <c r="D566" s="19"/>
      <c r="E566" s="19"/>
      <c r="F566" s="19"/>
    </row>
    <row r="567" spans="1:6" ht="12.75">
      <c r="A567" s="18"/>
      <c r="B567" s="19"/>
      <c r="C567" s="19"/>
      <c r="D567" s="19"/>
      <c r="E567" s="19"/>
      <c r="F567" s="19"/>
    </row>
    <row r="568" spans="1:6" ht="12.75">
      <c r="A568" s="18"/>
      <c r="B568" s="19"/>
      <c r="C568" s="19"/>
      <c r="D568" s="19"/>
      <c r="E568" s="19"/>
      <c r="F568" s="19"/>
    </row>
    <row r="569" spans="1:6" ht="12.75">
      <c r="A569" s="18"/>
      <c r="B569" s="19"/>
      <c r="C569" s="19"/>
      <c r="D569" s="19"/>
      <c r="E569" s="19"/>
      <c r="F569" s="19"/>
    </row>
    <row r="570" spans="1:6" ht="12.75">
      <c r="A570" s="18"/>
      <c r="B570" s="19"/>
      <c r="C570" s="19"/>
      <c r="D570" s="19"/>
      <c r="E570" s="19"/>
      <c r="F570" s="19"/>
    </row>
    <row r="571" spans="1:6" ht="12.75">
      <c r="A571" s="18"/>
      <c r="B571" s="19"/>
      <c r="C571" s="19"/>
      <c r="D571" s="19"/>
      <c r="E571" s="19"/>
      <c r="F571" s="19"/>
    </row>
    <row r="572" spans="1:6" ht="12.75">
      <c r="A572" s="18"/>
      <c r="B572" s="19"/>
      <c r="C572" s="19"/>
      <c r="D572" s="19"/>
      <c r="E572" s="19"/>
      <c r="F572" s="19"/>
    </row>
    <row r="573" spans="1:6" ht="12.75">
      <c r="A573" s="18"/>
      <c r="B573" s="19"/>
      <c r="C573" s="19"/>
      <c r="D573" s="19"/>
      <c r="E573" s="19"/>
      <c r="F573" s="19"/>
    </row>
    <row r="574" spans="1:6" ht="12.75">
      <c r="A574" s="18"/>
      <c r="B574" s="19"/>
      <c r="C574" s="19"/>
      <c r="D574" s="19"/>
      <c r="E574" s="19"/>
      <c r="F574" s="19"/>
    </row>
    <row r="575" spans="1:6" ht="12.75">
      <c r="A575" s="18"/>
      <c r="B575" s="19"/>
      <c r="C575" s="19"/>
      <c r="D575" s="19"/>
      <c r="E575" s="19"/>
      <c r="F575" s="19"/>
    </row>
    <row r="576" spans="1:6" ht="12.75">
      <c r="A576" s="18"/>
      <c r="B576" s="19"/>
      <c r="C576" s="19"/>
      <c r="D576" s="19"/>
      <c r="E576" s="19"/>
      <c r="F576" s="19"/>
    </row>
    <row r="577" spans="1:6" ht="12.75">
      <c r="A577" s="18"/>
      <c r="B577" s="19"/>
      <c r="C577" s="19"/>
      <c r="D577" s="19"/>
      <c r="E577" s="19"/>
      <c r="F577" s="19"/>
    </row>
    <row r="578" spans="1:6" ht="12.75">
      <c r="A578" s="18"/>
      <c r="B578" s="19"/>
      <c r="C578" s="19"/>
      <c r="D578" s="19"/>
      <c r="E578" s="19"/>
      <c r="F578" s="19"/>
    </row>
    <row r="579" spans="1:6" ht="12.75">
      <c r="A579" s="18"/>
      <c r="B579" s="19"/>
      <c r="C579" s="19"/>
      <c r="D579" s="19"/>
      <c r="E579" s="19"/>
      <c r="F579" s="19"/>
    </row>
    <row r="580" spans="1:6" ht="12.75">
      <c r="A580" s="18"/>
      <c r="B580" s="19"/>
      <c r="C580" s="19"/>
      <c r="D580" s="19"/>
      <c r="E580" s="19"/>
      <c r="F580" s="19"/>
    </row>
    <row r="581" spans="1:6" ht="12.75">
      <c r="A581" s="18"/>
      <c r="B581" s="19"/>
      <c r="C581" s="19"/>
      <c r="D581" s="19"/>
      <c r="E581" s="19"/>
      <c r="F581" s="19"/>
    </row>
    <row r="582" spans="1:6" ht="12.75">
      <c r="A582" s="18"/>
      <c r="B582" s="19"/>
      <c r="C582" s="19"/>
      <c r="D582" s="19"/>
      <c r="E582" s="19"/>
      <c r="F582" s="19"/>
    </row>
    <row r="583" spans="1:6" ht="12.75">
      <c r="A583" s="18"/>
      <c r="B583" s="19"/>
      <c r="C583" s="19"/>
      <c r="D583" s="19"/>
      <c r="E583" s="19"/>
      <c r="F583" s="19"/>
    </row>
    <row r="584" spans="1:6" ht="12.75">
      <c r="A584" s="18"/>
      <c r="B584" s="19"/>
      <c r="C584" s="19"/>
      <c r="D584" s="19"/>
      <c r="E584" s="19"/>
      <c r="F584" s="19"/>
    </row>
    <row r="585" spans="1:6" ht="12.75">
      <c r="A585" s="18"/>
      <c r="B585" s="19"/>
      <c r="C585" s="19"/>
      <c r="D585" s="19"/>
      <c r="E585" s="19"/>
      <c r="F585" s="19"/>
    </row>
    <row r="586" spans="1:6" ht="12.75">
      <c r="A586" s="18"/>
      <c r="B586" s="19"/>
      <c r="C586" s="19"/>
      <c r="D586" s="19"/>
      <c r="E586" s="19"/>
      <c r="F586" s="19"/>
    </row>
    <row r="587" spans="1:6" ht="12.75">
      <c r="A587" s="18"/>
      <c r="B587" s="19"/>
      <c r="C587" s="19"/>
      <c r="D587" s="19"/>
      <c r="E587" s="19"/>
      <c r="F587" s="19"/>
    </row>
    <row r="588" spans="1:6" ht="12.75">
      <c r="A588" s="18"/>
      <c r="B588" s="19"/>
      <c r="C588" s="19"/>
      <c r="D588" s="19"/>
      <c r="E588" s="19"/>
      <c r="F588" s="19"/>
    </row>
    <row r="589" spans="1:6" ht="12.75">
      <c r="A589" s="18"/>
      <c r="B589" s="19"/>
      <c r="C589" s="19"/>
      <c r="D589" s="19"/>
      <c r="E589" s="19"/>
      <c r="F589" s="19"/>
    </row>
    <row r="590" spans="1:6" ht="12.75">
      <c r="A590" s="18"/>
      <c r="B590" s="19"/>
      <c r="C590" s="19"/>
      <c r="D590" s="19"/>
      <c r="E590" s="19"/>
      <c r="F590" s="19"/>
    </row>
    <row r="591" spans="1:6" ht="12.75">
      <c r="A591" s="18"/>
      <c r="B591" s="19"/>
      <c r="C591" s="19"/>
      <c r="D591" s="19"/>
      <c r="E591" s="19"/>
      <c r="F591" s="19"/>
    </row>
    <row r="592" spans="1:6" ht="12.75">
      <c r="A592" s="18"/>
      <c r="B592" s="19"/>
      <c r="C592" s="19"/>
      <c r="D592" s="19"/>
      <c r="E592" s="19"/>
      <c r="F592" s="19"/>
    </row>
    <row r="593" spans="1:6" ht="12.75">
      <c r="A593" s="18"/>
      <c r="B593" s="19"/>
      <c r="C593" s="19"/>
      <c r="D593" s="19"/>
      <c r="E593" s="19"/>
      <c r="F593" s="19"/>
    </row>
    <row r="594" spans="1:6" ht="12.75">
      <c r="A594" s="18"/>
      <c r="B594" s="19"/>
      <c r="C594" s="19"/>
      <c r="D594" s="19"/>
      <c r="E594" s="19"/>
      <c r="F594" s="19"/>
    </row>
    <row r="595" spans="1:6" ht="12.75">
      <c r="A595" s="18"/>
      <c r="B595" s="19"/>
      <c r="C595" s="19"/>
      <c r="D595" s="19"/>
      <c r="E595" s="19"/>
      <c r="F595" s="19"/>
    </row>
    <row r="596" spans="1:6" ht="12.75">
      <c r="A596" s="18"/>
      <c r="B596" s="19"/>
      <c r="C596" s="19"/>
      <c r="D596" s="19"/>
      <c r="E596" s="19"/>
      <c r="F596" s="19"/>
    </row>
    <row r="597" spans="1:6" ht="12.75">
      <c r="A597" s="18"/>
      <c r="B597" s="19"/>
      <c r="C597" s="19"/>
      <c r="D597" s="19"/>
      <c r="E597" s="19"/>
      <c r="F597" s="19"/>
    </row>
    <row r="598" spans="1:6" ht="12.75">
      <c r="A598" s="18"/>
      <c r="B598" s="19"/>
      <c r="C598" s="19"/>
      <c r="D598" s="19"/>
      <c r="E598" s="19"/>
      <c r="F598" s="19"/>
    </row>
    <row r="599" spans="1:6" ht="12.75">
      <c r="A599" s="18"/>
      <c r="B599" s="19"/>
      <c r="C599" s="19"/>
      <c r="D599" s="19"/>
      <c r="E599" s="19"/>
      <c r="F599" s="19"/>
    </row>
    <row r="600" spans="1:6" ht="12.75">
      <c r="A600" s="18"/>
      <c r="B600" s="19"/>
      <c r="C600" s="19"/>
      <c r="D600" s="19"/>
      <c r="E600" s="19"/>
      <c r="F600" s="19"/>
    </row>
    <row r="601" spans="1:6" ht="12.75">
      <c r="A601" s="18"/>
      <c r="B601" s="19"/>
      <c r="C601" s="19"/>
      <c r="D601" s="19"/>
      <c r="E601" s="19"/>
      <c r="F601" s="19"/>
    </row>
    <row r="602" spans="1:6" ht="12.75">
      <c r="A602" s="18"/>
      <c r="B602" s="19"/>
      <c r="C602" s="19"/>
      <c r="D602" s="19"/>
      <c r="E602" s="19"/>
      <c r="F602" s="19"/>
    </row>
    <row r="603" spans="1:6" ht="12.75">
      <c r="A603" s="18"/>
      <c r="B603" s="19"/>
      <c r="C603" s="19"/>
      <c r="D603" s="19"/>
      <c r="E603" s="19"/>
      <c r="F603" s="19"/>
    </row>
    <row r="604" spans="1:6" ht="12.75">
      <c r="A604" s="18"/>
      <c r="B604" s="19"/>
      <c r="C604" s="19"/>
      <c r="D604" s="19"/>
      <c r="E604" s="19"/>
      <c r="F604" s="19"/>
    </row>
    <row r="605" spans="1:6" ht="12.75">
      <c r="A605" s="18"/>
      <c r="B605" s="19"/>
      <c r="C605" s="19"/>
      <c r="D605" s="19"/>
      <c r="E605" s="19"/>
      <c r="F605" s="19"/>
    </row>
    <row r="606" spans="1:6" ht="12.75">
      <c r="A606" s="18"/>
      <c r="B606" s="19"/>
      <c r="C606" s="19"/>
      <c r="D606" s="19"/>
      <c r="E606" s="19"/>
      <c r="F606" s="19"/>
    </row>
    <row r="607" spans="1:6" ht="12.75">
      <c r="A607" s="18"/>
      <c r="B607" s="19"/>
      <c r="C607" s="19"/>
      <c r="D607" s="19"/>
      <c r="E607" s="19"/>
      <c r="F607" s="19"/>
    </row>
    <row r="608" spans="1:6" ht="12.75">
      <c r="A608" s="18"/>
      <c r="B608" s="19"/>
      <c r="C608" s="19"/>
      <c r="D608" s="19"/>
      <c r="E608" s="19"/>
      <c r="F608" s="19"/>
    </row>
    <row r="609" spans="1:6" ht="12.75">
      <c r="A609" s="18"/>
      <c r="B609" s="19"/>
      <c r="C609" s="19"/>
      <c r="D609" s="19"/>
      <c r="E609" s="19"/>
      <c r="F609" s="19"/>
    </row>
    <row r="610" spans="1:6" ht="12.75">
      <c r="A610" s="18"/>
      <c r="B610" s="19"/>
      <c r="C610" s="19"/>
      <c r="D610" s="19"/>
      <c r="E610" s="19"/>
      <c r="F610" s="19"/>
    </row>
    <row r="611" spans="1:6" ht="12.75">
      <c r="A611" s="18"/>
      <c r="B611" s="19"/>
      <c r="C611" s="19"/>
      <c r="D611" s="19"/>
      <c r="E611" s="19"/>
      <c r="F611" s="19"/>
    </row>
    <row r="612" spans="1:6" ht="12.75">
      <c r="A612" s="18"/>
      <c r="B612" s="19"/>
      <c r="C612" s="19"/>
      <c r="D612" s="19"/>
      <c r="E612" s="19"/>
      <c r="F612" s="19"/>
    </row>
    <row r="613" spans="1:6" ht="12.75">
      <c r="A613" s="18"/>
      <c r="B613" s="19"/>
      <c r="C613" s="19"/>
      <c r="D613" s="19"/>
      <c r="E613" s="19"/>
      <c r="F613" s="19"/>
    </row>
    <row r="614" spans="1:6" ht="12.75">
      <c r="A614" s="18"/>
      <c r="B614" s="19"/>
      <c r="C614" s="19"/>
      <c r="D614" s="19"/>
      <c r="E614" s="19"/>
      <c r="F614" s="19"/>
    </row>
    <row r="615" spans="1:6" ht="12.75">
      <c r="A615" s="18"/>
      <c r="B615" s="19"/>
      <c r="C615" s="19"/>
      <c r="D615" s="19"/>
      <c r="E615" s="19"/>
      <c r="F615" s="19"/>
    </row>
    <row r="616" spans="1:6" ht="12.75">
      <c r="A616" s="18"/>
      <c r="B616" s="19"/>
      <c r="C616" s="19"/>
      <c r="D616" s="19"/>
      <c r="E616" s="19"/>
      <c r="F616" s="19"/>
    </row>
    <row r="617" spans="1:6" ht="12.75">
      <c r="A617" s="18"/>
      <c r="B617" s="19"/>
      <c r="C617" s="19"/>
      <c r="D617" s="19"/>
      <c r="E617" s="19"/>
      <c r="F617" s="19"/>
    </row>
    <row r="618" spans="1:6" ht="12.75">
      <c r="A618" s="18"/>
      <c r="B618" s="19"/>
      <c r="C618" s="19"/>
      <c r="D618" s="19"/>
      <c r="E618" s="19"/>
      <c r="F618" s="19"/>
    </row>
    <row r="619" spans="1:6" ht="12.75">
      <c r="A619" s="18"/>
      <c r="B619" s="19"/>
      <c r="C619" s="19"/>
      <c r="D619" s="19"/>
      <c r="E619" s="19"/>
      <c r="F619" s="19"/>
    </row>
    <row r="620" spans="1:6" ht="12.75">
      <c r="A620" s="18"/>
      <c r="B620" s="19"/>
      <c r="C620" s="19"/>
      <c r="D620" s="19"/>
      <c r="E620" s="19"/>
      <c r="F620" s="19"/>
    </row>
    <row r="621" spans="1:6" ht="12.75">
      <c r="A621" s="18"/>
      <c r="B621" s="19"/>
      <c r="C621" s="19"/>
      <c r="D621" s="19"/>
      <c r="E621" s="19"/>
      <c r="F621" s="19"/>
    </row>
    <row r="622" spans="1:6" ht="12.75">
      <c r="A622" s="18"/>
      <c r="B622" s="19"/>
      <c r="C622" s="19"/>
      <c r="D622" s="19"/>
      <c r="E622" s="19"/>
      <c r="F622" s="19"/>
    </row>
    <row r="623" spans="1:6" ht="12.75">
      <c r="A623" s="18"/>
      <c r="B623" s="19"/>
      <c r="C623" s="19"/>
      <c r="D623" s="19"/>
      <c r="E623" s="19"/>
      <c r="F623" s="19"/>
    </row>
    <row r="624" spans="1:6" ht="12.75">
      <c r="A624" s="18"/>
      <c r="B624" s="19"/>
      <c r="C624" s="19"/>
      <c r="D624" s="19"/>
      <c r="E624" s="19"/>
      <c r="F624" s="19"/>
    </row>
    <row r="625" spans="1:6" ht="12.75">
      <c r="A625" s="18"/>
      <c r="B625" s="19"/>
      <c r="C625" s="19"/>
      <c r="D625" s="19"/>
      <c r="E625" s="19"/>
      <c r="F625" s="19"/>
    </row>
    <row r="626" spans="1:6" ht="12.75">
      <c r="A626" s="18"/>
      <c r="B626" s="19"/>
      <c r="C626" s="19"/>
      <c r="D626" s="19"/>
      <c r="E626" s="19"/>
      <c r="F626" s="19"/>
    </row>
    <row r="627" spans="1:6" ht="12.75">
      <c r="A627" s="18"/>
      <c r="B627" s="19"/>
      <c r="C627" s="19"/>
      <c r="D627" s="19"/>
      <c r="E627" s="19"/>
      <c r="F627" s="19"/>
    </row>
    <row r="628" spans="1:6" ht="12.75">
      <c r="A628" s="18"/>
      <c r="B628" s="19"/>
      <c r="C628" s="19"/>
      <c r="D628" s="19"/>
      <c r="E628" s="19"/>
      <c r="F628" s="19"/>
    </row>
    <row r="629" spans="1:6" ht="12.75">
      <c r="A629" s="18"/>
      <c r="B629" s="19"/>
      <c r="C629" s="19"/>
      <c r="D629" s="19"/>
      <c r="E629" s="19"/>
      <c r="F629" s="19"/>
    </row>
    <row r="630" spans="1:6" ht="12.75">
      <c r="A630" s="18"/>
      <c r="B630" s="19"/>
      <c r="C630" s="19"/>
      <c r="D630" s="19"/>
      <c r="E630" s="19"/>
      <c r="F630" s="19"/>
    </row>
    <row r="631" spans="1:6" ht="12.75">
      <c r="A631" s="18"/>
      <c r="B631" s="19"/>
      <c r="C631" s="19"/>
      <c r="D631" s="19"/>
      <c r="E631" s="19"/>
      <c r="F631" s="19"/>
    </row>
    <row r="632" spans="1:6" ht="12.75">
      <c r="A632" s="18"/>
      <c r="B632" s="19"/>
      <c r="C632" s="19"/>
      <c r="D632" s="19"/>
      <c r="E632" s="19"/>
      <c r="F632" s="19"/>
    </row>
    <row r="633" spans="1:6" ht="12.75">
      <c r="A633" s="18"/>
      <c r="B633" s="19"/>
      <c r="C633" s="19"/>
      <c r="D633" s="19"/>
      <c r="E633" s="19"/>
      <c r="F633" s="19"/>
    </row>
    <row r="634" spans="1:6" ht="12.75">
      <c r="A634" s="18"/>
      <c r="B634" s="19"/>
      <c r="C634" s="19"/>
      <c r="D634" s="19"/>
      <c r="E634" s="19"/>
      <c r="F634" s="19"/>
    </row>
    <row r="635" spans="1:6" ht="12.75">
      <c r="A635" s="18"/>
      <c r="B635" s="19"/>
      <c r="C635" s="19"/>
      <c r="D635" s="19"/>
      <c r="E635" s="19"/>
      <c r="F635" s="19"/>
    </row>
    <row r="636" spans="1:6" ht="12.75">
      <c r="A636" s="18"/>
      <c r="B636" s="19"/>
      <c r="C636" s="19"/>
      <c r="D636" s="19"/>
      <c r="E636" s="19"/>
      <c r="F636" s="19"/>
    </row>
    <row r="637" spans="1:6" ht="12.75">
      <c r="A637" s="18"/>
      <c r="B637" s="19"/>
      <c r="C637" s="19"/>
      <c r="D637" s="19"/>
      <c r="E637" s="19"/>
      <c r="F637" s="19"/>
    </row>
    <row r="638" spans="1:6" ht="12.75">
      <c r="A638" s="18"/>
      <c r="B638" s="19"/>
      <c r="C638" s="19"/>
      <c r="D638" s="19"/>
      <c r="E638" s="19"/>
      <c r="F638" s="19"/>
    </row>
    <row r="639" spans="1:6" ht="12.75">
      <c r="A639" s="18"/>
      <c r="B639" s="19"/>
      <c r="C639" s="19"/>
      <c r="D639" s="19"/>
      <c r="E639" s="19"/>
      <c r="F639" s="19"/>
    </row>
    <row r="640" spans="1:6" ht="12.75">
      <c r="A640" s="18"/>
      <c r="B640" s="19"/>
      <c r="C640" s="19"/>
      <c r="D640" s="19"/>
      <c r="E640" s="19"/>
      <c r="F640" s="19"/>
    </row>
    <row r="641" spans="1:6" ht="12.75">
      <c r="A641" s="18"/>
      <c r="B641" s="19"/>
      <c r="C641" s="19"/>
      <c r="D641" s="19"/>
      <c r="E641" s="19"/>
      <c r="F641" s="19"/>
    </row>
    <row r="642" spans="1:6" ht="12.75">
      <c r="A642" s="18"/>
      <c r="B642" s="19"/>
      <c r="C642" s="19"/>
      <c r="D642" s="19"/>
      <c r="E642" s="19"/>
      <c r="F642" s="19"/>
    </row>
    <row r="643" spans="1:6" ht="12.75">
      <c r="A643" s="18"/>
      <c r="B643" s="19"/>
      <c r="C643" s="19"/>
      <c r="D643" s="19"/>
      <c r="E643" s="19"/>
      <c r="F643" s="19"/>
    </row>
    <row r="644" spans="1:6" ht="12.75">
      <c r="A644" s="18"/>
      <c r="B644" s="19"/>
      <c r="C644" s="19"/>
      <c r="D644" s="19"/>
      <c r="E644" s="19"/>
      <c r="F644" s="19"/>
    </row>
    <row r="645" spans="1:6" ht="12.75">
      <c r="A645" s="18"/>
      <c r="B645" s="19"/>
      <c r="C645" s="19"/>
      <c r="D645" s="19"/>
      <c r="E645" s="19"/>
      <c r="F645" s="19"/>
    </row>
    <row r="646" spans="1:6" ht="12.75">
      <c r="A646" s="18"/>
      <c r="B646" s="19"/>
      <c r="C646" s="19"/>
      <c r="D646" s="19"/>
      <c r="E646" s="19"/>
      <c r="F646" s="19"/>
    </row>
    <row r="647" spans="1:6" ht="12.75">
      <c r="A647" s="18"/>
      <c r="B647" s="19"/>
      <c r="C647" s="19"/>
      <c r="D647" s="19"/>
      <c r="E647" s="19"/>
      <c r="F647" s="19"/>
    </row>
    <row r="648" spans="1:6" ht="12.75">
      <c r="A648" s="18"/>
      <c r="B648" s="19"/>
      <c r="C648" s="19"/>
      <c r="D648" s="19"/>
      <c r="E648" s="19"/>
      <c r="F648" s="19"/>
    </row>
    <row r="649" spans="1:6" ht="12.75">
      <c r="A649" s="18"/>
      <c r="B649" s="19"/>
      <c r="C649" s="19"/>
      <c r="D649" s="19"/>
      <c r="E649" s="19"/>
      <c r="F649" s="19"/>
    </row>
    <row r="650" spans="1:6" ht="12.75">
      <c r="A650" s="18"/>
      <c r="B650" s="19"/>
      <c r="C650" s="19"/>
      <c r="D650" s="19"/>
      <c r="E650" s="19"/>
      <c r="F650" s="19"/>
    </row>
    <row r="651" spans="1:6" ht="12.75">
      <c r="A651" s="18"/>
      <c r="B651" s="19"/>
      <c r="C651" s="19"/>
      <c r="D651" s="19"/>
      <c r="E651" s="19"/>
      <c r="F651" s="19"/>
    </row>
    <row r="652" spans="1:6" ht="12.75">
      <c r="A652" s="18"/>
      <c r="B652" s="19"/>
      <c r="C652" s="19"/>
      <c r="D652" s="19"/>
      <c r="E652" s="19"/>
      <c r="F652" s="19"/>
    </row>
    <row r="653" spans="1:6" ht="12.75">
      <c r="A653" s="18"/>
      <c r="B653" s="19"/>
      <c r="C653" s="19"/>
      <c r="D653" s="19"/>
      <c r="E653" s="19"/>
      <c r="F653" s="19"/>
    </row>
    <row r="654" spans="1:6" ht="12.75">
      <c r="A654" s="18"/>
      <c r="B654" s="19"/>
      <c r="C654" s="19"/>
      <c r="D654" s="19"/>
      <c r="E654" s="19"/>
      <c r="F654" s="19"/>
    </row>
    <row r="655" spans="1:6" ht="12.75">
      <c r="A655" s="18"/>
      <c r="B655" s="19"/>
      <c r="C655" s="19"/>
      <c r="D655" s="19"/>
      <c r="E655" s="19"/>
      <c r="F655" s="19"/>
    </row>
    <row r="656" spans="1:6" ht="12.75">
      <c r="A656" s="18"/>
      <c r="B656" s="19"/>
      <c r="C656" s="19"/>
      <c r="D656" s="19"/>
      <c r="E656" s="19"/>
      <c r="F656" s="19"/>
    </row>
    <row r="657" spans="1:6" ht="12.75">
      <c r="A657" s="18"/>
      <c r="B657" s="19"/>
      <c r="C657" s="19"/>
      <c r="D657" s="19"/>
      <c r="E657" s="19"/>
      <c r="F657" s="19"/>
    </row>
    <row r="658" spans="1:6" ht="12.75">
      <c r="A658" s="18"/>
      <c r="B658" s="19"/>
      <c r="C658" s="19"/>
      <c r="D658" s="19"/>
      <c r="E658" s="19"/>
      <c r="F658" s="19"/>
    </row>
    <row r="659" spans="1:6" ht="12.75">
      <c r="A659" s="18"/>
      <c r="B659" s="19"/>
      <c r="C659" s="19"/>
      <c r="D659" s="19"/>
      <c r="E659" s="19"/>
      <c r="F659" s="19"/>
    </row>
    <row r="660" spans="1:6" ht="12.75">
      <c r="A660" s="18"/>
      <c r="B660" s="19"/>
      <c r="C660" s="19"/>
      <c r="D660" s="19"/>
      <c r="E660" s="19"/>
      <c r="F660" s="19"/>
    </row>
    <row r="661" spans="1:6" ht="12.75">
      <c r="A661" s="19"/>
      <c r="B661" s="19"/>
      <c r="C661" s="19"/>
      <c r="D661" s="19"/>
      <c r="E661" s="19"/>
      <c r="F661" s="19"/>
    </row>
    <row r="662" spans="1:6" ht="12.75">
      <c r="A662" s="19"/>
      <c r="B662" s="19"/>
      <c r="C662" s="19"/>
      <c r="D662" s="19"/>
      <c r="E662" s="19"/>
      <c r="F662" s="19"/>
    </row>
    <row r="663" spans="1:6" ht="12.75">
      <c r="A663" s="19"/>
      <c r="B663" s="19"/>
      <c r="C663" s="19"/>
      <c r="D663" s="19"/>
      <c r="E663" s="19"/>
      <c r="F663" s="19"/>
    </row>
    <row r="664" spans="1:6" ht="12.75">
      <c r="A664" s="19"/>
      <c r="B664" s="19"/>
      <c r="C664" s="19"/>
      <c r="D664" s="19"/>
      <c r="E664" s="19"/>
      <c r="F664" s="19"/>
    </row>
    <row r="665" spans="1:6" ht="12.75">
      <c r="A665" s="19"/>
      <c r="B665" s="19"/>
      <c r="C665" s="19"/>
      <c r="D665" s="19"/>
      <c r="E665" s="19"/>
      <c r="F665" s="19"/>
    </row>
    <row r="666" spans="1:6" ht="12.75">
      <c r="A666" s="19"/>
      <c r="B666" s="19"/>
      <c r="C666" s="19"/>
      <c r="D666" s="19"/>
      <c r="E666" s="19"/>
      <c r="F666" s="19"/>
    </row>
    <row r="667" spans="1:6" ht="12.75">
      <c r="A667" s="19"/>
      <c r="B667" s="19"/>
      <c r="C667" s="19"/>
      <c r="D667" s="19"/>
      <c r="E667" s="19"/>
      <c r="F667" s="19"/>
    </row>
    <row r="668" spans="1:6" ht="12.75">
      <c r="A668" s="19"/>
      <c r="B668" s="19"/>
      <c r="C668" s="19"/>
      <c r="D668" s="19"/>
      <c r="E668" s="19"/>
      <c r="F668" s="19"/>
    </row>
    <row r="669" spans="1:6" ht="12.75">
      <c r="A669" s="19"/>
      <c r="B669" s="19"/>
      <c r="C669" s="19"/>
      <c r="D669" s="19"/>
      <c r="E669" s="19"/>
      <c r="F669" s="19"/>
    </row>
    <row r="670" spans="1:6" ht="12.75">
      <c r="A670" s="19"/>
      <c r="B670" s="19"/>
      <c r="C670" s="19"/>
      <c r="D670" s="19"/>
      <c r="E670" s="19"/>
      <c r="F670" s="19"/>
    </row>
    <row r="671" spans="1:6" ht="12.75">
      <c r="A671" s="19"/>
      <c r="B671" s="19"/>
      <c r="C671" s="19"/>
      <c r="D671" s="19"/>
      <c r="E671" s="19"/>
      <c r="F671" s="19"/>
    </row>
    <row r="672" spans="1:6" ht="12.75">
      <c r="A672" s="19"/>
      <c r="B672" s="19"/>
      <c r="C672" s="19"/>
      <c r="D672" s="19"/>
      <c r="E672" s="19"/>
      <c r="F672" s="19"/>
    </row>
    <row r="673" spans="1:6" ht="12.75">
      <c r="A673" s="19"/>
      <c r="B673" s="19"/>
      <c r="C673" s="19"/>
      <c r="D673" s="19"/>
      <c r="E673" s="19"/>
      <c r="F673" s="19"/>
    </row>
    <row r="674" spans="1:6" ht="12.75">
      <c r="A674" s="19"/>
      <c r="B674" s="19"/>
      <c r="C674" s="19"/>
      <c r="D674" s="19"/>
      <c r="E674" s="19"/>
      <c r="F674" s="19"/>
    </row>
    <row r="675" spans="1:6" ht="12.75">
      <c r="A675" s="19"/>
      <c r="B675" s="19"/>
      <c r="C675" s="19"/>
      <c r="D675" s="19"/>
      <c r="E675" s="19"/>
      <c r="F675" s="19"/>
    </row>
    <row r="676" spans="1:6" ht="12.75">
      <c r="A676" s="19"/>
      <c r="B676" s="19"/>
      <c r="C676" s="19"/>
      <c r="D676" s="19"/>
      <c r="E676" s="19"/>
      <c r="F676" s="19"/>
    </row>
    <row r="677" spans="1:6" ht="12.75">
      <c r="A677" s="19"/>
      <c r="B677" s="19"/>
      <c r="C677" s="19"/>
      <c r="D677" s="19"/>
      <c r="E677" s="19"/>
      <c r="F677" s="19"/>
    </row>
    <row r="678" spans="1:6" ht="12.75">
      <c r="A678" s="19"/>
      <c r="B678" s="19"/>
      <c r="C678" s="19"/>
      <c r="D678" s="19"/>
      <c r="E678" s="19"/>
      <c r="F678" s="19"/>
    </row>
    <row r="679" spans="1:6" ht="12.75">
      <c r="A679" s="19"/>
      <c r="B679" s="19"/>
      <c r="C679" s="19"/>
      <c r="D679" s="19"/>
      <c r="E679" s="19"/>
      <c r="F679" s="19"/>
    </row>
    <row r="680" spans="1:6" ht="12.75">
      <c r="A680" s="19"/>
      <c r="B680" s="19"/>
      <c r="C680" s="19"/>
      <c r="D680" s="19"/>
      <c r="E680" s="19"/>
      <c r="F680" s="19"/>
    </row>
    <row r="681" spans="1:6" ht="12.75">
      <c r="A681" s="19"/>
      <c r="B681" s="19"/>
      <c r="C681" s="19"/>
      <c r="D681" s="19"/>
      <c r="E681" s="19"/>
      <c r="F681" s="19"/>
    </row>
    <row r="682" spans="1:6" ht="12.75">
      <c r="A682" s="19"/>
      <c r="B682" s="19"/>
      <c r="C682" s="19"/>
      <c r="D682" s="19"/>
      <c r="E682" s="19"/>
      <c r="F682" s="19"/>
    </row>
    <row r="683" spans="1:6" ht="12.75">
      <c r="A683" s="19"/>
      <c r="B683" s="19"/>
      <c r="C683" s="19"/>
      <c r="D683" s="19"/>
      <c r="E683" s="19"/>
      <c r="F683" s="19"/>
    </row>
    <row r="684" spans="1:6" ht="12.75">
      <c r="A684" s="19"/>
      <c r="B684" s="19"/>
      <c r="C684" s="19"/>
      <c r="D684" s="19"/>
      <c r="E684" s="19"/>
      <c r="F684" s="19"/>
    </row>
    <row r="685" spans="1:6" ht="12.75">
      <c r="A685" s="19"/>
      <c r="B685" s="19"/>
      <c r="C685" s="19"/>
      <c r="D685" s="19"/>
      <c r="E685" s="19"/>
      <c r="F685" s="19"/>
    </row>
  </sheetData>
  <printOptions gridLines="1" horizontalCentered="1"/>
  <pageMargins left="0.5511811023622047" right="0.5511811023622047" top="1.1811023622047245" bottom="1.0236220472440944" header="0.63" footer="0.5118110236220472"/>
  <pageSetup horizontalDpi="600" verticalDpi="600" orientation="portrait" paperSize="9" scale="90" r:id="rId1"/>
  <headerFooter alignWithMargins="0">
    <oddHeader>&amp;C&amp;"Arial CE,Pogrubiony"Wykonanie rozchodów budżetu miasta Opola za I półrocze 2005 roku&amp;R&amp;9Załącznik Nr 4&amp;8
</oddHeader>
    <oddFooter>&amp;L&amp;8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6"/>
  <sheetViews>
    <sheetView workbookViewId="0" topLeftCell="A1">
      <selection activeCell="F2" sqref="F2"/>
    </sheetView>
  </sheetViews>
  <sheetFormatPr defaultColWidth="9.00390625" defaultRowHeight="12.75"/>
  <cols>
    <col min="1" max="1" width="4.375" style="49" bestFit="1" customWidth="1"/>
    <col min="2" max="2" width="39.875" style="49" customWidth="1"/>
    <col min="3" max="4" width="14.75390625" style="49" customWidth="1"/>
    <col min="5" max="5" width="14.75390625" style="49" hidden="1" customWidth="1"/>
    <col min="6" max="6" width="14.75390625" style="49" customWidth="1"/>
    <col min="7" max="7" width="9.25390625" style="49" bestFit="1" customWidth="1"/>
    <col min="8" max="16384" width="9.125" style="49" customWidth="1"/>
  </cols>
  <sheetData>
    <row r="1" spans="1:7" s="47" customFormat="1" ht="67.5" customHeight="1">
      <c r="A1" s="163" t="s">
        <v>361</v>
      </c>
      <c r="B1" s="163" t="s">
        <v>385</v>
      </c>
      <c r="C1" s="91" t="s">
        <v>30</v>
      </c>
      <c r="D1" s="149" t="s">
        <v>308</v>
      </c>
      <c r="E1" s="150" t="s">
        <v>307</v>
      </c>
      <c r="F1" s="154" t="s">
        <v>307</v>
      </c>
      <c r="G1" s="155" t="s">
        <v>369</v>
      </c>
    </row>
    <row r="2" spans="1:7" s="48" customFormat="1" ht="11.25">
      <c r="A2" s="164">
        <v>1</v>
      </c>
      <c r="B2" s="164">
        <v>2</v>
      </c>
      <c r="C2" s="164">
        <v>3</v>
      </c>
      <c r="D2" s="164">
        <v>4</v>
      </c>
      <c r="E2" s="165">
        <v>6</v>
      </c>
      <c r="F2" s="166">
        <v>5</v>
      </c>
      <c r="G2" s="167">
        <v>6</v>
      </c>
    </row>
    <row r="3" spans="1:7" ht="32.25" customHeight="1">
      <c r="A3" s="168">
        <v>1</v>
      </c>
      <c r="B3" s="241" t="s">
        <v>298</v>
      </c>
      <c r="C3" s="169"/>
      <c r="D3" s="169"/>
      <c r="E3" s="249"/>
      <c r="F3" s="170"/>
      <c r="G3" s="171"/>
    </row>
    <row r="4" spans="1:7" ht="15" customHeight="1">
      <c r="A4" s="242"/>
      <c r="B4" s="243" t="s">
        <v>370</v>
      </c>
      <c r="C4" s="244">
        <v>3600000</v>
      </c>
      <c r="D4" s="244">
        <v>3836212</v>
      </c>
      <c r="E4" s="250"/>
      <c r="F4" s="252">
        <v>3836212</v>
      </c>
      <c r="G4" s="251">
        <f>F4/D4</f>
        <v>1</v>
      </c>
    </row>
    <row r="5" spans="1:7" ht="15" customHeight="1">
      <c r="A5" s="245"/>
      <c r="B5" s="243" t="s">
        <v>371</v>
      </c>
      <c r="C5" s="244"/>
      <c r="D5" s="244"/>
      <c r="E5" s="250"/>
      <c r="F5" s="252">
        <v>4479642</v>
      </c>
      <c r="G5" s="251"/>
    </row>
    <row r="6" spans="1:7" ht="15" customHeight="1">
      <c r="A6" s="246"/>
      <c r="B6" s="247" t="s">
        <v>372</v>
      </c>
      <c r="C6" s="244">
        <v>1550000</v>
      </c>
      <c r="D6" s="244">
        <v>1550000</v>
      </c>
      <c r="E6" s="250"/>
      <c r="F6" s="252">
        <v>1423850</v>
      </c>
      <c r="G6" s="251">
        <f>F6/D6</f>
        <v>0.9186129032258065</v>
      </c>
    </row>
    <row r="7" spans="1:7" ht="15" customHeight="1">
      <c r="A7" s="245"/>
      <c r="B7" s="248" t="s">
        <v>373</v>
      </c>
      <c r="C7" s="244">
        <v>5150000</v>
      </c>
      <c r="D7" s="244">
        <v>5386212</v>
      </c>
      <c r="E7" s="250"/>
      <c r="F7" s="252">
        <v>780420</v>
      </c>
      <c r="G7" s="251">
        <f>F7/D7</f>
        <v>0.14489218025580872</v>
      </c>
    </row>
    <row r="8" spans="1:7" ht="32.25" customHeight="1">
      <c r="A8" s="168">
        <v>2</v>
      </c>
      <c r="B8" s="241" t="s">
        <v>374</v>
      </c>
      <c r="C8" s="169"/>
      <c r="D8" s="169"/>
      <c r="E8" s="249"/>
      <c r="F8" s="170"/>
      <c r="G8" s="171"/>
    </row>
    <row r="9" spans="1:7" ht="15" customHeight="1">
      <c r="A9" s="242"/>
      <c r="B9" s="243" t="s">
        <v>370</v>
      </c>
      <c r="C9" s="244">
        <v>40000</v>
      </c>
      <c r="D9" s="244">
        <v>301530</v>
      </c>
      <c r="E9" s="250"/>
      <c r="F9" s="252">
        <v>301530</v>
      </c>
      <c r="G9" s="251">
        <f>F9/D9</f>
        <v>1</v>
      </c>
    </row>
    <row r="10" spans="1:7" ht="15" customHeight="1">
      <c r="A10" s="245"/>
      <c r="B10" s="243" t="s">
        <v>371</v>
      </c>
      <c r="C10" s="244"/>
      <c r="D10" s="244"/>
      <c r="E10" s="250"/>
      <c r="F10" s="252">
        <v>196387</v>
      </c>
      <c r="G10" s="251"/>
    </row>
    <row r="11" spans="1:7" ht="15" customHeight="1">
      <c r="A11" s="245"/>
      <c r="B11" s="247" t="s">
        <v>372</v>
      </c>
      <c r="C11" s="244">
        <v>610000</v>
      </c>
      <c r="D11" s="244">
        <v>370000</v>
      </c>
      <c r="E11" s="250"/>
      <c r="F11" s="252">
        <v>152364</v>
      </c>
      <c r="G11" s="251">
        <f>F11/D11</f>
        <v>0.4117945945945946</v>
      </c>
    </row>
    <row r="12" spans="1:7" ht="15" customHeight="1" thickBot="1">
      <c r="A12" s="245"/>
      <c r="B12" s="248" t="s">
        <v>373</v>
      </c>
      <c r="C12" s="244">
        <v>650000</v>
      </c>
      <c r="D12" s="244">
        <v>671530</v>
      </c>
      <c r="E12" s="250"/>
      <c r="F12" s="253">
        <v>257507</v>
      </c>
      <c r="G12" s="251">
        <f>F12/D12</f>
        <v>0.38346313641981744</v>
      </c>
    </row>
    <row r="13" spans="2:6" ht="12.75">
      <c r="B13" s="50"/>
      <c r="C13" s="50"/>
      <c r="D13" s="50"/>
      <c r="E13" s="50"/>
      <c r="F13" s="50"/>
    </row>
    <row r="14" spans="2:6" ht="12.75">
      <c r="B14" s="50"/>
      <c r="C14" s="50"/>
      <c r="D14" s="50"/>
      <c r="E14" s="50"/>
      <c r="F14" s="50"/>
    </row>
    <row r="15" spans="2:6" ht="12.75">
      <c r="B15" s="50"/>
      <c r="C15" s="50"/>
      <c r="D15" s="50"/>
      <c r="E15" s="50"/>
      <c r="F15" s="50"/>
    </row>
    <row r="16" spans="2:6" ht="12.75">
      <c r="B16" s="50"/>
      <c r="C16" s="50"/>
      <c r="D16" s="50"/>
      <c r="E16" s="50"/>
      <c r="F16" s="50"/>
    </row>
    <row r="17" spans="2:6" ht="12.75">
      <c r="B17" s="50"/>
      <c r="C17" s="50"/>
      <c r="D17" s="50"/>
      <c r="E17" s="50"/>
      <c r="F17" s="50"/>
    </row>
    <row r="18" spans="2:6" ht="12.75">
      <c r="B18" s="50"/>
      <c r="C18" s="50"/>
      <c r="D18" s="50"/>
      <c r="E18" s="50"/>
      <c r="F18" s="50"/>
    </row>
    <row r="19" spans="2:6" ht="12.75">
      <c r="B19" s="50"/>
      <c r="C19" s="50"/>
      <c r="D19" s="50"/>
      <c r="E19" s="50"/>
      <c r="F19" s="50"/>
    </row>
    <row r="20" spans="2:6" ht="12.75">
      <c r="B20" s="50"/>
      <c r="C20" s="50"/>
      <c r="D20" s="50"/>
      <c r="E20" s="50"/>
      <c r="F20" s="50"/>
    </row>
    <row r="21" spans="2:6" ht="12.75">
      <c r="B21" s="50"/>
      <c r="C21" s="50"/>
      <c r="D21" s="50"/>
      <c r="E21" s="50"/>
      <c r="F21" s="50"/>
    </row>
    <row r="22" spans="2:6" ht="12.75">
      <c r="B22" s="50"/>
      <c r="C22" s="50"/>
      <c r="D22" s="50"/>
      <c r="E22" s="50"/>
      <c r="F22" s="50"/>
    </row>
    <row r="23" spans="2:6" ht="12.75">
      <c r="B23" s="50"/>
      <c r="C23" s="50"/>
      <c r="D23" s="50"/>
      <c r="E23" s="50"/>
      <c r="F23" s="50"/>
    </row>
    <row r="24" spans="2:6" ht="12.75">
      <c r="B24" s="50"/>
      <c r="C24" s="50"/>
      <c r="D24" s="50"/>
      <c r="E24" s="50"/>
      <c r="F24" s="50"/>
    </row>
    <row r="25" spans="2:6" ht="12.75">
      <c r="B25" s="50"/>
      <c r="C25" s="50"/>
      <c r="D25" s="50"/>
      <c r="E25" s="50"/>
      <c r="F25" s="50"/>
    </row>
    <row r="26" spans="2:6" ht="12.75">
      <c r="B26" s="50"/>
      <c r="C26" s="50"/>
      <c r="D26" s="50"/>
      <c r="E26" s="50"/>
      <c r="F26" s="50"/>
    </row>
    <row r="27" spans="2:6" ht="12.75">
      <c r="B27" s="50"/>
      <c r="C27" s="50"/>
      <c r="D27" s="50"/>
      <c r="E27" s="50"/>
      <c r="F27" s="50"/>
    </row>
    <row r="28" spans="2:6" ht="12.75">
      <c r="B28" s="50"/>
      <c r="C28" s="50"/>
      <c r="D28" s="50"/>
      <c r="E28" s="50"/>
      <c r="F28" s="50"/>
    </row>
    <row r="29" spans="2:6" ht="12.75">
      <c r="B29" s="50"/>
      <c r="C29" s="50"/>
      <c r="D29" s="50"/>
      <c r="E29" s="50"/>
      <c r="F29" s="50"/>
    </row>
    <row r="30" spans="2:6" ht="12.75">
      <c r="B30" s="50"/>
      <c r="C30" s="50"/>
      <c r="D30" s="50"/>
      <c r="E30" s="50"/>
      <c r="F30" s="50"/>
    </row>
    <row r="31" spans="2:6" ht="12.75">
      <c r="B31" s="50"/>
      <c r="C31" s="50"/>
      <c r="D31" s="50"/>
      <c r="E31" s="50"/>
      <c r="F31" s="50"/>
    </row>
    <row r="32" spans="2:6" ht="12.75">
      <c r="B32" s="50"/>
      <c r="C32" s="50"/>
      <c r="D32" s="50"/>
      <c r="E32" s="50"/>
      <c r="F32" s="50"/>
    </row>
    <row r="33" spans="2:6" ht="12.75">
      <c r="B33" s="50"/>
      <c r="C33" s="50"/>
      <c r="D33" s="50"/>
      <c r="E33" s="50"/>
      <c r="F33" s="50"/>
    </row>
    <row r="34" spans="2:6" ht="12.75">
      <c r="B34" s="50"/>
      <c r="C34" s="50"/>
      <c r="D34" s="50"/>
      <c r="E34" s="50"/>
      <c r="F34" s="50"/>
    </row>
    <row r="35" spans="2:6" ht="12.75">
      <c r="B35" s="50"/>
      <c r="C35" s="50"/>
      <c r="D35" s="50"/>
      <c r="E35" s="50"/>
      <c r="F35" s="50"/>
    </row>
    <row r="36" spans="2:6" ht="12.75">
      <c r="B36" s="50"/>
      <c r="C36" s="50"/>
      <c r="D36" s="50"/>
      <c r="E36" s="50"/>
      <c r="F36" s="50"/>
    </row>
    <row r="37" spans="2:6" ht="12.75">
      <c r="B37" s="50"/>
      <c r="C37" s="50"/>
      <c r="D37" s="50"/>
      <c r="E37" s="50"/>
      <c r="F37" s="50"/>
    </row>
    <row r="38" spans="2:6" ht="12.75">
      <c r="B38" s="50"/>
      <c r="C38" s="50"/>
      <c r="D38" s="50"/>
      <c r="E38" s="50"/>
      <c r="F38" s="50"/>
    </row>
    <row r="39" spans="2:6" ht="12.75">
      <c r="B39" s="50"/>
      <c r="C39" s="50"/>
      <c r="D39" s="50"/>
      <c r="E39" s="50"/>
      <c r="F39" s="50"/>
    </row>
    <row r="40" spans="2:6" ht="12.75">
      <c r="B40" s="50"/>
      <c r="C40" s="50"/>
      <c r="D40" s="50"/>
      <c r="E40" s="50"/>
      <c r="F40" s="50"/>
    </row>
    <row r="41" spans="2:6" ht="12.75">
      <c r="B41" s="50"/>
      <c r="C41" s="50"/>
      <c r="D41" s="50"/>
      <c r="E41" s="50"/>
      <c r="F41" s="50"/>
    </row>
    <row r="42" spans="2:6" ht="12.75">
      <c r="B42" s="50"/>
      <c r="C42" s="50"/>
      <c r="D42" s="50"/>
      <c r="E42" s="50"/>
      <c r="F42" s="50"/>
    </row>
    <row r="43" spans="2:6" ht="12.75">
      <c r="B43" s="50"/>
      <c r="C43" s="50"/>
      <c r="D43" s="50"/>
      <c r="E43" s="50"/>
      <c r="F43" s="50"/>
    </row>
    <row r="44" spans="2:6" ht="12.75">
      <c r="B44" s="50"/>
      <c r="C44" s="50"/>
      <c r="D44" s="50"/>
      <c r="E44" s="50"/>
      <c r="F44" s="50"/>
    </row>
    <row r="45" spans="2:6" ht="12.75">
      <c r="B45" s="50"/>
      <c r="C45" s="50"/>
      <c r="D45" s="50"/>
      <c r="E45" s="50"/>
      <c r="F45" s="50"/>
    </row>
    <row r="46" spans="2:6" ht="12.75">
      <c r="B46" s="50"/>
      <c r="C46" s="50"/>
      <c r="D46" s="50"/>
      <c r="E46" s="50"/>
      <c r="F46" s="50"/>
    </row>
    <row r="47" spans="2:6" ht="12.75">
      <c r="B47" s="50"/>
      <c r="C47" s="50"/>
      <c r="D47" s="50"/>
      <c r="E47" s="50"/>
      <c r="F47" s="50"/>
    </row>
    <row r="48" spans="2:6" ht="12.75">
      <c r="B48" s="50"/>
      <c r="C48" s="50"/>
      <c r="D48" s="50"/>
      <c r="E48" s="50"/>
      <c r="F48" s="50"/>
    </row>
    <row r="49" spans="2:6" ht="12.75">
      <c r="B49" s="50"/>
      <c r="C49" s="50"/>
      <c r="D49" s="50"/>
      <c r="E49" s="50"/>
      <c r="F49" s="50"/>
    </row>
    <row r="50" spans="2:6" ht="12.75">
      <c r="B50" s="50"/>
      <c r="C50" s="50"/>
      <c r="D50" s="50"/>
      <c r="E50" s="50"/>
      <c r="F50" s="50"/>
    </row>
    <row r="51" spans="2:6" ht="12.75">
      <c r="B51" s="50"/>
      <c r="C51" s="50"/>
      <c r="D51" s="50"/>
      <c r="E51" s="50"/>
      <c r="F51" s="50"/>
    </row>
    <row r="52" spans="2:6" ht="12.75">
      <c r="B52" s="50"/>
      <c r="C52" s="50"/>
      <c r="D52" s="50"/>
      <c r="E52" s="50"/>
      <c r="F52" s="50"/>
    </row>
    <row r="53" spans="2:6" ht="12.75">
      <c r="B53" s="50"/>
      <c r="C53" s="50"/>
      <c r="D53" s="50"/>
      <c r="E53" s="50"/>
      <c r="F53" s="50"/>
    </row>
    <row r="54" spans="2:6" ht="12.75">
      <c r="B54" s="50"/>
      <c r="C54" s="50"/>
      <c r="D54" s="50"/>
      <c r="E54" s="50"/>
      <c r="F54" s="50"/>
    </row>
    <row r="55" spans="2:6" ht="12.75">
      <c r="B55" s="50"/>
      <c r="C55" s="50"/>
      <c r="D55" s="50"/>
      <c r="E55" s="50"/>
      <c r="F55" s="50"/>
    </row>
    <row r="56" spans="2:6" ht="12.75">
      <c r="B56" s="50"/>
      <c r="C56" s="50"/>
      <c r="D56" s="50"/>
      <c r="E56" s="50"/>
      <c r="F56" s="50"/>
    </row>
    <row r="57" spans="2:6" ht="12.75">
      <c r="B57" s="50"/>
      <c r="C57" s="50"/>
      <c r="D57" s="50"/>
      <c r="E57" s="50"/>
      <c r="F57" s="50"/>
    </row>
    <row r="58" spans="2:6" ht="12.75">
      <c r="B58" s="50"/>
      <c r="C58" s="50"/>
      <c r="D58" s="50"/>
      <c r="E58" s="50"/>
      <c r="F58" s="50"/>
    </row>
    <row r="59" spans="2:6" ht="12.75">
      <c r="B59" s="50"/>
      <c r="C59" s="50"/>
      <c r="D59" s="50"/>
      <c r="E59" s="50"/>
      <c r="F59" s="50"/>
    </row>
    <row r="60" spans="2:6" ht="12.75">
      <c r="B60" s="50"/>
      <c r="C60" s="50"/>
      <c r="D60" s="50"/>
      <c r="E60" s="50"/>
      <c r="F60" s="50"/>
    </row>
    <row r="61" spans="2:6" ht="12.75">
      <c r="B61" s="50"/>
      <c r="C61" s="50"/>
      <c r="D61" s="50"/>
      <c r="E61" s="50"/>
      <c r="F61" s="50"/>
    </row>
    <row r="62" spans="2:6" ht="12.75">
      <c r="B62" s="50"/>
      <c r="C62" s="50"/>
      <c r="D62" s="50"/>
      <c r="E62" s="50"/>
      <c r="F62" s="50"/>
    </row>
    <row r="63" spans="2:6" ht="12.75">
      <c r="B63" s="50"/>
      <c r="C63" s="50"/>
      <c r="D63" s="50"/>
      <c r="E63" s="50"/>
      <c r="F63" s="50"/>
    </row>
    <row r="64" spans="2:6" ht="12.75">
      <c r="B64" s="50"/>
      <c r="C64" s="50"/>
      <c r="D64" s="50"/>
      <c r="E64" s="50"/>
      <c r="F64" s="50"/>
    </row>
    <row r="65" spans="2:6" ht="12.75">
      <c r="B65" s="50"/>
      <c r="C65" s="50"/>
      <c r="D65" s="50"/>
      <c r="E65" s="50"/>
      <c r="F65" s="50"/>
    </row>
    <row r="66" spans="2:6" ht="12.75">
      <c r="B66" s="50"/>
      <c r="C66" s="50"/>
      <c r="D66" s="50"/>
      <c r="E66" s="50"/>
      <c r="F66" s="50"/>
    </row>
    <row r="67" spans="2:6" ht="12.75">
      <c r="B67" s="50"/>
      <c r="C67" s="50"/>
      <c r="D67" s="50"/>
      <c r="E67" s="50"/>
      <c r="F67" s="50"/>
    </row>
    <row r="68" spans="2:6" ht="12.75">
      <c r="B68" s="50"/>
      <c r="C68" s="50"/>
      <c r="D68" s="50"/>
      <c r="E68" s="50"/>
      <c r="F68" s="50"/>
    </row>
    <row r="69" spans="2:6" ht="12.75">
      <c r="B69" s="50"/>
      <c r="C69" s="50"/>
      <c r="D69" s="50"/>
      <c r="E69" s="50"/>
      <c r="F69" s="50"/>
    </row>
    <row r="70" spans="2:6" ht="12.75">
      <c r="B70" s="50"/>
      <c r="C70" s="50"/>
      <c r="D70" s="50"/>
      <c r="E70" s="50"/>
      <c r="F70" s="50"/>
    </row>
    <row r="71" spans="2:6" ht="12.75">
      <c r="B71" s="50"/>
      <c r="C71" s="50"/>
      <c r="D71" s="50"/>
      <c r="E71" s="50"/>
      <c r="F71" s="50"/>
    </row>
    <row r="72" spans="2:6" ht="12.75">
      <c r="B72" s="50"/>
      <c r="C72" s="50"/>
      <c r="D72" s="50"/>
      <c r="E72" s="50"/>
      <c r="F72" s="50"/>
    </row>
    <row r="73" spans="2:6" ht="12.75">
      <c r="B73" s="50"/>
      <c r="C73" s="50"/>
      <c r="D73" s="50"/>
      <c r="E73" s="50"/>
      <c r="F73" s="50"/>
    </row>
    <row r="74" spans="2:6" ht="12.75">
      <c r="B74" s="50"/>
      <c r="C74" s="50"/>
      <c r="D74" s="50"/>
      <c r="E74" s="50"/>
      <c r="F74" s="50"/>
    </row>
    <row r="75" spans="2:6" ht="12.75">
      <c r="B75" s="50"/>
      <c r="C75" s="50"/>
      <c r="D75" s="50"/>
      <c r="E75" s="50"/>
      <c r="F75" s="50"/>
    </row>
    <row r="76" spans="2:6" ht="12.75">
      <c r="B76" s="50"/>
      <c r="C76" s="50"/>
      <c r="D76" s="50"/>
      <c r="E76" s="50"/>
      <c r="F76" s="50"/>
    </row>
    <row r="77" spans="2:6" ht="12.75">
      <c r="B77" s="50"/>
      <c r="C77" s="50"/>
      <c r="D77" s="50"/>
      <c r="E77" s="50"/>
      <c r="F77" s="50"/>
    </row>
    <row r="78" spans="2:6" ht="12.75">
      <c r="B78" s="50"/>
      <c r="C78" s="50"/>
      <c r="D78" s="50"/>
      <c r="E78" s="50"/>
      <c r="F78" s="50"/>
    </row>
    <row r="79" spans="2:6" ht="12.75">
      <c r="B79" s="50"/>
      <c r="C79" s="50"/>
      <c r="D79" s="50"/>
      <c r="E79" s="50"/>
      <c r="F79" s="50"/>
    </row>
    <row r="80" spans="2:6" ht="12.75">
      <c r="B80" s="50"/>
      <c r="C80" s="50"/>
      <c r="D80" s="50"/>
      <c r="E80" s="50"/>
      <c r="F80" s="50"/>
    </row>
    <row r="81" spans="2:6" ht="12.75">
      <c r="B81" s="50"/>
      <c r="C81" s="50"/>
      <c r="D81" s="50"/>
      <c r="E81" s="50"/>
      <c r="F81" s="50"/>
    </row>
    <row r="82" spans="2:6" ht="12.75">
      <c r="B82" s="50"/>
      <c r="C82" s="50"/>
      <c r="D82" s="50"/>
      <c r="E82" s="50"/>
      <c r="F82" s="50"/>
    </row>
    <row r="83" spans="2:6" ht="12.75">
      <c r="B83" s="50"/>
      <c r="C83" s="50"/>
      <c r="D83" s="50"/>
      <c r="E83" s="50"/>
      <c r="F83" s="50"/>
    </row>
    <row r="84" spans="2:6" ht="12.75">
      <c r="B84" s="50"/>
      <c r="C84" s="50"/>
      <c r="D84" s="50"/>
      <c r="E84" s="50"/>
      <c r="F84" s="50"/>
    </row>
    <row r="85" spans="2:6" ht="12.75">
      <c r="B85" s="50"/>
      <c r="C85" s="50"/>
      <c r="D85" s="50"/>
      <c r="E85" s="50"/>
      <c r="F85" s="50"/>
    </row>
    <row r="86" spans="2:6" ht="12.75">
      <c r="B86" s="50"/>
      <c r="C86" s="50"/>
      <c r="D86" s="50"/>
      <c r="E86" s="50"/>
      <c r="F86" s="50"/>
    </row>
    <row r="87" spans="2:6" ht="12.75">
      <c r="B87" s="50"/>
      <c r="C87" s="50"/>
      <c r="D87" s="50"/>
      <c r="E87" s="50"/>
      <c r="F87" s="50"/>
    </row>
    <row r="88" spans="2:6" ht="12.75">
      <c r="B88" s="50"/>
      <c r="C88" s="50"/>
      <c r="D88" s="50"/>
      <c r="E88" s="50"/>
      <c r="F88" s="50"/>
    </row>
    <row r="89" spans="2:6" ht="12.75">
      <c r="B89" s="50"/>
      <c r="C89" s="50"/>
      <c r="D89" s="50"/>
      <c r="E89" s="50"/>
      <c r="F89" s="50"/>
    </row>
    <row r="90" spans="2:6" ht="12.75">
      <c r="B90" s="50"/>
      <c r="C90" s="50"/>
      <c r="D90" s="50"/>
      <c r="E90" s="50"/>
      <c r="F90" s="50"/>
    </row>
    <row r="91" spans="2:6" ht="12.75">
      <c r="B91" s="50"/>
      <c r="C91" s="50"/>
      <c r="D91" s="50"/>
      <c r="E91" s="50"/>
      <c r="F91" s="50"/>
    </row>
    <row r="92" spans="2:6" ht="12.75">
      <c r="B92" s="50"/>
      <c r="C92" s="50"/>
      <c r="D92" s="50"/>
      <c r="E92" s="50"/>
      <c r="F92" s="50"/>
    </row>
    <row r="93" spans="2:6" ht="12.75">
      <c r="B93" s="50"/>
      <c r="C93" s="50"/>
      <c r="D93" s="50"/>
      <c r="E93" s="50"/>
      <c r="F93" s="50"/>
    </row>
    <row r="94" spans="2:6" ht="12.75">
      <c r="B94" s="50"/>
      <c r="C94" s="50"/>
      <c r="D94" s="50"/>
      <c r="E94" s="50"/>
      <c r="F94" s="50"/>
    </row>
    <row r="95" spans="2:6" ht="12.75">
      <c r="B95" s="50"/>
      <c r="C95" s="50"/>
      <c r="D95" s="50"/>
      <c r="E95" s="50"/>
      <c r="F95" s="50"/>
    </row>
    <row r="96" spans="2:6" ht="12.75">
      <c r="B96" s="50"/>
      <c r="C96" s="50"/>
      <c r="D96" s="50"/>
      <c r="E96" s="50"/>
      <c r="F96" s="50"/>
    </row>
    <row r="97" spans="2:6" ht="12.75">
      <c r="B97" s="50"/>
      <c r="C97" s="50"/>
      <c r="D97" s="50"/>
      <c r="E97" s="50"/>
      <c r="F97" s="50"/>
    </row>
    <row r="98" spans="2:6" ht="12.75">
      <c r="B98" s="50"/>
      <c r="C98" s="50"/>
      <c r="D98" s="50"/>
      <c r="E98" s="50"/>
      <c r="F98" s="50"/>
    </row>
    <row r="99" spans="2:6" ht="12.75">
      <c r="B99" s="50"/>
      <c r="C99" s="50"/>
      <c r="D99" s="50"/>
      <c r="E99" s="50"/>
      <c r="F99" s="50"/>
    </row>
    <row r="100" spans="2:6" ht="12.75">
      <c r="B100" s="50"/>
      <c r="C100" s="50"/>
      <c r="D100" s="50"/>
      <c r="E100" s="50"/>
      <c r="F100" s="50"/>
    </row>
    <row r="101" spans="2:6" ht="12.75">
      <c r="B101" s="50"/>
      <c r="C101" s="50"/>
      <c r="D101" s="50"/>
      <c r="E101" s="50"/>
      <c r="F101" s="50"/>
    </row>
    <row r="102" spans="2:6" ht="12.75">
      <c r="B102" s="50"/>
      <c r="C102" s="50"/>
      <c r="D102" s="50"/>
      <c r="E102" s="50"/>
      <c r="F102" s="50"/>
    </row>
    <row r="103" spans="2:6" ht="12.75">
      <c r="B103" s="50"/>
      <c r="C103" s="50"/>
      <c r="D103" s="50"/>
      <c r="E103" s="50"/>
      <c r="F103" s="50"/>
    </row>
    <row r="104" spans="2:6" ht="12.75">
      <c r="B104" s="50"/>
      <c r="C104" s="50"/>
      <c r="D104" s="50"/>
      <c r="E104" s="50"/>
      <c r="F104" s="50"/>
    </row>
    <row r="105" spans="2:6" ht="12.75">
      <c r="B105" s="50"/>
      <c r="C105" s="50"/>
      <c r="D105" s="50"/>
      <c r="E105" s="50"/>
      <c r="F105" s="50"/>
    </row>
    <row r="106" spans="2:6" ht="12.75">
      <c r="B106" s="50"/>
      <c r="C106" s="50"/>
      <c r="D106" s="50"/>
      <c r="E106" s="50"/>
      <c r="F106" s="50"/>
    </row>
    <row r="107" spans="2:6" ht="12.75">
      <c r="B107" s="50"/>
      <c r="C107" s="50"/>
      <c r="D107" s="50"/>
      <c r="E107" s="50"/>
      <c r="F107" s="50"/>
    </row>
    <row r="108" spans="2:6" ht="12.75">
      <c r="B108" s="50"/>
      <c r="C108" s="50"/>
      <c r="D108" s="50"/>
      <c r="E108" s="50"/>
      <c r="F108" s="50"/>
    </row>
    <row r="109" spans="2:6" ht="12.75">
      <c r="B109" s="50"/>
      <c r="C109" s="50"/>
      <c r="D109" s="50"/>
      <c r="E109" s="50"/>
      <c r="F109" s="50"/>
    </row>
    <row r="110" spans="2:6" ht="12.75">
      <c r="B110" s="50"/>
      <c r="C110" s="50"/>
      <c r="D110" s="50"/>
      <c r="E110" s="50"/>
      <c r="F110" s="50"/>
    </row>
    <row r="111" spans="2:6" ht="12.75">
      <c r="B111" s="50"/>
      <c r="C111" s="50"/>
      <c r="D111" s="50"/>
      <c r="E111" s="50"/>
      <c r="F111" s="50"/>
    </row>
    <row r="112" spans="2:6" ht="12.75">
      <c r="B112" s="50"/>
      <c r="C112" s="50"/>
      <c r="D112" s="50"/>
      <c r="E112" s="50"/>
      <c r="F112" s="50"/>
    </row>
    <row r="113" spans="2:6" ht="12.75">
      <c r="B113" s="50"/>
      <c r="C113" s="50"/>
      <c r="D113" s="50"/>
      <c r="E113" s="50"/>
      <c r="F113" s="50"/>
    </row>
    <row r="114" spans="2:6" ht="12.75">
      <c r="B114" s="50"/>
      <c r="C114" s="50"/>
      <c r="D114" s="50"/>
      <c r="E114" s="50"/>
      <c r="F114" s="50"/>
    </row>
    <row r="115" spans="2:6" ht="12.75">
      <c r="B115" s="50"/>
      <c r="C115" s="50"/>
      <c r="D115" s="50"/>
      <c r="E115" s="50"/>
      <c r="F115" s="50"/>
    </row>
    <row r="116" spans="2:6" ht="12.75">
      <c r="B116" s="50"/>
      <c r="C116" s="50"/>
      <c r="D116" s="50"/>
      <c r="E116" s="50"/>
      <c r="F116" s="50"/>
    </row>
    <row r="117" spans="2:6" ht="12.75">
      <c r="B117" s="50"/>
      <c r="C117" s="50"/>
      <c r="D117" s="50"/>
      <c r="E117" s="50"/>
      <c r="F117" s="50"/>
    </row>
    <row r="118" spans="2:6" ht="12.75">
      <c r="B118" s="50"/>
      <c r="C118" s="50"/>
      <c r="D118" s="50"/>
      <c r="E118" s="50"/>
      <c r="F118" s="50"/>
    </row>
    <row r="119" spans="2:6" ht="12.75">
      <c r="B119" s="50"/>
      <c r="C119" s="50"/>
      <c r="D119" s="50"/>
      <c r="E119" s="50"/>
      <c r="F119" s="50"/>
    </row>
    <row r="120" spans="2:6" ht="12.75">
      <c r="B120" s="50"/>
      <c r="C120" s="50"/>
      <c r="D120" s="50"/>
      <c r="E120" s="50"/>
      <c r="F120" s="50"/>
    </row>
    <row r="121" spans="2:6" ht="12.75">
      <c r="B121" s="50"/>
      <c r="C121" s="50"/>
      <c r="D121" s="50"/>
      <c r="E121" s="50"/>
      <c r="F121" s="50"/>
    </row>
    <row r="122" spans="2:6" ht="12.75">
      <c r="B122" s="50"/>
      <c r="C122" s="50"/>
      <c r="D122" s="50"/>
      <c r="E122" s="50"/>
      <c r="F122" s="50"/>
    </row>
    <row r="123" spans="2:6" ht="12.75">
      <c r="B123" s="50"/>
      <c r="C123" s="50"/>
      <c r="D123" s="50"/>
      <c r="E123" s="50"/>
      <c r="F123" s="50"/>
    </row>
    <row r="124" spans="2:6" ht="12.75">
      <c r="B124" s="50"/>
      <c r="C124" s="50"/>
      <c r="D124" s="50"/>
      <c r="E124" s="50"/>
      <c r="F124" s="50"/>
    </row>
    <row r="125" spans="2:6" ht="12.75">
      <c r="B125" s="50"/>
      <c r="C125" s="50"/>
      <c r="D125" s="50"/>
      <c r="E125" s="50"/>
      <c r="F125" s="50"/>
    </row>
    <row r="126" spans="2:6" ht="12.75">
      <c r="B126" s="50"/>
      <c r="C126" s="50"/>
      <c r="D126" s="50"/>
      <c r="E126" s="50"/>
      <c r="F126" s="50"/>
    </row>
    <row r="127" spans="2:6" ht="12.75">
      <c r="B127" s="50"/>
      <c r="C127" s="50"/>
      <c r="D127" s="50"/>
      <c r="E127" s="50"/>
      <c r="F127" s="50"/>
    </row>
    <row r="128" spans="2:6" ht="12.75">
      <c r="B128" s="50"/>
      <c r="C128" s="50"/>
      <c r="D128" s="50"/>
      <c r="E128" s="50"/>
      <c r="F128" s="50"/>
    </row>
    <row r="129" spans="2:6" ht="12.75">
      <c r="B129" s="50"/>
      <c r="C129" s="50"/>
      <c r="D129" s="50"/>
      <c r="E129" s="50"/>
      <c r="F129" s="50"/>
    </row>
    <row r="130" spans="2:6" ht="12.75">
      <c r="B130" s="50"/>
      <c r="C130" s="50"/>
      <c r="D130" s="50"/>
      <c r="E130" s="50"/>
      <c r="F130" s="50"/>
    </row>
    <row r="131" spans="2:6" ht="12.75">
      <c r="B131" s="50"/>
      <c r="C131" s="50"/>
      <c r="D131" s="50"/>
      <c r="E131" s="50"/>
      <c r="F131" s="50"/>
    </row>
    <row r="132" spans="2:6" ht="12.75">
      <c r="B132" s="50"/>
      <c r="C132" s="50"/>
      <c r="D132" s="50"/>
      <c r="E132" s="50"/>
      <c r="F132" s="50"/>
    </row>
    <row r="133" spans="2:6" ht="12.75">
      <c r="B133" s="50"/>
      <c r="C133" s="50"/>
      <c r="D133" s="50"/>
      <c r="E133" s="50"/>
      <c r="F133" s="50"/>
    </row>
    <row r="134" spans="2:6" ht="12.75">
      <c r="B134" s="50"/>
      <c r="C134" s="50"/>
      <c r="D134" s="50"/>
      <c r="E134" s="50"/>
      <c r="F134" s="50"/>
    </row>
    <row r="135" spans="2:6" ht="12.75">
      <c r="B135" s="50"/>
      <c r="C135" s="50"/>
      <c r="D135" s="50"/>
      <c r="E135" s="50"/>
      <c r="F135" s="50"/>
    </row>
    <row r="136" spans="2:6" ht="12.75">
      <c r="B136" s="50"/>
      <c r="C136" s="50"/>
      <c r="D136" s="50"/>
      <c r="E136" s="50"/>
      <c r="F136" s="50"/>
    </row>
    <row r="137" spans="2:6" ht="12.75">
      <c r="B137" s="50"/>
      <c r="C137" s="50"/>
      <c r="D137" s="50"/>
      <c r="E137" s="50"/>
      <c r="F137" s="50"/>
    </row>
    <row r="138" spans="2:6" ht="12.75">
      <c r="B138" s="50"/>
      <c r="C138" s="50"/>
      <c r="D138" s="50"/>
      <c r="E138" s="50"/>
      <c r="F138" s="50"/>
    </row>
    <row r="139" spans="2:6" ht="12.75">
      <c r="B139" s="50"/>
      <c r="C139" s="50"/>
      <c r="D139" s="50"/>
      <c r="E139" s="50"/>
      <c r="F139" s="50"/>
    </row>
    <row r="140" spans="2:6" ht="12.75">
      <c r="B140" s="50"/>
      <c r="C140" s="50"/>
      <c r="D140" s="50"/>
      <c r="E140" s="50"/>
      <c r="F140" s="50"/>
    </row>
    <row r="141" spans="2:6" ht="12.75">
      <c r="B141" s="50"/>
      <c r="C141" s="50"/>
      <c r="D141" s="50"/>
      <c r="E141" s="50"/>
      <c r="F141" s="50"/>
    </row>
    <row r="142" spans="2:6" ht="12.75">
      <c r="B142" s="50"/>
      <c r="C142" s="50"/>
      <c r="D142" s="50"/>
      <c r="E142" s="50"/>
      <c r="F142" s="50"/>
    </row>
    <row r="143" spans="2:6" ht="12.75">
      <c r="B143" s="50"/>
      <c r="C143" s="50"/>
      <c r="D143" s="50"/>
      <c r="E143" s="50"/>
      <c r="F143" s="50"/>
    </row>
    <row r="144" spans="2:6" ht="12.75">
      <c r="B144" s="50"/>
      <c r="C144" s="50"/>
      <c r="D144" s="50"/>
      <c r="E144" s="50"/>
      <c r="F144" s="50"/>
    </row>
    <row r="145" spans="2:6" ht="12.75">
      <c r="B145" s="50"/>
      <c r="C145" s="50"/>
      <c r="D145" s="50"/>
      <c r="E145" s="50"/>
      <c r="F145" s="50"/>
    </row>
    <row r="146" spans="2:6" ht="12.75">
      <c r="B146" s="50"/>
      <c r="C146" s="50"/>
      <c r="D146" s="50"/>
      <c r="E146" s="50"/>
      <c r="F146" s="50"/>
    </row>
    <row r="147" spans="2:6" ht="12.75">
      <c r="B147" s="50"/>
      <c r="C147" s="50"/>
      <c r="D147" s="50"/>
      <c r="E147" s="50"/>
      <c r="F147" s="50"/>
    </row>
    <row r="148" spans="2:6" ht="12.75">
      <c r="B148" s="50"/>
      <c r="C148" s="50"/>
      <c r="D148" s="50"/>
      <c r="E148" s="50"/>
      <c r="F148" s="50"/>
    </row>
    <row r="149" spans="2:6" ht="12.75">
      <c r="B149" s="50"/>
      <c r="C149" s="50"/>
      <c r="D149" s="50"/>
      <c r="E149" s="50"/>
      <c r="F149" s="50"/>
    </row>
    <row r="150" spans="2:6" ht="12.75">
      <c r="B150" s="50"/>
      <c r="C150" s="50"/>
      <c r="D150" s="50"/>
      <c r="E150" s="50"/>
      <c r="F150" s="50"/>
    </row>
    <row r="151" spans="2:6" ht="12.75">
      <c r="B151" s="50"/>
      <c r="C151" s="50"/>
      <c r="D151" s="50"/>
      <c r="E151" s="50"/>
      <c r="F151" s="50"/>
    </row>
    <row r="152" spans="2:6" ht="12.75">
      <c r="B152" s="50"/>
      <c r="C152" s="50"/>
      <c r="D152" s="50"/>
      <c r="E152" s="50"/>
      <c r="F152" s="50"/>
    </row>
    <row r="153" spans="2:6" ht="12.75">
      <c r="B153" s="50"/>
      <c r="C153" s="50"/>
      <c r="D153" s="50"/>
      <c r="E153" s="50"/>
      <c r="F153" s="50"/>
    </row>
    <row r="154" spans="2:6" ht="12.75">
      <c r="B154" s="50"/>
      <c r="C154" s="50"/>
      <c r="D154" s="50"/>
      <c r="E154" s="50"/>
      <c r="F154" s="50"/>
    </row>
    <row r="155" spans="2:6" ht="12.75">
      <c r="B155" s="50"/>
      <c r="C155" s="50"/>
      <c r="D155" s="50"/>
      <c r="E155" s="50"/>
      <c r="F155" s="50"/>
    </row>
    <row r="156" spans="2:6" ht="12.75">
      <c r="B156" s="50"/>
      <c r="C156" s="50"/>
      <c r="D156" s="50"/>
      <c r="E156" s="50"/>
      <c r="F156" s="50"/>
    </row>
    <row r="157" spans="2:6" ht="12.75">
      <c r="B157" s="50"/>
      <c r="C157" s="50"/>
      <c r="D157" s="50"/>
      <c r="E157" s="50"/>
      <c r="F157" s="50"/>
    </row>
    <row r="158" spans="2:6" ht="12.75">
      <c r="B158" s="50"/>
      <c r="C158" s="50"/>
      <c r="D158" s="50"/>
      <c r="E158" s="50"/>
      <c r="F158" s="50"/>
    </row>
    <row r="159" spans="2:6" ht="12.75">
      <c r="B159" s="50"/>
      <c r="C159" s="50"/>
      <c r="D159" s="50"/>
      <c r="E159" s="50"/>
      <c r="F159" s="50"/>
    </row>
    <row r="160" spans="2:6" ht="12.75">
      <c r="B160" s="50"/>
      <c r="C160" s="50"/>
      <c r="D160" s="50"/>
      <c r="E160" s="50"/>
      <c r="F160" s="50"/>
    </row>
    <row r="161" spans="2:6" ht="12.75">
      <c r="B161" s="50"/>
      <c r="C161" s="50"/>
      <c r="D161" s="50"/>
      <c r="E161" s="50"/>
      <c r="F161" s="50"/>
    </row>
    <row r="162" spans="2:6" ht="12.75">
      <c r="B162" s="50"/>
      <c r="C162" s="50"/>
      <c r="D162" s="50"/>
      <c r="E162" s="50"/>
      <c r="F162" s="50"/>
    </row>
    <row r="163" spans="2:6" ht="12.75">
      <c r="B163" s="50"/>
      <c r="C163" s="50"/>
      <c r="D163" s="50"/>
      <c r="E163" s="50"/>
      <c r="F163" s="50"/>
    </row>
    <row r="164" spans="2:6" ht="12.75">
      <c r="B164" s="50"/>
      <c r="C164" s="50"/>
      <c r="D164" s="50"/>
      <c r="E164" s="50"/>
      <c r="F164" s="50"/>
    </row>
    <row r="165" spans="2:6" ht="12.75">
      <c r="B165" s="50"/>
      <c r="C165" s="50"/>
      <c r="D165" s="50"/>
      <c r="E165" s="50"/>
      <c r="F165" s="50"/>
    </row>
    <row r="166" spans="2:6" ht="12.75">
      <c r="B166" s="50"/>
      <c r="C166" s="50"/>
      <c r="D166" s="50"/>
      <c r="E166" s="50"/>
      <c r="F166" s="50"/>
    </row>
    <row r="167" spans="2:6" ht="12.75">
      <c r="B167" s="50"/>
      <c r="C167" s="50"/>
      <c r="D167" s="50"/>
      <c r="E167" s="50"/>
      <c r="F167" s="50"/>
    </row>
    <row r="168" spans="2:6" ht="12.75">
      <c r="B168" s="50"/>
      <c r="C168" s="50"/>
      <c r="D168" s="50"/>
      <c r="E168" s="50"/>
      <c r="F168" s="50"/>
    </row>
    <row r="169" spans="2:6" ht="12.75">
      <c r="B169" s="50"/>
      <c r="C169" s="50"/>
      <c r="D169" s="50"/>
      <c r="E169" s="50"/>
      <c r="F169" s="50"/>
    </row>
    <row r="170" spans="2:6" ht="12.75">
      <c r="B170" s="50"/>
      <c r="C170" s="50"/>
      <c r="D170" s="50"/>
      <c r="E170" s="50"/>
      <c r="F170" s="50"/>
    </row>
    <row r="171" spans="2:6" ht="12.75">
      <c r="B171" s="50"/>
      <c r="C171" s="50"/>
      <c r="D171" s="50"/>
      <c r="E171" s="50"/>
      <c r="F171" s="50"/>
    </row>
    <row r="172" spans="2:6" ht="12.75">
      <c r="B172" s="50"/>
      <c r="C172" s="50"/>
      <c r="D172" s="50"/>
      <c r="E172" s="50"/>
      <c r="F172" s="50"/>
    </row>
    <row r="173" spans="2:6" ht="12.75">
      <c r="B173" s="50"/>
      <c r="C173" s="50"/>
      <c r="D173" s="50"/>
      <c r="E173" s="50"/>
      <c r="F173" s="50"/>
    </row>
    <row r="174" spans="2:6" ht="12.75">
      <c r="B174" s="50"/>
      <c r="C174" s="50"/>
      <c r="D174" s="50"/>
      <c r="E174" s="50"/>
      <c r="F174" s="50"/>
    </row>
    <row r="175" spans="2:6" ht="12.75">
      <c r="B175" s="50"/>
      <c r="C175" s="50"/>
      <c r="D175" s="50"/>
      <c r="E175" s="50"/>
      <c r="F175" s="50"/>
    </row>
    <row r="176" spans="2:6" ht="12.75">
      <c r="B176" s="50"/>
      <c r="C176" s="50"/>
      <c r="D176" s="50"/>
      <c r="E176" s="50"/>
      <c r="F176" s="50"/>
    </row>
    <row r="177" spans="2:6" ht="12.75">
      <c r="B177" s="50"/>
      <c r="C177" s="50"/>
      <c r="D177" s="50"/>
      <c r="E177" s="50"/>
      <c r="F177" s="50"/>
    </row>
    <row r="178" spans="2:6" ht="12.75">
      <c r="B178" s="50"/>
      <c r="C178" s="50"/>
      <c r="D178" s="50"/>
      <c r="E178" s="50"/>
      <c r="F178" s="50"/>
    </row>
    <row r="179" spans="2:6" ht="12.75">
      <c r="B179" s="50"/>
      <c r="C179" s="50"/>
      <c r="D179" s="50"/>
      <c r="E179" s="50"/>
      <c r="F179" s="50"/>
    </row>
    <row r="180" spans="2:6" ht="12.75">
      <c r="B180" s="50"/>
      <c r="C180" s="50"/>
      <c r="D180" s="50"/>
      <c r="E180" s="50"/>
      <c r="F180" s="50"/>
    </row>
    <row r="181" spans="2:6" ht="12.75">
      <c r="B181" s="50"/>
      <c r="C181" s="50"/>
      <c r="D181" s="50"/>
      <c r="E181" s="50"/>
      <c r="F181" s="50"/>
    </row>
    <row r="182" spans="2:6" ht="12.75">
      <c r="B182" s="50"/>
      <c r="C182" s="50"/>
      <c r="D182" s="50"/>
      <c r="E182" s="50"/>
      <c r="F182" s="50"/>
    </row>
    <row r="183" spans="2:6" ht="12.75">
      <c r="B183" s="50"/>
      <c r="C183" s="50"/>
      <c r="D183" s="50"/>
      <c r="E183" s="50"/>
      <c r="F183" s="50"/>
    </row>
    <row r="184" spans="2:6" ht="12.75">
      <c r="B184" s="50"/>
      <c r="C184" s="50"/>
      <c r="D184" s="50"/>
      <c r="E184" s="50"/>
      <c r="F184" s="50"/>
    </row>
    <row r="185" spans="2:6" ht="12.75">
      <c r="B185" s="50"/>
      <c r="C185" s="50"/>
      <c r="D185" s="50"/>
      <c r="E185" s="50"/>
      <c r="F185" s="50"/>
    </row>
    <row r="186" spans="2:6" ht="12.75">
      <c r="B186" s="50"/>
      <c r="C186" s="50"/>
      <c r="D186" s="50"/>
      <c r="E186" s="50"/>
      <c r="F186" s="50"/>
    </row>
    <row r="187" spans="2:6" ht="12.75">
      <c r="B187" s="50"/>
      <c r="C187" s="50"/>
      <c r="D187" s="50"/>
      <c r="E187" s="50"/>
      <c r="F187" s="50"/>
    </row>
    <row r="188" spans="2:6" ht="12.75">
      <c r="B188" s="50"/>
      <c r="C188" s="50"/>
      <c r="D188" s="50"/>
      <c r="E188" s="50"/>
      <c r="F188" s="50"/>
    </row>
    <row r="189" spans="2:6" ht="12.75">
      <c r="B189" s="50"/>
      <c r="C189" s="50"/>
      <c r="D189" s="50"/>
      <c r="E189" s="50"/>
      <c r="F189" s="50"/>
    </row>
    <row r="190" spans="2:6" ht="12.75">
      <c r="B190" s="50"/>
      <c r="C190" s="50"/>
      <c r="D190" s="50"/>
      <c r="E190" s="50"/>
      <c r="F190" s="50"/>
    </row>
    <row r="191" spans="2:6" ht="12.75">
      <c r="B191" s="50"/>
      <c r="C191" s="50"/>
      <c r="D191" s="50"/>
      <c r="E191" s="50"/>
      <c r="F191" s="50"/>
    </row>
    <row r="192" spans="2:6" ht="12.75">
      <c r="B192" s="50"/>
      <c r="C192" s="50"/>
      <c r="D192" s="50"/>
      <c r="E192" s="50"/>
      <c r="F192" s="50"/>
    </row>
    <row r="193" spans="2:6" ht="12.75">
      <c r="B193" s="50"/>
      <c r="C193" s="50"/>
      <c r="D193" s="50"/>
      <c r="E193" s="50"/>
      <c r="F193" s="50"/>
    </row>
    <row r="194" spans="2:6" ht="12.75">
      <c r="B194" s="50"/>
      <c r="C194" s="50"/>
      <c r="D194" s="50"/>
      <c r="E194" s="50"/>
      <c r="F194" s="50"/>
    </row>
    <row r="195" spans="2:6" ht="12.75">
      <c r="B195" s="50"/>
      <c r="C195" s="50"/>
      <c r="D195" s="50"/>
      <c r="E195" s="50"/>
      <c r="F195" s="50"/>
    </row>
    <row r="196" spans="2:6" ht="12.75">
      <c r="B196" s="50"/>
      <c r="C196" s="50"/>
      <c r="D196" s="50"/>
      <c r="E196" s="50"/>
      <c r="F196" s="50"/>
    </row>
    <row r="197" spans="2:6" ht="12.75">
      <c r="B197" s="50"/>
      <c r="C197" s="50"/>
      <c r="D197" s="50"/>
      <c r="E197" s="50"/>
      <c r="F197" s="50"/>
    </row>
    <row r="198" spans="2:6" ht="12.75">
      <c r="B198" s="50"/>
      <c r="C198" s="50"/>
      <c r="D198" s="50"/>
      <c r="E198" s="50"/>
      <c r="F198" s="50"/>
    </row>
    <row r="199" spans="2:6" ht="12.75">
      <c r="B199" s="50"/>
      <c r="C199" s="50"/>
      <c r="D199" s="50"/>
      <c r="E199" s="50"/>
      <c r="F199" s="50"/>
    </row>
    <row r="200" spans="2:6" ht="12.75">
      <c r="B200" s="50"/>
      <c r="C200" s="50"/>
      <c r="D200" s="50"/>
      <c r="E200" s="50"/>
      <c r="F200" s="50"/>
    </row>
    <row r="201" spans="2:6" ht="12.75">
      <c r="B201" s="50"/>
      <c r="C201" s="50"/>
      <c r="D201" s="50"/>
      <c r="E201" s="50"/>
      <c r="F201" s="50"/>
    </row>
    <row r="202" spans="2:6" ht="12.75">
      <c r="B202" s="50"/>
      <c r="C202" s="50"/>
      <c r="D202" s="50"/>
      <c r="E202" s="50"/>
      <c r="F202" s="50"/>
    </row>
    <row r="203" spans="2:6" ht="12.75">
      <c r="B203" s="50"/>
      <c r="C203" s="50"/>
      <c r="D203" s="50"/>
      <c r="E203" s="50"/>
      <c r="F203" s="50"/>
    </row>
    <row r="204" spans="2:6" ht="12.75">
      <c r="B204" s="50"/>
      <c r="C204" s="50"/>
      <c r="D204" s="50"/>
      <c r="E204" s="50"/>
      <c r="F204" s="50"/>
    </row>
    <row r="205" spans="2:6" ht="12.75">
      <c r="B205" s="50"/>
      <c r="C205" s="50"/>
      <c r="D205" s="50"/>
      <c r="E205" s="50"/>
      <c r="F205" s="50"/>
    </row>
    <row r="206" spans="2:6" ht="12.75">
      <c r="B206" s="50"/>
      <c r="C206" s="50"/>
      <c r="D206" s="50"/>
      <c r="E206" s="50"/>
      <c r="F206" s="50"/>
    </row>
    <row r="207" spans="2:6" ht="12.75">
      <c r="B207" s="50"/>
      <c r="C207" s="50"/>
      <c r="D207" s="50"/>
      <c r="E207" s="50"/>
      <c r="F207" s="50"/>
    </row>
    <row r="208" spans="2:6" ht="12.75">
      <c r="B208" s="50"/>
      <c r="C208" s="50"/>
      <c r="D208" s="50"/>
      <c r="E208" s="50"/>
      <c r="F208" s="50"/>
    </row>
    <row r="209" spans="2:6" ht="12.75">
      <c r="B209" s="50"/>
      <c r="C209" s="50"/>
      <c r="D209" s="50"/>
      <c r="E209" s="50"/>
      <c r="F209" s="50"/>
    </row>
    <row r="210" spans="2:6" ht="12.75">
      <c r="B210" s="50"/>
      <c r="C210" s="50"/>
      <c r="D210" s="50"/>
      <c r="E210" s="50"/>
      <c r="F210" s="50"/>
    </row>
    <row r="211" spans="2:6" ht="12.75">
      <c r="B211" s="50"/>
      <c r="C211" s="50"/>
      <c r="D211" s="50"/>
      <c r="E211" s="50"/>
      <c r="F211" s="50"/>
    </row>
    <row r="212" spans="2:6" ht="12.75">
      <c r="B212" s="50"/>
      <c r="C212" s="50"/>
      <c r="D212" s="50"/>
      <c r="E212" s="50"/>
      <c r="F212" s="50"/>
    </row>
    <row r="213" spans="2:6" ht="12.75">
      <c r="B213" s="50"/>
      <c r="C213" s="50"/>
      <c r="D213" s="50"/>
      <c r="E213" s="50"/>
      <c r="F213" s="50"/>
    </row>
    <row r="214" spans="2:6" ht="12.75">
      <c r="B214" s="50"/>
      <c r="C214" s="50"/>
      <c r="D214" s="50"/>
      <c r="E214" s="50"/>
      <c r="F214" s="50"/>
    </row>
    <row r="215" spans="2:6" ht="12.75">
      <c r="B215" s="50"/>
      <c r="C215" s="50"/>
      <c r="D215" s="50"/>
      <c r="E215" s="50"/>
      <c r="F215" s="50"/>
    </row>
    <row r="216" spans="2:6" ht="12.75">
      <c r="B216" s="50"/>
      <c r="C216" s="50"/>
      <c r="D216" s="50"/>
      <c r="E216" s="50"/>
      <c r="F216" s="50"/>
    </row>
    <row r="217" spans="2:6" ht="12.75">
      <c r="B217" s="50"/>
      <c r="C217" s="50"/>
      <c r="D217" s="50"/>
      <c r="E217" s="50"/>
      <c r="F217" s="50"/>
    </row>
    <row r="218" spans="2:6" ht="12.75">
      <c r="B218" s="50"/>
      <c r="C218" s="50"/>
      <c r="D218" s="50"/>
      <c r="E218" s="50"/>
      <c r="F218" s="50"/>
    </row>
    <row r="219" spans="2:6" ht="12.75">
      <c r="B219" s="50"/>
      <c r="C219" s="50"/>
      <c r="D219" s="50"/>
      <c r="E219" s="50"/>
      <c r="F219" s="50"/>
    </row>
    <row r="220" spans="2:6" ht="12.75">
      <c r="B220" s="50"/>
      <c r="C220" s="50"/>
      <c r="D220" s="50"/>
      <c r="E220" s="50"/>
      <c r="F220" s="50"/>
    </row>
    <row r="221" spans="2:6" ht="12.75">
      <c r="B221" s="50"/>
      <c r="C221" s="50"/>
      <c r="D221" s="50"/>
      <c r="E221" s="50"/>
      <c r="F221" s="50"/>
    </row>
    <row r="222" spans="2:6" ht="12.75">
      <c r="B222" s="50"/>
      <c r="C222" s="50"/>
      <c r="D222" s="50"/>
      <c r="E222" s="50"/>
      <c r="F222" s="50"/>
    </row>
    <row r="223" spans="2:6" ht="12.75">
      <c r="B223" s="50"/>
      <c r="C223" s="50"/>
      <c r="D223" s="50"/>
      <c r="E223" s="50"/>
      <c r="F223" s="50"/>
    </row>
    <row r="224" spans="2:6" ht="12.75">
      <c r="B224" s="50"/>
      <c r="C224" s="50"/>
      <c r="D224" s="50"/>
      <c r="E224" s="50"/>
      <c r="F224" s="50"/>
    </row>
    <row r="225" spans="2:6" ht="12.75">
      <c r="B225" s="50"/>
      <c r="C225" s="50"/>
      <c r="D225" s="50"/>
      <c r="E225" s="50"/>
      <c r="F225" s="50"/>
    </row>
    <row r="226" spans="2:6" ht="12.75">
      <c r="B226" s="50"/>
      <c r="C226" s="50"/>
      <c r="D226" s="50"/>
      <c r="E226" s="50"/>
      <c r="F226" s="50"/>
    </row>
    <row r="227" spans="2:6" ht="12.75">
      <c r="B227" s="50"/>
      <c r="C227" s="50"/>
      <c r="D227" s="50"/>
      <c r="E227" s="50"/>
      <c r="F227" s="50"/>
    </row>
    <row r="228" spans="2:6" ht="12.75">
      <c r="B228" s="50"/>
      <c r="C228" s="50"/>
      <c r="D228" s="50"/>
      <c r="E228" s="50"/>
      <c r="F228" s="50"/>
    </row>
    <row r="229" spans="2:6" ht="12.75">
      <c r="B229" s="50"/>
      <c r="C229" s="50"/>
      <c r="D229" s="50"/>
      <c r="E229" s="50"/>
      <c r="F229" s="50"/>
    </row>
    <row r="230" spans="2:6" ht="12.75">
      <c r="B230" s="50"/>
      <c r="C230" s="50"/>
      <c r="D230" s="50"/>
      <c r="E230" s="50"/>
      <c r="F230" s="50"/>
    </row>
    <row r="231" spans="2:6" ht="12.75">
      <c r="B231" s="50"/>
      <c r="C231" s="50"/>
      <c r="D231" s="50"/>
      <c r="E231" s="50"/>
      <c r="F231" s="50"/>
    </row>
    <row r="232" spans="2:6" ht="12.75">
      <c r="B232" s="50"/>
      <c r="C232" s="50"/>
      <c r="D232" s="50"/>
      <c r="E232" s="50"/>
      <c r="F232" s="50"/>
    </row>
    <row r="233" spans="2:6" ht="12.75">
      <c r="B233" s="50"/>
      <c r="C233" s="50"/>
      <c r="D233" s="50"/>
      <c r="E233" s="50"/>
      <c r="F233" s="50"/>
    </row>
    <row r="234" spans="2:6" ht="12.75">
      <c r="B234" s="50"/>
      <c r="C234" s="50"/>
      <c r="D234" s="50"/>
      <c r="E234" s="50"/>
      <c r="F234" s="50"/>
    </row>
    <row r="235" spans="2:6" ht="12.75">
      <c r="B235" s="50"/>
      <c r="C235" s="50"/>
      <c r="D235" s="50"/>
      <c r="E235" s="50"/>
      <c r="F235" s="50"/>
    </row>
    <row r="236" spans="2:6" ht="12.75">
      <c r="B236" s="50"/>
      <c r="C236" s="50"/>
      <c r="D236" s="50"/>
      <c r="E236" s="50"/>
      <c r="F236" s="50"/>
    </row>
    <row r="237" spans="2:6" ht="12.75">
      <c r="B237" s="50"/>
      <c r="C237" s="50"/>
      <c r="D237" s="50"/>
      <c r="E237" s="50"/>
      <c r="F237" s="50"/>
    </row>
    <row r="238" spans="2:6" ht="12.75">
      <c r="B238" s="50"/>
      <c r="C238" s="50"/>
      <c r="D238" s="50"/>
      <c r="E238" s="50"/>
      <c r="F238" s="50"/>
    </row>
    <row r="239" spans="2:6" ht="12.75">
      <c r="B239" s="50"/>
      <c r="C239" s="50"/>
      <c r="D239" s="50"/>
      <c r="E239" s="50"/>
      <c r="F239" s="50"/>
    </row>
    <row r="240" spans="2:6" ht="12.75">
      <c r="B240" s="50"/>
      <c r="C240" s="50"/>
      <c r="D240" s="50"/>
      <c r="E240" s="50"/>
      <c r="F240" s="50"/>
    </row>
    <row r="241" spans="2:6" ht="12.75">
      <c r="B241" s="50"/>
      <c r="C241" s="50"/>
      <c r="D241" s="50"/>
      <c r="E241" s="50"/>
      <c r="F241" s="50"/>
    </row>
    <row r="242" spans="2:6" ht="12.75">
      <c r="B242" s="50"/>
      <c r="C242" s="50"/>
      <c r="D242" s="50"/>
      <c r="E242" s="50"/>
      <c r="F242" s="50"/>
    </row>
    <row r="243" spans="2:6" ht="12.75">
      <c r="B243" s="50"/>
      <c r="C243" s="50"/>
      <c r="D243" s="50"/>
      <c r="E243" s="50"/>
      <c r="F243" s="50"/>
    </row>
    <row r="244" spans="2:6" ht="12.75">
      <c r="B244" s="50"/>
      <c r="C244" s="50"/>
      <c r="D244" s="50"/>
      <c r="E244" s="50"/>
      <c r="F244" s="50"/>
    </row>
    <row r="245" spans="2:6" ht="12.75">
      <c r="B245" s="50"/>
      <c r="C245" s="50"/>
      <c r="D245" s="50"/>
      <c r="E245" s="50"/>
      <c r="F245" s="50"/>
    </row>
    <row r="246" spans="2:6" ht="12.75">
      <c r="B246" s="50"/>
      <c r="C246" s="50"/>
      <c r="D246" s="50"/>
      <c r="E246" s="50"/>
      <c r="F246" s="50"/>
    </row>
    <row r="247" spans="2:6" ht="12.75">
      <c r="B247" s="50"/>
      <c r="C247" s="50"/>
      <c r="D247" s="50"/>
      <c r="E247" s="50"/>
      <c r="F247" s="50"/>
    </row>
    <row r="248" spans="2:6" ht="12.75">
      <c r="B248" s="50"/>
      <c r="C248" s="50"/>
      <c r="D248" s="50"/>
      <c r="E248" s="50"/>
      <c r="F248" s="50"/>
    </row>
    <row r="249" spans="2:6" ht="12.75">
      <c r="B249" s="50"/>
      <c r="C249" s="50"/>
      <c r="D249" s="50"/>
      <c r="E249" s="50"/>
      <c r="F249" s="50"/>
    </row>
    <row r="250" spans="2:6" ht="12.75">
      <c r="B250" s="50"/>
      <c r="C250" s="50"/>
      <c r="D250" s="50"/>
      <c r="E250" s="50"/>
      <c r="F250" s="50"/>
    </row>
    <row r="251" spans="2:6" ht="12.75">
      <c r="B251" s="50"/>
      <c r="C251" s="50"/>
      <c r="D251" s="50"/>
      <c r="E251" s="50"/>
      <c r="F251" s="50"/>
    </row>
    <row r="252" spans="2:6" ht="12.75">
      <c r="B252" s="50"/>
      <c r="C252" s="50"/>
      <c r="D252" s="50"/>
      <c r="E252" s="50"/>
      <c r="F252" s="50"/>
    </row>
    <row r="253" spans="2:6" ht="12.75">
      <c r="B253" s="50"/>
      <c r="C253" s="50"/>
      <c r="D253" s="50"/>
      <c r="E253" s="50"/>
      <c r="F253" s="50"/>
    </row>
    <row r="254" spans="2:6" ht="12.75">
      <c r="B254" s="50"/>
      <c r="C254" s="50"/>
      <c r="D254" s="50"/>
      <c r="E254" s="50"/>
      <c r="F254" s="50"/>
    </row>
    <row r="255" spans="2:6" ht="12.75">
      <c r="B255" s="50"/>
      <c r="C255" s="50"/>
      <c r="D255" s="50"/>
      <c r="E255" s="50"/>
      <c r="F255" s="50"/>
    </row>
    <row r="256" spans="2:6" ht="12.75">
      <c r="B256" s="50"/>
      <c r="C256" s="50"/>
      <c r="D256" s="50"/>
      <c r="E256" s="50"/>
      <c r="F256" s="50"/>
    </row>
    <row r="257" spans="2:6" ht="12.75">
      <c r="B257" s="50"/>
      <c r="C257" s="50"/>
      <c r="D257" s="50"/>
      <c r="E257" s="50"/>
      <c r="F257" s="50"/>
    </row>
    <row r="258" spans="2:6" ht="12.75">
      <c r="B258" s="50"/>
      <c r="C258" s="50"/>
      <c r="D258" s="50"/>
      <c r="E258" s="50"/>
      <c r="F258" s="50"/>
    </row>
    <row r="259" spans="2:6" ht="12.75">
      <c r="B259" s="50"/>
      <c r="C259" s="50"/>
      <c r="D259" s="50"/>
      <c r="E259" s="50"/>
      <c r="F259" s="50"/>
    </row>
    <row r="260" spans="2:6" ht="12.75">
      <c r="B260" s="50"/>
      <c r="C260" s="50"/>
      <c r="D260" s="50"/>
      <c r="E260" s="50"/>
      <c r="F260" s="50"/>
    </row>
    <row r="261" spans="2:6" ht="12.75">
      <c r="B261" s="50"/>
      <c r="C261" s="50"/>
      <c r="D261" s="50"/>
      <c r="E261" s="50"/>
      <c r="F261" s="50"/>
    </row>
    <row r="262" spans="2:6" ht="12.75">
      <c r="B262" s="50"/>
      <c r="C262" s="50"/>
      <c r="D262" s="50"/>
      <c r="E262" s="50"/>
      <c r="F262" s="50"/>
    </row>
    <row r="263" spans="2:6" ht="12.75">
      <c r="B263" s="50"/>
      <c r="C263" s="50"/>
      <c r="D263" s="50"/>
      <c r="E263" s="50"/>
      <c r="F263" s="50"/>
    </row>
    <row r="264" spans="2:6" ht="12.75">
      <c r="B264" s="50"/>
      <c r="C264" s="50"/>
      <c r="D264" s="50"/>
      <c r="E264" s="50"/>
      <c r="F264" s="50"/>
    </row>
    <row r="265" spans="2:6" ht="12.75">
      <c r="B265" s="50"/>
      <c r="C265" s="50"/>
      <c r="D265" s="50"/>
      <c r="E265" s="50"/>
      <c r="F265" s="50"/>
    </row>
    <row r="266" spans="2:6" ht="12.75">
      <c r="B266" s="50"/>
      <c r="C266" s="50"/>
      <c r="D266" s="50"/>
      <c r="E266" s="50"/>
      <c r="F266" s="50"/>
    </row>
    <row r="267" spans="2:6" ht="12.75">
      <c r="B267" s="50"/>
      <c r="C267" s="50"/>
      <c r="D267" s="50"/>
      <c r="E267" s="50"/>
      <c r="F267" s="50"/>
    </row>
    <row r="268" spans="2:6" ht="12.75">
      <c r="B268" s="50"/>
      <c r="C268" s="50"/>
      <c r="D268" s="50"/>
      <c r="E268" s="50"/>
      <c r="F268" s="50"/>
    </row>
    <row r="269" spans="2:6" ht="12.75">
      <c r="B269" s="50"/>
      <c r="C269" s="50"/>
      <c r="D269" s="50"/>
      <c r="E269" s="50"/>
      <c r="F269" s="50"/>
    </row>
    <row r="270" spans="2:6" ht="12.75">
      <c r="B270" s="50"/>
      <c r="C270" s="50"/>
      <c r="D270" s="50"/>
      <c r="E270" s="50"/>
      <c r="F270" s="50"/>
    </row>
    <row r="271" spans="2:6" ht="12.75">
      <c r="B271" s="50"/>
      <c r="C271" s="50"/>
      <c r="D271" s="50"/>
      <c r="E271" s="50"/>
      <c r="F271" s="50"/>
    </row>
    <row r="272" spans="2:6" ht="12.75">
      <c r="B272" s="50"/>
      <c r="C272" s="50"/>
      <c r="D272" s="50"/>
      <c r="E272" s="50"/>
      <c r="F272" s="50"/>
    </row>
    <row r="273" spans="2:6" ht="12.75">
      <c r="B273" s="50"/>
      <c r="C273" s="50"/>
      <c r="D273" s="50"/>
      <c r="E273" s="50"/>
      <c r="F273" s="50"/>
    </row>
    <row r="274" spans="2:6" ht="12.75">
      <c r="B274" s="50"/>
      <c r="C274" s="50"/>
      <c r="D274" s="50"/>
      <c r="E274" s="50"/>
      <c r="F274" s="50"/>
    </row>
    <row r="275" spans="2:6" ht="12.75">
      <c r="B275" s="50"/>
      <c r="C275" s="50"/>
      <c r="D275" s="50"/>
      <c r="E275" s="50"/>
      <c r="F275" s="50"/>
    </row>
    <row r="276" spans="2:6" ht="12.75">
      <c r="B276" s="50"/>
      <c r="C276" s="50"/>
      <c r="D276" s="50"/>
      <c r="E276" s="50"/>
      <c r="F276" s="50"/>
    </row>
    <row r="277" spans="2:6" ht="12.75">
      <c r="B277" s="50"/>
      <c r="C277" s="50"/>
      <c r="D277" s="50"/>
      <c r="E277" s="50"/>
      <c r="F277" s="50"/>
    </row>
    <row r="278" spans="2:6" ht="12.75">
      <c r="B278" s="50"/>
      <c r="C278" s="50"/>
      <c r="D278" s="50"/>
      <c r="E278" s="50"/>
      <c r="F278" s="50"/>
    </row>
    <row r="279" spans="2:6" ht="12.75">
      <c r="B279" s="50"/>
      <c r="C279" s="50"/>
      <c r="D279" s="50"/>
      <c r="E279" s="50"/>
      <c r="F279" s="50"/>
    </row>
    <row r="280" spans="2:6" ht="12.75">
      <c r="B280" s="50"/>
      <c r="C280" s="50"/>
      <c r="D280" s="50"/>
      <c r="E280" s="50"/>
      <c r="F280" s="50"/>
    </row>
    <row r="281" spans="2:6" ht="12.75">
      <c r="B281" s="50"/>
      <c r="C281" s="50"/>
      <c r="D281" s="50"/>
      <c r="E281" s="50"/>
      <c r="F281" s="50"/>
    </row>
    <row r="282" spans="2:6" ht="12.75">
      <c r="B282" s="50"/>
      <c r="C282" s="50"/>
      <c r="D282" s="50"/>
      <c r="E282" s="50"/>
      <c r="F282" s="50"/>
    </row>
    <row r="283" spans="2:6" ht="12.75">
      <c r="B283" s="50"/>
      <c r="C283" s="50"/>
      <c r="D283" s="50"/>
      <c r="E283" s="50"/>
      <c r="F283" s="50"/>
    </row>
    <row r="284" spans="2:6" ht="12.75">
      <c r="B284" s="50"/>
      <c r="C284" s="50"/>
      <c r="D284" s="50"/>
      <c r="E284" s="50"/>
      <c r="F284" s="50"/>
    </row>
    <row r="285" spans="2:6" ht="12.75">
      <c r="B285" s="50"/>
      <c r="C285" s="50"/>
      <c r="D285" s="50"/>
      <c r="E285" s="50"/>
      <c r="F285" s="50"/>
    </row>
    <row r="286" spans="2:6" ht="12.75">
      <c r="B286" s="50"/>
      <c r="C286" s="50"/>
      <c r="D286" s="50"/>
      <c r="E286" s="50"/>
      <c r="F286" s="50"/>
    </row>
    <row r="287" spans="2:6" ht="12.75">
      <c r="B287" s="50"/>
      <c r="C287" s="50"/>
      <c r="D287" s="50"/>
      <c r="E287" s="50"/>
      <c r="F287" s="50"/>
    </row>
    <row r="288" spans="2:6" ht="12.75">
      <c r="B288" s="50"/>
      <c r="C288" s="50"/>
      <c r="D288" s="50"/>
      <c r="E288" s="50"/>
      <c r="F288" s="50"/>
    </row>
    <row r="289" spans="2:6" ht="12.75">
      <c r="B289" s="50"/>
      <c r="C289" s="50"/>
      <c r="D289" s="50"/>
      <c r="E289" s="50"/>
      <c r="F289" s="50"/>
    </row>
    <row r="290" spans="2:6" ht="12.75">
      <c r="B290" s="50"/>
      <c r="C290" s="50"/>
      <c r="D290" s="50"/>
      <c r="E290" s="50"/>
      <c r="F290" s="50"/>
    </row>
    <row r="291" spans="2:6" ht="12.75">
      <c r="B291" s="50"/>
      <c r="C291" s="50"/>
      <c r="D291" s="50"/>
      <c r="E291" s="50"/>
      <c r="F291" s="50"/>
    </row>
    <row r="292" spans="2:6" ht="12.75">
      <c r="B292" s="50"/>
      <c r="C292" s="50"/>
      <c r="D292" s="50"/>
      <c r="E292" s="50"/>
      <c r="F292" s="50"/>
    </row>
    <row r="293" spans="2:6" ht="12.75">
      <c r="B293" s="50"/>
      <c r="C293" s="50"/>
      <c r="D293" s="50"/>
      <c r="E293" s="50"/>
      <c r="F293" s="50"/>
    </row>
    <row r="294" spans="2:6" ht="12.75">
      <c r="B294" s="50"/>
      <c r="C294" s="50"/>
      <c r="D294" s="50"/>
      <c r="E294" s="50"/>
      <c r="F294" s="50"/>
    </row>
    <row r="295" spans="2:6" ht="12.75">
      <c r="B295" s="50"/>
      <c r="C295" s="50"/>
      <c r="D295" s="50"/>
      <c r="E295" s="50"/>
      <c r="F295" s="50"/>
    </row>
    <row r="296" spans="2:6" ht="12.75">
      <c r="B296" s="50"/>
      <c r="C296" s="50"/>
      <c r="D296" s="50"/>
      <c r="E296" s="50"/>
      <c r="F296" s="50"/>
    </row>
    <row r="297" spans="2:6" ht="12.75">
      <c r="B297" s="50"/>
      <c r="C297" s="50"/>
      <c r="D297" s="50"/>
      <c r="E297" s="50"/>
      <c r="F297" s="50"/>
    </row>
    <row r="298" spans="2:6" ht="12.75">
      <c r="B298" s="50"/>
      <c r="C298" s="50"/>
      <c r="D298" s="50"/>
      <c r="E298" s="50"/>
      <c r="F298" s="50"/>
    </row>
    <row r="299" spans="2:6" ht="12.75">
      <c r="B299" s="50"/>
      <c r="C299" s="50"/>
      <c r="D299" s="50"/>
      <c r="E299" s="50"/>
      <c r="F299" s="50"/>
    </row>
    <row r="300" spans="2:6" ht="12.75">
      <c r="B300" s="50"/>
      <c r="C300" s="50"/>
      <c r="D300" s="50"/>
      <c r="E300" s="50"/>
      <c r="F300" s="50"/>
    </row>
    <row r="301" spans="2:6" ht="12.75">
      <c r="B301" s="50"/>
      <c r="C301" s="50"/>
      <c r="D301" s="50"/>
      <c r="E301" s="50"/>
      <c r="F301" s="50"/>
    </row>
    <row r="302" spans="2:6" ht="12.75">
      <c r="B302" s="50"/>
      <c r="C302" s="50"/>
      <c r="D302" s="50"/>
      <c r="E302" s="50"/>
      <c r="F302" s="50"/>
    </row>
    <row r="303" spans="2:6" ht="12.75">
      <c r="B303" s="50"/>
      <c r="C303" s="50"/>
      <c r="D303" s="50"/>
      <c r="E303" s="50"/>
      <c r="F303" s="50"/>
    </row>
    <row r="304" spans="2:6" ht="12.75">
      <c r="B304" s="50"/>
      <c r="C304" s="50"/>
      <c r="D304" s="50"/>
      <c r="E304" s="50"/>
      <c r="F304" s="50"/>
    </row>
    <row r="305" spans="2:6" ht="12.75">
      <c r="B305" s="50"/>
      <c r="C305" s="50"/>
      <c r="D305" s="50"/>
      <c r="E305" s="50"/>
      <c r="F305" s="50"/>
    </row>
    <row r="306" spans="2:6" ht="12.75">
      <c r="B306" s="50"/>
      <c r="C306" s="50"/>
      <c r="D306" s="50"/>
      <c r="E306" s="50"/>
      <c r="F306" s="50"/>
    </row>
    <row r="307" spans="2:6" ht="12.75">
      <c r="B307" s="50"/>
      <c r="C307" s="50"/>
      <c r="D307" s="50"/>
      <c r="E307" s="50"/>
      <c r="F307" s="50"/>
    </row>
    <row r="308" spans="2:6" ht="12.75">
      <c r="B308" s="50"/>
      <c r="C308" s="50"/>
      <c r="D308" s="50"/>
      <c r="E308" s="50"/>
      <c r="F308" s="50"/>
    </row>
    <row r="309" spans="2:6" ht="12.75">
      <c r="B309" s="50"/>
      <c r="C309" s="50"/>
      <c r="D309" s="50"/>
      <c r="E309" s="50"/>
      <c r="F309" s="50"/>
    </row>
    <row r="310" spans="2:6" ht="12.75">
      <c r="B310" s="50"/>
      <c r="C310" s="50"/>
      <c r="D310" s="50"/>
      <c r="E310" s="50"/>
      <c r="F310" s="50"/>
    </row>
    <row r="311" spans="2:6" ht="12.75">
      <c r="B311" s="50"/>
      <c r="C311" s="50"/>
      <c r="D311" s="50"/>
      <c r="E311" s="50"/>
      <c r="F311" s="50"/>
    </row>
    <row r="312" spans="2:6" ht="12.75">
      <c r="B312" s="50"/>
      <c r="C312" s="50"/>
      <c r="D312" s="50"/>
      <c r="E312" s="50"/>
      <c r="F312" s="50"/>
    </row>
    <row r="313" spans="2:6" ht="12.75">
      <c r="B313" s="50"/>
      <c r="C313" s="50"/>
      <c r="D313" s="50"/>
      <c r="E313" s="50"/>
      <c r="F313" s="50"/>
    </row>
    <row r="314" spans="2:6" ht="12.75">
      <c r="B314" s="50"/>
      <c r="C314" s="50"/>
      <c r="D314" s="50"/>
      <c r="E314" s="50"/>
      <c r="F314" s="50"/>
    </row>
    <row r="315" spans="2:6" ht="12.75">
      <c r="B315" s="50"/>
      <c r="C315" s="50"/>
      <c r="D315" s="50"/>
      <c r="E315" s="50"/>
      <c r="F315" s="50"/>
    </row>
    <row r="316" spans="2:6" ht="12.75">
      <c r="B316" s="50"/>
      <c r="C316" s="50"/>
      <c r="D316" s="50"/>
      <c r="E316" s="50"/>
      <c r="F316" s="50"/>
    </row>
    <row r="317" spans="2:6" ht="12.75">
      <c r="B317" s="50"/>
      <c r="C317" s="50"/>
      <c r="D317" s="50"/>
      <c r="E317" s="50"/>
      <c r="F317" s="50"/>
    </row>
    <row r="318" spans="2:6" ht="12.75">
      <c r="B318" s="50"/>
      <c r="C318" s="50"/>
      <c r="D318" s="50"/>
      <c r="E318" s="50"/>
      <c r="F318" s="50"/>
    </row>
    <row r="319" spans="2:6" ht="12.75">
      <c r="B319" s="50"/>
      <c r="C319" s="50"/>
      <c r="D319" s="50"/>
      <c r="E319" s="50"/>
      <c r="F319" s="50"/>
    </row>
    <row r="320" spans="2:6" ht="12.75">
      <c r="B320" s="50"/>
      <c r="C320" s="50"/>
      <c r="D320" s="50"/>
      <c r="E320" s="50"/>
      <c r="F320" s="50"/>
    </row>
    <row r="321" spans="2:6" ht="12.75">
      <c r="B321" s="50"/>
      <c r="C321" s="50"/>
      <c r="D321" s="50"/>
      <c r="E321" s="50"/>
      <c r="F321" s="50"/>
    </row>
    <row r="322" spans="2:6" ht="12.75">
      <c r="B322" s="50"/>
      <c r="C322" s="50"/>
      <c r="D322" s="50"/>
      <c r="E322" s="50"/>
      <c r="F322" s="50"/>
    </row>
    <row r="323" spans="2:6" ht="12.75">
      <c r="B323" s="50"/>
      <c r="C323" s="50"/>
      <c r="D323" s="50"/>
      <c r="E323" s="50"/>
      <c r="F323" s="50"/>
    </row>
    <row r="324" spans="2:6" ht="12.75">
      <c r="B324" s="50"/>
      <c r="C324" s="50"/>
      <c r="D324" s="50"/>
      <c r="E324" s="50"/>
      <c r="F324" s="50"/>
    </row>
    <row r="325" spans="2:6" ht="12.75">
      <c r="B325" s="50"/>
      <c r="C325" s="50"/>
      <c r="D325" s="50"/>
      <c r="E325" s="50"/>
      <c r="F325" s="50"/>
    </row>
    <row r="326" spans="2:6" ht="12.75">
      <c r="B326" s="50"/>
      <c r="C326" s="50"/>
      <c r="D326" s="50"/>
      <c r="E326" s="50"/>
      <c r="F326" s="50"/>
    </row>
    <row r="327" spans="2:6" ht="12.75">
      <c r="B327" s="50"/>
      <c r="C327" s="50"/>
      <c r="D327" s="50"/>
      <c r="E327" s="50"/>
      <c r="F327" s="50"/>
    </row>
    <row r="328" spans="2:6" ht="12.75">
      <c r="B328" s="50"/>
      <c r="C328" s="50"/>
      <c r="D328" s="50"/>
      <c r="E328" s="50"/>
      <c r="F328" s="50"/>
    </row>
    <row r="329" spans="2:6" ht="12.75">
      <c r="B329" s="50"/>
      <c r="C329" s="50"/>
      <c r="D329" s="50"/>
      <c r="E329" s="50"/>
      <c r="F329" s="50"/>
    </row>
    <row r="330" spans="2:6" ht="12.75">
      <c r="B330" s="50"/>
      <c r="C330" s="50"/>
      <c r="D330" s="50"/>
      <c r="E330" s="50"/>
      <c r="F330" s="50"/>
    </row>
    <row r="331" spans="2:6" ht="12.75">
      <c r="B331" s="50"/>
      <c r="C331" s="50"/>
      <c r="D331" s="50"/>
      <c r="E331" s="50"/>
      <c r="F331" s="50"/>
    </row>
    <row r="332" spans="2:6" ht="12.75">
      <c r="B332" s="50"/>
      <c r="C332" s="50"/>
      <c r="D332" s="50"/>
      <c r="E332" s="50"/>
      <c r="F332" s="50"/>
    </row>
    <row r="333" spans="2:6" ht="12.75">
      <c r="B333" s="50"/>
      <c r="C333" s="50"/>
      <c r="D333" s="50"/>
      <c r="E333" s="50"/>
      <c r="F333" s="50"/>
    </row>
    <row r="334" spans="2:6" ht="12.75">
      <c r="B334" s="50"/>
      <c r="C334" s="50"/>
      <c r="D334" s="50"/>
      <c r="E334" s="50"/>
      <c r="F334" s="50"/>
    </row>
    <row r="335" spans="2:6" ht="12.75">
      <c r="B335" s="50"/>
      <c r="C335" s="50"/>
      <c r="D335" s="50"/>
      <c r="E335" s="50"/>
      <c r="F335" s="50"/>
    </row>
    <row r="336" spans="2:6" ht="12.75">
      <c r="B336" s="50"/>
      <c r="C336" s="50"/>
      <c r="D336" s="50"/>
      <c r="E336" s="50"/>
      <c r="F336" s="50"/>
    </row>
    <row r="337" spans="2:6" ht="12.75">
      <c r="B337" s="50"/>
      <c r="C337" s="50"/>
      <c r="D337" s="50"/>
      <c r="E337" s="50"/>
      <c r="F337" s="50"/>
    </row>
    <row r="338" spans="2:6" ht="12.75">
      <c r="B338" s="50"/>
      <c r="C338" s="50"/>
      <c r="D338" s="50"/>
      <c r="E338" s="50"/>
      <c r="F338" s="50"/>
    </row>
    <row r="339" spans="2:6" ht="12.75">
      <c r="B339" s="50"/>
      <c r="C339" s="50"/>
      <c r="D339" s="50"/>
      <c r="E339" s="50"/>
      <c r="F339" s="50"/>
    </row>
    <row r="340" spans="2:6" ht="12.75">
      <c r="B340" s="50"/>
      <c r="C340" s="50"/>
      <c r="D340" s="50"/>
      <c r="E340" s="50"/>
      <c r="F340" s="50"/>
    </row>
    <row r="341" spans="2:6" ht="12.75">
      <c r="B341" s="50"/>
      <c r="C341" s="50"/>
      <c r="D341" s="50"/>
      <c r="E341" s="50"/>
      <c r="F341" s="50"/>
    </row>
    <row r="342" spans="2:6" ht="12.75">
      <c r="B342" s="50"/>
      <c r="C342" s="50"/>
      <c r="D342" s="50"/>
      <c r="E342" s="50"/>
      <c r="F342" s="50"/>
    </row>
    <row r="343" spans="2:6" ht="12.75">
      <c r="B343" s="50"/>
      <c r="C343" s="50"/>
      <c r="D343" s="50"/>
      <c r="E343" s="50"/>
      <c r="F343" s="50"/>
    </row>
    <row r="344" spans="2:6" ht="12.75">
      <c r="B344" s="50"/>
      <c r="C344" s="50"/>
      <c r="D344" s="50"/>
      <c r="E344" s="50"/>
      <c r="F344" s="50"/>
    </row>
    <row r="345" spans="2:6" ht="12.75">
      <c r="B345" s="50"/>
      <c r="C345" s="50"/>
      <c r="D345" s="50"/>
      <c r="E345" s="50"/>
      <c r="F345" s="50"/>
    </row>
    <row r="346" spans="2:6" ht="12.75">
      <c r="B346" s="50"/>
      <c r="C346" s="50"/>
      <c r="D346" s="50"/>
      <c r="E346" s="50"/>
      <c r="F346" s="50"/>
    </row>
  </sheetData>
  <printOptions gridLines="1" horizontalCentered="1"/>
  <pageMargins left="0.5511811023622047" right="0.5511811023622047" top="1.3385826771653544" bottom="0.7874015748031497" header="0.7086614173228347" footer="0.5118110236220472"/>
  <pageSetup horizontalDpi="600" verticalDpi="600" orientation="portrait" paperSize="9" scale="80" r:id="rId1"/>
  <headerFooter alignWithMargins="0">
    <oddHeader>&amp;C&amp;"Arial CE,Pogrubiony"&amp;11
Wykonanie przychodów i wydatków funduszy celowych miasta Opola za I półrocze 2005 roku&amp;RZałącznik Nr 5&amp;9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2005-08-24T09:24:57Z</cp:lastPrinted>
  <dcterms:created xsi:type="dcterms:W3CDTF">2000-11-14T12:10:39Z</dcterms:created>
  <dcterms:modified xsi:type="dcterms:W3CDTF">2005-09-01T07:29:26Z</dcterms:modified>
  <cp:category/>
  <cp:version/>
  <cp:contentType/>
  <cp:contentStatus/>
</cp:coreProperties>
</file>