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0140" windowHeight="6600" activeTab="0"/>
  </bookViews>
  <sheets>
    <sheet name="Koszt utrzymPSP zal 20" sheetId="1" r:id="rId1"/>
    <sheet name="Zatrud.PSP zal. 21" sheetId="2" r:id="rId2"/>
    <sheet name="Koszt utrzymPG zal 22" sheetId="3" r:id="rId3"/>
    <sheet name="Zatrud.PG zal. 23" sheetId="4" r:id="rId4"/>
    <sheet name="Koszt utrzym LO zał.24" sheetId="5" r:id="rId5"/>
    <sheet name="Koszt utrzymZSZ zał.25" sheetId="6" r:id="rId6"/>
    <sheet name="Koszt utrzym.PP zał.26" sheetId="7" r:id="rId7"/>
    <sheet name="Zatrud.PP zał.27" sheetId="8" r:id="rId8"/>
  </sheets>
  <definedNames>
    <definedName name="_xlnm.Print_Area" localSheetId="4">'Koszt utrzym LO zał.24'!$A$1:$L$10</definedName>
    <definedName name="_xlnm.Print_Area" localSheetId="6">'Koszt utrzym.PP zał.26'!$A$1:$M$38</definedName>
    <definedName name="_xlnm.Print_Area" localSheetId="2">'Koszt utrzymPG zal 22'!$A$1:$L$16</definedName>
    <definedName name="_xlnm.Print_Area" localSheetId="0">'Koszt utrzymPSP zal 20'!$A$1:$L$32</definedName>
    <definedName name="_xlnm.Print_Area" localSheetId="5">'Koszt utrzymZSZ zał.25'!$A$1:$L$13</definedName>
    <definedName name="_xlnm.Print_Area" localSheetId="3">'Zatrud.PG zal. 23'!$A$1:$M$16</definedName>
    <definedName name="_xlnm.Print_Area" localSheetId="7">'Zatrud.PP zał.27'!$A$1:$M$36</definedName>
    <definedName name="_xlnm.Print_Area" localSheetId="1">'Zatrud.PSP zal. 21'!$A$1:$M$32</definedName>
  </definedNames>
  <calcPr fullCalcOnLoad="1"/>
</workbook>
</file>

<file path=xl/sharedStrings.xml><?xml version="1.0" encoding="utf-8"?>
<sst xmlns="http://schemas.openxmlformats.org/spreadsheetml/2006/main" count="294" uniqueCount="130">
  <si>
    <t>Lp.</t>
  </si>
  <si>
    <t>Wydatki bieżące</t>
  </si>
  <si>
    <t xml:space="preserve"> </t>
  </si>
  <si>
    <t>Zespół Szkół Ekonomicznych</t>
  </si>
  <si>
    <t>Zespół Szkół Technicznych i Ogólnokształcących</t>
  </si>
  <si>
    <t>Zespół Szkół Zawodowych Nr 4</t>
  </si>
  <si>
    <t>Zespół Szkół Zawodowych Nr 3</t>
  </si>
  <si>
    <t>Zespół Szkół Budowlanych</t>
  </si>
  <si>
    <t>Remonty</t>
  </si>
  <si>
    <t>Inwestycje</t>
  </si>
  <si>
    <t>Miesięczny koszt utrzymania ucznia z wydatków bieżących bez remontów</t>
  </si>
  <si>
    <t>Razem</t>
  </si>
  <si>
    <t>Szkoła</t>
  </si>
  <si>
    <t>PSP-1</t>
  </si>
  <si>
    <t>PSP-2</t>
  </si>
  <si>
    <t>PSP-3</t>
  </si>
  <si>
    <t>PSP-5</t>
  </si>
  <si>
    <t>PSP-6</t>
  </si>
  <si>
    <t>PSP-7</t>
  </si>
  <si>
    <t>PSP-8</t>
  </si>
  <si>
    <t>PSP-9</t>
  </si>
  <si>
    <t>PSP-10</t>
  </si>
  <si>
    <t>PSP-11</t>
  </si>
  <si>
    <t>PSP-12</t>
  </si>
  <si>
    <t>PSP-14</t>
  </si>
  <si>
    <t>PSP-15</t>
  </si>
  <si>
    <t>PSP-16</t>
  </si>
  <si>
    <t>PSP-17</t>
  </si>
  <si>
    <t>PSP-18</t>
  </si>
  <si>
    <t>PSP-20</t>
  </si>
  <si>
    <t>PSP-21</t>
  </si>
  <si>
    <t>PSP-23</t>
  </si>
  <si>
    <t>PSP-24</t>
  </si>
  <si>
    <t>PSP-25</t>
  </si>
  <si>
    <t>PSP-26</t>
  </si>
  <si>
    <t>PSP-27</t>
  </si>
  <si>
    <t>PSP-28</t>
  </si>
  <si>
    <t>PSP-29</t>
  </si>
  <si>
    <t>Razem:</t>
  </si>
  <si>
    <t>PSP-13</t>
  </si>
  <si>
    <t>PSP-22</t>
  </si>
  <si>
    <t>Ogółem:</t>
  </si>
  <si>
    <t>prac.    pedag.</t>
  </si>
  <si>
    <t>prac.    niepedag.</t>
  </si>
  <si>
    <t>prac.     niepedag.</t>
  </si>
  <si>
    <t>PG-1</t>
  </si>
  <si>
    <t>PG-2</t>
  </si>
  <si>
    <t>PG-3</t>
  </si>
  <si>
    <t>PG-4</t>
  </si>
  <si>
    <t>PG-5</t>
  </si>
  <si>
    <t>PG-6</t>
  </si>
  <si>
    <t>PG-7</t>
  </si>
  <si>
    <t>PG-8</t>
  </si>
  <si>
    <t>Zespół  Szkół  Elektrycznych</t>
  </si>
  <si>
    <t>Zespół Szkól Mechanicznych</t>
  </si>
  <si>
    <t>Zespół Szkół im. Prymasa Tysiąclecia</t>
  </si>
  <si>
    <t>Zespół Szkół im. Staszica</t>
  </si>
  <si>
    <t>PP-2</t>
  </si>
  <si>
    <t>PP-3</t>
  </si>
  <si>
    <t>PP-4</t>
  </si>
  <si>
    <t>PP-5</t>
  </si>
  <si>
    <t>PP-6</t>
  </si>
  <si>
    <t>PP-8</t>
  </si>
  <si>
    <t>PP-14</t>
  </si>
  <si>
    <t>PP-16</t>
  </si>
  <si>
    <t>PP-20</t>
  </si>
  <si>
    <t>PP-21</t>
  </si>
  <si>
    <t>PP-22</t>
  </si>
  <si>
    <t>PP-23</t>
  </si>
  <si>
    <t>PP-24</t>
  </si>
  <si>
    <t>PP-25</t>
  </si>
  <si>
    <t>PP-26</t>
  </si>
  <si>
    <t>PP-28</t>
  </si>
  <si>
    <t>PP-29</t>
  </si>
  <si>
    <t>PP-30</t>
  </si>
  <si>
    <t>PP-33</t>
  </si>
  <si>
    <t>PP-36</t>
  </si>
  <si>
    <t>PP-38</t>
  </si>
  <si>
    <t>PP-42</t>
  </si>
  <si>
    <t>PP-43</t>
  </si>
  <si>
    <t>PP-44</t>
  </si>
  <si>
    <t>PP-46</t>
  </si>
  <si>
    <t>PP-51</t>
  </si>
  <si>
    <t>PP-54</t>
  </si>
  <si>
    <t>PP-55</t>
  </si>
  <si>
    <t>PP-56</t>
  </si>
  <si>
    <t>Przedszkole</t>
  </si>
  <si>
    <t>Liczba oddziałów przygot.</t>
  </si>
  <si>
    <t>Liczba miejsc przygot.</t>
  </si>
  <si>
    <t>z wydatków w środkach specjalnych</t>
  </si>
  <si>
    <t>z wydatków budżetowych Miasta</t>
  </si>
  <si>
    <t>Wykonanie wydatków ogółem (8+10)</t>
  </si>
  <si>
    <t>w tym:</t>
  </si>
  <si>
    <t>PSP-22 przy Pogotowiu Opiekuńczym</t>
  </si>
  <si>
    <t>Ogółem</t>
  </si>
  <si>
    <r>
      <t>Rozdział 80110</t>
    </r>
    <r>
      <rPr>
        <sz val="10"/>
        <rFont val="Arial CE"/>
        <family val="2"/>
      </rPr>
      <t xml:space="preserve"> - Gimnazja  </t>
    </r>
    <r>
      <rPr>
        <b/>
        <sz val="10"/>
        <rFont val="Arial CE"/>
        <family val="2"/>
      </rPr>
      <t xml:space="preserve">                           Rozdział 80111</t>
    </r>
    <r>
      <rPr>
        <sz val="10"/>
        <rFont val="Arial CE"/>
        <family val="2"/>
      </rPr>
      <t xml:space="preserve"> - Gimnazja specjalne</t>
    </r>
  </si>
  <si>
    <t>Zespół Szkół Specjalnych - Publiczne Gimnazjum Specjalne</t>
  </si>
  <si>
    <t>Zespół Szkół im. Prymasa Tysiąclecia - Gimnazjum dla Dorosłych</t>
  </si>
  <si>
    <t>PP-53  Specjalne</t>
  </si>
  <si>
    <t>Rozdział 85405</t>
  </si>
  <si>
    <t>PP-53 Specjalne</t>
  </si>
  <si>
    <t>Rok szkolny 2002/2003</t>
  </si>
  <si>
    <t>PG-9</t>
  </si>
  <si>
    <t>PP-37</t>
  </si>
  <si>
    <t>inwestycje</t>
  </si>
  <si>
    <t xml:space="preserve">                           Rozdział 85404</t>
  </si>
  <si>
    <t xml:space="preserve"> Publiczne Liceum OgólnokształcąceNr I</t>
  </si>
  <si>
    <t xml:space="preserve"> Publiczne Liceum Ogólnokształcące Nr II</t>
  </si>
  <si>
    <t xml:space="preserve"> Publiczne Liceum Ogólnokształcące Nr V</t>
  </si>
  <si>
    <r>
      <t>Rozdział 80130</t>
    </r>
    <r>
      <rPr>
        <sz val="10"/>
        <rFont val="Arial CE"/>
        <family val="2"/>
      </rPr>
      <t xml:space="preserve"> - Szkoły zawodowe  </t>
    </r>
    <r>
      <rPr>
        <b/>
        <sz val="10"/>
        <rFont val="Arial CE"/>
        <family val="2"/>
      </rPr>
      <t xml:space="preserve">                       </t>
    </r>
    <r>
      <rPr>
        <sz val="10"/>
        <rFont val="Arial CE"/>
        <family val="2"/>
      </rPr>
      <t xml:space="preserve">                             </t>
    </r>
    <r>
      <rPr>
        <b/>
        <sz val="10"/>
        <rFont val="Arial CE"/>
        <family val="2"/>
      </rPr>
      <t>Rozdział 80134</t>
    </r>
    <r>
      <rPr>
        <sz val="10"/>
        <rFont val="Arial CE"/>
        <family val="2"/>
      </rPr>
      <t xml:space="preserve"> - Szkoły zawodowe specjalne</t>
    </r>
  </si>
  <si>
    <t>Plan wydatków na 2003 rok ogółem (4+6)</t>
  </si>
  <si>
    <t>Plan wydatków na 2003 rok ogółem       (4+6)</t>
  </si>
  <si>
    <t>Przeciętna liczba uczniów w 2003 r.</t>
  </si>
  <si>
    <t>Stan na 1.01.2003 r.</t>
  </si>
  <si>
    <t>Stan na 1.09.2003 r. wg ark.org.</t>
  </si>
  <si>
    <t>Wykonanie na 31.12.2003 r.</t>
  </si>
  <si>
    <t>Przeciętne za rok 2003</t>
  </si>
  <si>
    <t>Plan wydatków na 2003 rok ogółem        (4+6)</t>
  </si>
  <si>
    <t>Rok szkolny 2003/2004</t>
  </si>
  <si>
    <t>Przeciętna liczba dzieci zapisana w 2003 r.</t>
  </si>
  <si>
    <t>Plan wydatków bieżących w miasta w 2003r.</t>
  </si>
  <si>
    <t>Wykonanie wydatków bieżących bez remontów w 2003r.</t>
  </si>
  <si>
    <t>Wykonanie wydatków w środ.specj. w 2003r.</t>
  </si>
  <si>
    <t>Miesięczny koszt utrzymania 1-go dziecka w 2003 r.</t>
  </si>
  <si>
    <r>
      <t xml:space="preserve">Rozdział 80101 - </t>
    </r>
    <r>
      <rPr>
        <sz val="10"/>
        <rFont val="Arial CE"/>
        <family val="2"/>
      </rPr>
      <t xml:space="preserve">Szkoły podstawowe                             </t>
    </r>
    <r>
      <rPr>
        <b/>
        <sz val="10"/>
        <rFont val="Arial CE"/>
        <family val="2"/>
      </rPr>
      <t>Rozdział 85401</t>
    </r>
    <r>
      <rPr>
        <sz val="10"/>
        <rFont val="Arial CE"/>
        <family val="2"/>
      </rPr>
      <t xml:space="preserve"> - Świetlice szkolne                                       </t>
    </r>
  </si>
  <si>
    <r>
      <t>Rozdział 80120</t>
    </r>
    <r>
      <rPr>
        <sz val="10"/>
        <rFont val="Arial CE"/>
        <family val="2"/>
      </rPr>
      <t xml:space="preserve"> - Licea Ogólnokształcące  </t>
    </r>
    <r>
      <rPr>
        <b/>
        <sz val="10"/>
        <rFont val="Arial CE"/>
        <family val="2"/>
      </rPr>
      <t xml:space="preserve">                          </t>
    </r>
  </si>
  <si>
    <t>Publiczne Liceum Ogólnokształcące Nr VI</t>
  </si>
  <si>
    <t xml:space="preserve"> Publiczne Liceum Ogólnokształcące Nr IV</t>
  </si>
  <si>
    <t>Zespół Szkół Ogólnokształcących - PLO Nr III</t>
  </si>
  <si>
    <t>PP-18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</si>
</sst>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9" customFormat="1" ht="18" customHeight="1">
      <c r="A1" s="67" t="s">
        <v>0</v>
      </c>
      <c r="B1" s="71" t="s">
        <v>124</v>
      </c>
      <c r="C1" s="67" t="s">
        <v>111</v>
      </c>
      <c r="D1" s="67" t="s">
        <v>1</v>
      </c>
      <c r="E1" s="4" t="s">
        <v>92</v>
      </c>
      <c r="F1" s="67" t="s">
        <v>9</v>
      </c>
      <c r="G1" s="67" t="s">
        <v>91</v>
      </c>
      <c r="H1" s="67" t="s">
        <v>1</v>
      </c>
      <c r="I1" s="4" t="s">
        <v>92</v>
      </c>
      <c r="J1" s="67" t="s">
        <v>9</v>
      </c>
      <c r="K1" s="67" t="s">
        <v>112</v>
      </c>
      <c r="L1" s="69" t="s">
        <v>10</v>
      </c>
    </row>
    <row r="2" spans="1:12" s="19" customFormat="1" ht="78" customHeight="1">
      <c r="A2" s="68"/>
      <c r="B2" s="72"/>
      <c r="C2" s="68"/>
      <c r="D2" s="68"/>
      <c r="E2" s="3" t="s">
        <v>8</v>
      </c>
      <c r="F2" s="68"/>
      <c r="G2" s="68"/>
      <c r="H2" s="68"/>
      <c r="I2" s="3" t="s">
        <v>8</v>
      </c>
      <c r="J2" s="68"/>
      <c r="K2" s="68"/>
      <c r="L2" s="70"/>
    </row>
    <row r="3" spans="1:12" s="9" customFormat="1" ht="11.2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</row>
    <row r="4" spans="1:12" s="6" customFormat="1" ht="15" customHeight="1">
      <c r="A4" s="17">
        <v>1</v>
      </c>
      <c r="B4" s="17" t="s">
        <v>13</v>
      </c>
      <c r="C4" s="20">
        <f>D4+F4</f>
        <v>1851600</v>
      </c>
      <c r="D4" s="20">
        <v>1851600</v>
      </c>
      <c r="E4" s="20"/>
      <c r="F4" s="20"/>
      <c r="G4" s="20">
        <f>H4+J4</f>
        <v>1844305</v>
      </c>
      <c r="H4" s="20">
        <v>1844305</v>
      </c>
      <c r="I4" s="20"/>
      <c r="J4" s="20"/>
      <c r="K4" s="20">
        <v>488</v>
      </c>
      <c r="L4" s="16">
        <f>(H4-I4)/K4/12</f>
        <v>314.942793715847</v>
      </c>
    </row>
    <row r="5" spans="1:12" s="6" customFormat="1" ht="15" customHeight="1">
      <c r="A5" s="17">
        <v>2</v>
      </c>
      <c r="B5" s="17" t="s">
        <v>14</v>
      </c>
      <c r="C5" s="20">
        <f aca="true" t="shared" si="0" ref="C5:C28">D5+F5</f>
        <v>2440600</v>
      </c>
      <c r="D5" s="20">
        <v>2390600</v>
      </c>
      <c r="E5" s="20"/>
      <c r="F5" s="20">
        <v>50000</v>
      </c>
      <c r="G5" s="20">
        <f aca="true" t="shared" si="1" ref="G5:G28">H5+J5</f>
        <v>2399196</v>
      </c>
      <c r="H5" s="20">
        <v>2355123</v>
      </c>
      <c r="I5" s="20"/>
      <c r="J5" s="20">
        <v>44073</v>
      </c>
      <c r="K5" s="20">
        <v>732</v>
      </c>
      <c r="L5" s="16">
        <f aca="true" t="shared" si="2" ref="L5:L32">(H5-I5)/K5/12</f>
        <v>268.1150956284153</v>
      </c>
    </row>
    <row r="6" spans="1:12" s="6" customFormat="1" ht="15" customHeight="1">
      <c r="A6" s="17">
        <v>3</v>
      </c>
      <c r="B6" s="17" t="s">
        <v>15</v>
      </c>
      <c r="C6" s="20">
        <f t="shared" si="0"/>
        <v>385500</v>
      </c>
      <c r="D6" s="20">
        <v>385500</v>
      </c>
      <c r="E6" s="20"/>
      <c r="F6" s="20"/>
      <c r="G6" s="20">
        <f t="shared" si="1"/>
        <v>375103</v>
      </c>
      <c r="H6" s="20">
        <v>375103</v>
      </c>
      <c r="I6" s="20"/>
      <c r="J6" s="20"/>
      <c r="K6" s="20">
        <v>112</v>
      </c>
      <c r="L6" s="16">
        <f t="shared" si="2"/>
        <v>279.09449404761904</v>
      </c>
    </row>
    <row r="7" spans="1:12" s="6" customFormat="1" ht="15" customHeight="1">
      <c r="A7" s="17">
        <v>4</v>
      </c>
      <c r="B7" s="17" t="s">
        <v>16</v>
      </c>
      <c r="C7" s="20">
        <f t="shared" si="0"/>
        <v>5473132</v>
      </c>
      <c r="D7" s="20">
        <v>4623132</v>
      </c>
      <c r="E7" s="20">
        <v>102832</v>
      </c>
      <c r="F7" s="20">
        <v>850000</v>
      </c>
      <c r="G7" s="20">
        <f t="shared" si="1"/>
        <v>5338249</v>
      </c>
      <c r="H7" s="20">
        <v>4488249</v>
      </c>
      <c r="I7" s="20">
        <v>102832</v>
      </c>
      <c r="J7" s="20">
        <v>850000</v>
      </c>
      <c r="K7" s="20">
        <v>596</v>
      </c>
      <c r="L7" s="16">
        <f t="shared" si="2"/>
        <v>613.1735178970918</v>
      </c>
    </row>
    <row r="8" spans="1:12" s="6" customFormat="1" ht="15" customHeight="1">
      <c r="A8" s="17">
        <v>5</v>
      </c>
      <c r="B8" s="17" t="s">
        <v>17</v>
      </c>
      <c r="C8" s="20">
        <f t="shared" si="0"/>
        <v>187600</v>
      </c>
      <c r="D8" s="20">
        <v>187600</v>
      </c>
      <c r="E8" s="20"/>
      <c r="F8" s="20"/>
      <c r="G8" s="20">
        <f t="shared" si="1"/>
        <v>180310</v>
      </c>
      <c r="H8" s="20">
        <v>180310</v>
      </c>
      <c r="I8" s="20"/>
      <c r="J8" s="20"/>
      <c r="K8" s="20">
        <v>53</v>
      </c>
      <c r="L8" s="16">
        <f t="shared" si="2"/>
        <v>283.5062893081761</v>
      </c>
    </row>
    <row r="9" spans="1:12" s="6" customFormat="1" ht="15" customHeight="1">
      <c r="A9" s="17">
        <v>6</v>
      </c>
      <c r="B9" s="17" t="s">
        <v>18</v>
      </c>
      <c r="C9" s="20">
        <f t="shared" si="0"/>
        <v>780008</v>
      </c>
      <c r="D9" s="20">
        <v>780008</v>
      </c>
      <c r="E9" s="20"/>
      <c r="F9" s="20"/>
      <c r="G9" s="20">
        <f t="shared" si="1"/>
        <v>758178</v>
      </c>
      <c r="H9" s="20">
        <v>758178</v>
      </c>
      <c r="I9" s="20"/>
      <c r="J9" s="20"/>
      <c r="K9" s="20">
        <v>145</v>
      </c>
      <c r="L9" s="16">
        <f t="shared" si="2"/>
        <v>435.7344827586207</v>
      </c>
    </row>
    <row r="10" spans="1:12" s="6" customFormat="1" ht="15" customHeight="1">
      <c r="A10" s="17">
        <v>7</v>
      </c>
      <c r="B10" s="17" t="s">
        <v>19</v>
      </c>
      <c r="C10" s="20">
        <f t="shared" si="0"/>
        <v>1407000</v>
      </c>
      <c r="D10" s="20">
        <v>1407000</v>
      </c>
      <c r="E10" s="20"/>
      <c r="F10" s="20"/>
      <c r="G10" s="20">
        <f t="shared" si="1"/>
        <v>1385477</v>
      </c>
      <c r="H10" s="20">
        <v>1385477</v>
      </c>
      <c r="I10" s="20"/>
      <c r="J10" s="20"/>
      <c r="K10" s="20">
        <v>270</v>
      </c>
      <c r="L10" s="16">
        <f t="shared" si="2"/>
        <v>427.61635802469135</v>
      </c>
    </row>
    <row r="11" spans="1:12" s="6" customFormat="1" ht="15" customHeight="1">
      <c r="A11" s="17">
        <v>8</v>
      </c>
      <c r="B11" s="17" t="s">
        <v>20</v>
      </c>
      <c r="C11" s="20">
        <f t="shared" si="0"/>
        <v>868000</v>
      </c>
      <c r="D11" s="20">
        <v>868000</v>
      </c>
      <c r="E11" s="20"/>
      <c r="F11" s="20"/>
      <c r="G11" s="20">
        <f t="shared" si="1"/>
        <v>857895</v>
      </c>
      <c r="H11" s="20">
        <v>857895</v>
      </c>
      <c r="I11" s="20"/>
      <c r="J11" s="20"/>
      <c r="K11" s="20">
        <v>129</v>
      </c>
      <c r="L11" s="16">
        <f t="shared" si="2"/>
        <v>554.1957364341085</v>
      </c>
    </row>
    <row r="12" spans="1:12" s="6" customFormat="1" ht="15" customHeight="1">
      <c r="A12" s="17">
        <v>9</v>
      </c>
      <c r="B12" s="17" t="s">
        <v>21</v>
      </c>
      <c r="C12" s="20">
        <f t="shared" si="0"/>
        <v>904700</v>
      </c>
      <c r="D12" s="20">
        <v>904700</v>
      </c>
      <c r="E12" s="20"/>
      <c r="F12" s="20"/>
      <c r="G12" s="20">
        <f t="shared" si="1"/>
        <v>901747</v>
      </c>
      <c r="H12" s="20">
        <v>901747</v>
      </c>
      <c r="I12" s="20"/>
      <c r="J12" s="20"/>
      <c r="K12" s="20">
        <v>141</v>
      </c>
      <c r="L12" s="16">
        <f t="shared" si="2"/>
        <v>532.9473995271868</v>
      </c>
    </row>
    <row r="13" spans="1:12" s="6" customFormat="1" ht="15" customHeight="1">
      <c r="A13" s="17">
        <v>10</v>
      </c>
      <c r="B13" s="17" t="s">
        <v>22</v>
      </c>
      <c r="C13" s="20">
        <f t="shared" si="0"/>
        <v>1869400</v>
      </c>
      <c r="D13" s="20">
        <v>1869400</v>
      </c>
      <c r="E13" s="20">
        <v>45000</v>
      </c>
      <c r="F13" s="20"/>
      <c r="G13" s="20">
        <f t="shared" si="1"/>
        <v>1858881</v>
      </c>
      <c r="H13" s="20">
        <v>1858881</v>
      </c>
      <c r="I13" s="20">
        <v>39974</v>
      </c>
      <c r="J13" s="20"/>
      <c r="K13" s="20">
        <v>382</v>
      </c>
      <c r="L13" s="16">
        <f t="shared" si="2"/>
        <v>396.7947207678883</v>
      </c>
    </row>
    <row r="14" spans="1:12" s="6" customFormat="1" ht="15" customHeight="1">
      <c r="A14" s="17">
        <v>11</v>
      </c>
      <c r="B14" s="17" t="s">
        <v>23</v>
      </c>
      <c r="C14" s="20">
        <f t="shared" si="0"/>
        <v>302900</v>
      </c>
      <c r="D14" s="20">
        <v>302900</v>
      </c>
      <c r="E14" s="20"/>
      <c r="F14" s="20"/>
      <c r="G14" s="20">
        <f t="shared" si="1"/>
        <v>277587</v>
      </c>
      <c r="H14" s="20">
        <v>277587</v>
      </c>
      <c r="I14" s="20"/>
      <c r="J14" s="20"/>
      <c r="K14" s="20">
        <v>66</v>
      </c>
      <c r="L14" s="16">
        <f t="shared" si="2"/>
        <v>350.4886363636363</v>
      </c>
    </row>
    <row r="15" spans="1:12" s="6" customFormat="1" ht="15" customHeight="1">
      <c r="A15" s="17">
        <v>12</v>
      </c>
      <c r="B15" s="17" t="s">
        <v>24</v>
      </c>
      <c r="C15" s="20">
        <f t="shared" si="0"/>
        <v>2878000</v>
      </c>
      <c r="D15" s="20">
        <v>2878000</v>
      </c>
      <c r="E15" s="20"/>
      <c r="F15" s="20"/>
      <c r="G15" s="20">
        <f t="shared" si="1"/>
        <v>2832039</v>
      </c>
      <c r="H15" s="20">
        <v>2832039</v>
      </c>
      <c r="I15" s="20"/>
      <c r="J15" s="20"/>
      <c r="K15" s="20">
        <v>661</v>
      </c>
      <c r="L15" s="16">
        <f t="shared" si="2"/>
        <v>357.03971255673224</v>
      </c>
    </row>
    <row r="16" spans="1:12" s="6" customFormat="1" ht="15" customHeight="1">
      <c r="A16" s="17">
        <v>13</v>
      </c>
      <c r="B16" s="17" t="s">
        <v>25</v>
      </c>
      <c r="C16" s="20">
        <f t="shared" si="0"/>
        <v>2340500</v>
      </c>
      <c r="D16" s="20">
        <v>2340500</v>
      </c>
      <c r="E16" s="20"/>
      <c r="F16" s="20"/>
      <c r="G16" s="20">
        <f t="shared" si="1"/>
        <v>2293777</v>
      </c>
      <c r="H16" s="20">
        <v>2293777</v>
      </c>
      <c r="I16" s="20"/>
      <c r="J16" s="20"/>
      <c r="K16" s="20">
        <v>558</v>
      </c>
      <c r="L16" s="16">
        <f t="shared" si="2"/>
        <v>342.55928912783753</v>
      </c>
    </row>
    <row r="17" spans="1:12" s="6" customFormat="1" ht="15" customHeight="1">
      <c r="A17" s="17">
        <v>14</v>
      </c>
      <c r="B17" s="17" t="s">
        <v>26</v>
      </c>
      <c r="C17" s="20">
        <f t="shared" si="0"/>
        <v>1626000</v>
      </c>
      <c r="D17" s="20">
        <v>1590000</v>
      </c>
      <c r="E17" s="20"/>
      <c r="F17" s="20">
        <v>36000</v>
      </c>
      <c r="G17" s="20">
        <f t="shared" si="1"/>
        <v>1608740</v>
      </c>
      <c r="H17" s="20">
        <v>1572838</v>
      </c>
      <c r="I17" s="20"/>
      <c r="J17" s="20">
        <v>35902</v>
      </c>
      <c r="K17" s="20">
        <v>242</v>
      </c>
      <c r="L17" s="16">
        <f t="shared" si="2"/>
        <v>541.6108815426998</v>
      </c>
    </row>
    <row r="18" spans="1:12" s="6" customFormat="1" ht="15" customHeight="1">
      <c r="A18" s="17">
        <v>15</v>
      </c>
      <c r="B18" s="17" t="s">
        <v>27</v>
      </c>
      <c r="C18" s="20">
        <f t="shared" si="0"/>
        <v>194900</v>
      </c>
      <c r="D18" s="20">
        <v>194900</v>
      </c>
      <c r="E18" s="20"/>
      <c r="F18" s="20"/>
      <c r="G18" s="20">
        <f t="shared" si="1"/>
        <v>193029</v>
      </c>
      <c r="H18" s="20">
        <v>193029</v>
      </c>
      <c r="I18" s="20"/>
      <c r="J18" s="20"/>
      <c r="K18" s="20">
        <v>46</v>
      </c>
      <c r="L18" s="16">
        <f t="shared" si="2"/>
        <v>349.6902173913043</v>
      </c>
    </row>
    <row r="19" spans="1:12" s="6" customFormat="1" ht="15" customHeight="1">
      <c r="A19" s="17">
        <v>16</v>
      </c>
      <c r="B19" s="17" t="s">
        <v>28</v>
      </c>
      <c r="C19" s="20">
        <f t="shared" si="0"/>
        <v>344750</v>
      </c>
      <c r="D19" s="20">
        <v>344750</v>
      </c>
      <c r="E19" s="20"/>
      <c r="F19" s="20"/>
      <c r="G19" s="20">
        <f t="shared" si="1"/>
        <v>336541</v>
      </c>
      <c r="H19" s="20">
        <v>336541</v>
      </c>
      <c r="I19" s="20"/>
      <c r="J19" s="20"/>
      <c r="K19" s="20">
        <v>87</v>
      </c>
      <c r="L19" s="16">
        <f t="shared" si="2"/>
        <v>322.3572796934866</v>
      </c>
    </row>
    <row r="20" spans="1:12" s="6" customFormat="1" ht="15" customHeight="1">
      <c r="A20" s="17">
        <v>17</v>
      </c>
      <c r="B20" s="17" t="s">
        <v>29</v>
      </c>
      <c r="C20" s="20">
        <f t="shared" si="0"/>
        <v>1776900</v>
      </c>
      <c r="D20" s="20">
        <v>1776900</v>
      </c>
      <c r="E20" s="20">
        <v>40000</v>
      </c>
      <c r="F20" s="20"/>
      <c r="G20" s="20">
        <f t="shared" si="1"/>
        <v>1733454</v>
      </c>
      <c r="H20" s="20">
        <v>1733454</v>
      </c>
      <c r="I20" s="20">
        <v>37631</v>
      </c>
      <c r="J20" s="20"/>
      <c r="K20" s="20">
        <v>363</v>
      </c>
      <c r="L20" s="16">
        <f t="shared" si="2"/>
        <v>389.3073921028467</v>
      </c>
    </row>
    <row r="21" spans="1:12" s="6" customFormat="1" ht="15" customHeight="1">
      <c r="A21" s="17">
        <v>18</v>
      </c>
      <c r="B21" s="17" t="s">
        <v>30</v>
      </c>
      <c r="C21" s="20">
        <f t="shared" si="0"/>
        <v>2476100</v>
      </c>
      <c r="D21" s="20">
        <v>2476100</v>
      </c>
      <c r="E21" s="20"/>
      <c r="F21" s="20"/>
      <c r="G21" s="20">
        <f t="shared" si="1"/>
        <v>2471756</v>
      </c>
      <c r="H21" s="20">
        <v>2471756</v>
      </c>
      <c r="I21" s="20"/>
      <c r="J21" s="20"/>
      <c r="K21" s="20">
        <v>632</v>
      </c>
      <c r="L21" s="16">
        <f t="shared" si="2"/>
        <v>325.917194092827</v>
      </c>
    </row>
    <row r="22" spans="1:12" s="6" customFormat="1" ht="15" customHeight="1">
      <c r="A22" s="17">
        <v>19</v>
      </c>
      <c r="B22" s="17" t="s">
        <v>31</v>
      </c>
      <c r="C22" s="20">
        <f t="shared" si="0"/>
        <v>294200</v>
      </c>
      <c r="D22" s="20">
        <v>294200</v>
      </c>
      <c r="E22" s="20"/>
      <c r="F22" s="20"/>
      <c r="G22" s="20">
        <f t="shared" si="1"/>
        <v>252217</v>
      </c>
      <c r="H22" s="20">
        <v>252217</v>
      </c>
      <c r="I22" s="20"/>
      <c r="J22" s="20"/>
      <c r="K22" s="20">
        <v>89</v>
      </c>
      <c r="L22" s="16">
        <f t="shared" si="2"/>
        <v>236.15823970037454</v>
      </c>
    </row>
    <row r="23" spans="1:12" s="6" customFormat="1" ht="15" customHeight="1">
      <c r="A23" s="17">
        <v>20</v>
      </c>
      <c r="B23" s="17" t="s">
        <v>32</v>
      </c>
      <c r="C23" s="20">
        <f t="shared" si="0"/>
        <v>2255100</v>
      </c>
      <c r="D23" s="20">
        <v>2255100</v>
      </c>
      <c r="E23" s="20">
        <v>110000</v>
      </c>
      <c r="F23" s="20"/>
      <c r="G23" s="20">
        <f t="shared" si="1"/>
        <v>2231562</v>
      </c>
      <c r="H23" s="20">
        <v>2231562</v>
      </c>
      <c r="I23" s="20">
        <v>109831</v>
      </c>
      <c r="J23" s="20"/>
      <c r="K23" s="20">
        <v>429</v>
      </c>
      <c r="L23" s="16">
        <f t="shared" si="2"/>
        <v>412.1466588966589</v>
      </c>
    </row>
    <row r="24" spans="1:12" s="6" customFormat="1" ht="15" customHeight="1">
      <c r="A24" s="17">
        <v>21</v>
      </c>
      <c r="B24" s="17" t="s">
        <v>33</v>
      </c>
      <c r="C24" s="20">
        <f t="shared" si="0"/>
        <v>532500</v>
      </c>
      <c r="D24" s="20">
        <v>532500</v>
      </c>
      <c r="E24" s="20"/>
      <c r="F24" s="20"/>
      <c r="G24" s="20">
        <f t="shared" si="1"/>
        <v>528947</v>
      </c>
      <c r="H24" s="20">
        <v>528947</v>
      </c>
      <c r="I24" s="20"/>
      <c r="J24" s="20"/>
      <c r="K24" s="20">
        <v>103</v>
      </c>
      <c r="L24" s="16">
        <f t="shared" si="2"/>
        <v>427.9506472491909</v>
      </c>
    </row>
    <row r="25" spans="1:12" s="6" customFormat="1" ht="15" customHeight="1">
      <c r="A25" s="17">
        <v>22</v>
      </c>
      <c r="B25" s="17" t="s">
        <v>34</v>
      </c>
      <c r="C25" s="20">
        <f t="shared" si="0"/>
        <v>669000</v>
      </c>
      <c r="D25" s="20">
        <v>669000</v>
      </c>
      <c r="E25" s="20"/>
      <c r="F25" s="20"/>
      <c r="G25" s="20">
        <f t="shared" si="1"/>
        <v>657121</v>
      </c>
      <c r="H25" s="20">
        <v>657121</v>
      </c>
      <c r="I25" s="20"/>
      <c r="J25" s="20"/>
      <c r="K25" s="20">
        <v>127</v>
      </c>
      <c r="L25" s="16">
        <f t="shared" si="2"/>
        <v>431.18175853018374</v>
      </c>
    </row>
    <row r="26" spans="1:12" s="6" customFormat="1" ht="15" customHeight="1">
      <c r="A26" s="17">
        <v>23</v>
      </c>
      <c r="B26" s="17" t="s">
        <v>35</v>
      </c>
      <c r="C26" s="20">
        <f t="shared" si="0"/>
        <v>537600</v>
      </c>
      <c r="D26" s="20">
        <v>537600</v>
      </c>
      <c r="E26" s="20"/>
      <c r="F26" s="20"/>
      <c r="G26" s="20">
        <f t="shared" si="1"/>
        <v>499493</v>
      </c>
      <c r="H26" s="20">
        <v>499493</v>
      </c>
      <c r="I26" s="20"/>
      <c r="J26" s="20"/>
      <c r="K26" s="20">
        <v>65</v>
      </c>
      <c r="L26" s="16">
        <f t="shared" si="2"/>
        <v>640.375641025641</v>
      </c>
    </row>
    <row r="27" spans="1:12" s="6" customFormat="1" ht="15" customHeight="1">
      <c r="A27" s="17">
        <v>24</v>
      </c>
      <c r="B27" s="17" t="s">
        <v>36</v>
      </c>
      <c r="C27" s="20">
        <f t="shared" si="0"/>
        <v>779268</v>
      </c>
      <c r="D27" s="20">
        <v>712600</v>
      </c>
      <c r="E27" s="20"/>
      <c r="F27" s="20">
        <v>66668</v>
      </c>
      <c r="G27" s="20">
        <f t="shared" si="1"/>
        <v>765841</v>
      </c>
      <c r="H27" s="20">
        <v>699173</v>
      </c>
      <c r="I27" s="20"/>
      <c r="J27" s="20">
        <v>66668</v>
      </c>
      <c r="K27" s="20">
        <v>127</v>
      </c>
      <c r="L27" s="16">
        <f t="shared" si="2"/>
        <v>458.77493438320215</v>
      </c>
    </row>
    <row r="28" spans="1:12" s="6" customFormat="1" ht="15" customHeight="1">
      <c r="A28" s="17">
        <v>25</v>
      </c>
      <c r="B28" s="17" t="s">
        <v>37</v>
      </c>
      <c r="C28" s="20">
        <f t="shared" si="0"/>
        <v>2776600</v>
      </c>
      <c r="D28" s="20">
        <v>2776600</v>
      </c>
      <c r="E28" s="20"/>
      <c r="F28" s="20"/>
      <c r="G28" s="20">
        <f t="shared" si="1"/>
        <v>2723638</v>
      </c>
      <c r="H28" s="20">
        <v>2723638</v>
      </c>
      <c r="I28" s="20"/>
      <c r="J28" s="20"/>
      <c r="K28" s="20">
        <v>471</v>
      </c>
      <c r="L28" s="16">
        <f t="shared" si="2"/>
        <v>481.88924274593063</v>
      </c>
    </row>
    <row r="29" spans="1:12" s="6" customFormat="1" ht="21" customHeight="1">
      <c r="A29" s="22"/>
      <c r="B29" s="23" t="s">
        <v>38</v>
      </c>
      <c r="C29" s="24">
        <f>D29+F29</f>
        <v>35951858</v>
      </c>
      <c r="D29" s="24">
        <f aca="true" t="shared" si="3" ref="D29:K29">SUM(D4:D28)</f>
        <v>34949190</v>
      </c>
      <c r="E29" s="24">
        <f t="shared" si="3"/>
        <v>297832</v>
      </c>
      <c r="F29" s="24">
        <f t="shared" si="3"/>
        <v>1002668</v>
      </c>
      <c r="G29" s="24">
        <f>H29+J29</f>
        <v>35305083</v>
      </c>
      <c r="H29" s="24">
        <f t="shared" si="3"/>
        <v>34308440</v>
      </c>
      <c r="I29" s="24">
        <f t="shared" si="3"/>
        <v>290268</v>
      </c>
      <c r="J29" s="24">
        <f t="shared" si="3"/>
        <v>996643</v>
      </c>
      <c r="K29" s="24">
        <f t="shared" si="3"/>
        <v>7114</v>
      </c>
      <c r="L29" s="25">
        <f t="shared" si="2"/>
        <v>398.4885671445975</v>
      </c>
    </row>
    <row r="30" spans="1:12" s="6" customFormat="1" ht="15" customHeight="1">
      <c r="A30" s="17">
        <v>26</v>
      </c>
      <c r="B30" s="17" t="s">
        <v>39</v>
      </c>
      <c r="C30" s="20">
        <f>D30+F30</f>
        <v>2868300</v>
      </c>
      <c r="D30" s="20">
        <v>2643300</v>
      </c>
      <c r="E30" s="20">
        <v>39500</v>
      </c>
      <c r="F30" s="20">
        <v>225000</v>
      </c>
      <c r="G30" s="20">
        <f>H30+J30</f>
        <v>2772820</v>
      </c>
      <c r="H30" s="20">
        <v>2547820</v>
      </c>
      <c r="I30" s="20">
        <v>39500</v>
      </c>
      <c r="J30" s="20">
        <v>225000</v>
      </c>
      <c r="K30" s="20">
        <v>156</v>
      </c>
      <c r="L30" s="16">
        <f t="shared" si="2"/>
        <v>1339.91452991453</v>
      </c>
    </row>
    <row r="31" spans="1:12" s="6" customFormat="1" ht="25.5" customHeight="1">
      <c r="A31" s="17">
        <v>27</v>
      </c>
      <c r="B31" s="17" t="s">
        <v>93</v>
      </c>
      <c r="C31" s="20">
        <f>D31+F31</f>
        <v>492300</v>
      </c>
      <c r="D31" s="20">
        <v>492300</v>
      </c>
      <c r="E31" s="20"/>
      <c r="F31" s="20"/>
      <c r="G31" s="20">
        <f>H31+J31</f>
        <v>483974</v>
      </c>
      <c r="H31" s="20">
        <v>483974</v>
      </c>
      <c r="I31" s="20"/>
      <c r="J31" s="20"/>
      <c r="K31" s="20">
        <v>23</v>
      </c>
      <c r="L31" s="16">
        <f t="shared" si="2"/>
        <v>1753.5289855072463</v>
      </c>
    </row>
    <row r="32" spans="1:12" s="6" customFormat="1" ht="19.5" customHeight="1">
      <c r="A32" s="22"/>
      <c r="B32" s="23" t="s">
        <v>41</v>
      </c>
      <c r="C32" s="24">
        <f>D32+F32</f>
        <v>39312458</v>
      </c>
      <c r="D32" s="24">
        <f aca="true" t="shared" si="4" ref="D32:K32">SUM(D29:D31)</f>
        <v>38084790</v>
      </c>
      <c r="E32" s="24">
        <f t="shared" si="4"/>
        <v>337332</v>
      </c>
      <c r="F32" s="24">
        <f t="shared" si="4"/>
        <v>1227668</v>
      </c>
      <c r="G32" s="24">
        <f>H32+J32</f>
        <v>38561877</v>
      </c>
      <c r="H32" s="24">
        <f t="shared" si="4"/>
        <v>37340234</v>
      </c>
      <c r="I32" s="24">
        <f t="shared" si="4"/>
        <v>329768</v>
      </c>
      <c r="J32" s="24">
        <f t="shared" si="4"/>
        <v>1221643</v>
      </c>
      <c r="K32" s="24">
        <f t="shared" si="4"/>
        <v>7293</v>
      </c>
      <c r="L32" s="62">
        <f t="shared" si="2"/>
        <v>422.8994241053065</v>
      </c>
    </row>
  </sheetData>
  <mergeCells count="10">
    <mergeCell ref="A1:A2"/>
    <mergeCell ref="B1:B2"/>
    <mergeCell ref="D1:D2"/>
    <mergeCell ref="C1:C2"/>
    <mergeCell ref="K1:K2"/>
    <mergeCell ref="L1:L2"/>
    <mergeCell ref="F1:F2"/>
    <mergeCell ref="H1:H2"/>
    <mergeCell ref="G1:G2"/>
    <mergeCell ref="J1:J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CE,Pogrubiony"&amp;11Realizacja planu finansowego oraz koszt utrzymania jednego ucznia w poszczególnych szkołach podstawowych w 2003 roku&amp;RZałącznik Nr 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A2"/>
    </sheetView>
  </sheetViews>
  <sheetFormatPr defaultColWidth="9.00390625" defaultRowHeight="12.75"/>
  <cols>
    <col min="1" max="1" width="16.875" style="13" customWidth="1"/>
    <col min="2" max="13" width="9.75390625" style="13" customWidth="1"/>
    <col min="14" max="16384" width="9.125" style="13" customWidth="1"/>
  </cols>
  <sheetData>
    <row r="1" spans="1:13" s="10" customFormat="1" ht="28.5" customHeight="1">
      <c r="A1" s="67" t="s">
        <v>12</v>
      </c>
      <c r="B1" s="73" t="s">
        <v>113</v>
      </c>
      <c r="C1" s="74"/>
      <c r="D1" s="75"/>
      <c r="E1" s="73" t="s">
        <v>114</v>
      </c>
      <c r="F1" s="74"/>
      <c r="G1" s="75"/>
      <c r="H1" s="73" t="s">
        <v>115</v>
      </c>
      <c r="I1" s="74"/>
      <c r="J1" s="75"/>
      <c r="K1" s="73" t="s">
        <v>116</v>
      </c>
      <c r="L1" s="74"/>
      <c r="M1" s="75"/>
    </row>
    <row r="2" spans="1:13" s="10" customFormat="1" ht="24">
      <c r="A2" s="76"/>
      <c r="B2" s="15" t="s">
        <v>42</v>
      </c>
      <c r="C2" s="15" t="s">
        <v>43</v>
      </c>
      <c r="D2" s="15" t="s">
        <v>11</v>
      </c>
      <c r="E2" s="15" t="s">
        <v>42</v>
      </c>
      <c r="F2" s="15" t="s">
        <v>44</v>
      </c>
      <c r="G2" s="15" t="s">
        <v>11</v>
      </c>
      <c r="H2" s="15" t="s">
        <v>42</v>
      </c>
      <c r="I2" s="15" t="s">
        <v>43</v>
      </c>
      <c r="J2" s="15" t="s">
        <v>11</v>
      </c>
      <c r="K2" s="5" t="s">
        <v>42</v>
      </c>
      <c r="L2" s="15" t="s">
        <v>44</v>
      </c>
      <c r="M2" s="15" t="s">
        <v>11</v>
      </c>
    </row>
    <row r="3" spans="1:13" s="11" customFormat="1" ht="9.7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18">
        <v>11</v>
      </c>
      <c r="L3" s="8">
        <v>12</v>
      </c>
      <c r="M3" s="8">
        <v>13</v>
      </c>
    </row>
    <row r="4" spans="1:13" s="12" customFormat="1" ht="15" customHeight="1">
      <c r="A4" s="17" t="s">
        <v>13</v>
      </c>
      <c r="B4" s="16">
        <v>42.45</v>
      </c>
      <c r="C4" s="16">
        <v>11.33</v>
      </c>
      <c r="D4" s="16">
        <f>B4+C4</f>
        <v>53.78</v>
      </c>
      <c r="E4" s="16">
        <v>37.72</v>
      </c>
      <c r="F4" s="16">
        <v>11.33</v>
      </c>
      <c r="G4" s="16">
        <f>E4+F4</f>
        <v>49.05</v>
      </c>
      <c r="H4" s="16">
        <v>37.72</v>
      </c>
      <c r="I4" s="16">
        <v>11.33</v>
      </c>
      <c r="J4" s="16">
        <f>H4+I4</f>
        <v>49.05</v>
      </c>
      <c r="K4" s="14">
        <v>40.96</v>
      </c>
      <c r="L4" s="16">
        <v>11.33</v>
      </c>
      <c r="M4" s="16">
        <f>K4+L4</f>
        <v>52.29</v>
      </c>
    </row>
    <row r="5" spans="1:13" s="12" customFormat="1" ht="15" customHeight="1">
      <c r="A5" s="17" t="s">
        <v>14</v>
      </c>
      <c r="B5" s="16">
        <v>54.63</v>
      </c>
      <c r="C5" s="16">
        <v>13.5</v>
      </c>
      <c r="D5" s="16">
        <f aca="true" t="shared" si="0" ref="D5:D32">B5+C5</f>
        <v>68.13</v>
      </c>
      <c r="E5" s="16">
        <v>58.16</v>
      </c>
      <c r="F5" s="16">
        <v>13.5</v>
      </c>
      <c r="G5" s="16">
        <f aca="true" t="shared" si="1" ref="G5:G32">E5+F5</f>
        <v>71.66</v>
      </c>
      <c r="H5" s="16">
        <v>58.15</v>
      </c>
      <c r="I5" s="16">
        <v>12.5</v>
      </c>
      <c r="J5" s="16">
        <f aca="true" t="shared" si="2" ref="J5:J32">H5+I5</f>
        <v>70.65</v>
      </c>
      <c r="K5" s="14">
        <v>56.34</v>
      </c>
      <c r="L5" s="16">
        <v>13.42</v>
      </c>
      <c r="M5" s="16">
        <f aca="true" t="shared" si="3" ref="M5:M32">K5+L5</f>
        <v>69.76</v>
      </c>
    </row>
    <row r="6" spans="1:13" s="12" customFormat="1" ht="15" customHeight="1">
      <c r="A6" s="17" t="s">
        <v>15</v>
      </c>
      <c r="B6" s="16">
        <v>12.94</v>
      </c>
      <c r="C6" s="16">
        <v>0.5</v>
      </c>
      <c r="D6" s="16">
        <f t="shared" si="0"/>
        <v>13.44</v>
      </c>
      <c r="E6" s="16">
        <v>6.11</v>
      </c>
      <c r="F6" s="16">
        <v>0.5</v>
      </c>
      <c r="G6" s="16">
        <f t="shared" si="1"/>
        <v>6.61</v>
      </c>
      <c r="H6" s="16">
        <v>7.11</v>
      </c>
      <c r="I6" s="16">
        <v>0.5</v>
      </c>
      <c r="J6" s="16">
        <f t="shared" si="2"/>
        <v>7.61</v>
      </c>
      <c r="K6" s="14">
        <v>9.56</v>
      </c>
      <c r="L6" s="16">
        <v>0.5</v>
      </c>
      <c r="M6" s="16">
        <f t="shared" si="3"/>
        <v>10.06</v>
      </c>
    </row>
    <row r="7" spans="1:13" s="12" customFormat="1" ht="15" customHeight="1">
      <c r="A7" s="17" t="s">
        <v>16</v>
      </c>
      <c r="B7" s="16">
        <v>78.14</v>
      </c>
      <c r="C7" s="16">
        <v>39.5</v>
      </c>
      <c r="D7" s="16">
        <f t="shared" si="0"/>
        <v>117.64</v>
      </c>
      <c r="E7" s="16">
        <v>79.72</v>
      </c>
      <c r="F7" s="16">
        <v>36.5</v>
      </c>
      <c r="G7" s="16">
        <f t="shared" si="1"/>
        <v>116.22</v>
      </c>
      <c r="H7" s="16">
        <v>79.94</v>
      </c>
      <c r="I7" s="16">
        <v>36.5</v>
      </c>
      <c r="J7" s="16">
        <f t="shared" si="2"/>
        <v>116.44</v>
      </c>
      <c r="K7" s="14">
        <v>78.35</v>
      </c>
      <c r="L7" s="16">
        <v>38.42</v>
      </c>
      <c r="M7" s="16">
        <f t="shared" si="3"/>
        <v>116.77</v>
      </c>
    </row>
    <row r="8" spans="1:13" s="12" customFormat="1" ht="15" customHeight="1">
      <c r="A8" s="17" t="s">
        <v>17</v>
      </c>
      <c r="B8" s="16">
        <v>5.17</v>
      </c>
      <c r="C8" s="16">
        <v>1</v>
      </c>
      <c r="D8" s="16">
        <f t="shared" si="0"/>
        <v>6.17</v>
      </c>
      <c r="E8" s="16">
        <v>3.66</v>
      </c>
      <c r="F8" s="16">
        <v>0.5</v>
      </c>
      <c r="G8" s="16">
        <f t="shared" si="1"/>
        <v>4.16</v>
      </c>
      <c r="H8" s="16">
        <v>3.66</v>
      </c>
      <c r="I8" s="16">
        <v>0.5</v>
      </c>
      <c r="J8" s="16">
        <f t="shared" si="2"/>
        <v>4.16</v>
      </c>
      <c r="K8" s="14">
        <v>4.16</v>
      </c>
      <c r="L8" s="16">
        <v>0.67</v>
      </c>
      <c r="M8" s="16">
        <f t="shared" si="3"/>
        <v>4.83</v>
      </c>
    </row>
    <row r="9" spans="1:13" s="12" customFormat="1" ht="15" customHeight="1">
      <c r="A9" s="17" t="s">
        <v>18</v>
      </c>
      <c r="B9" s="16">
        <v>14.86</v>
      </c>
      <c r="C9" s="16">
        <v>7</v>
      </c>
      <c r="D9" s="16">
        <f t="shared" si="0"/>
        <v>21.86</v>
      </c>
      <c r="E9" s="16">
        <v>15.42</v>
      </c>
      <c r="F9" s="16">
        <v>7</v>
      </c>
      <c r="G9" s="16">
        <f t="shared" si="1"/>
        <v>22.42</v>
      </c>
      <c r="H9" s="16">
        <v>15.89</v>
      </c>
      <c r="I9" s="16">
        <v>7</v>
      </c>
      <c r="J9" s="16">
        <f t="shared" si="2"/>
        <v>22.89</v>
      </c>
      <c r="K9" s="14">
        <v>14.72</v>
      </c>
      <c r="L9" s="16">
        <v>6.96</v>
      </c>
      <c r="M9" s="16">
        <f t="shared" si="3"/>
        <v>21.68</v>
      </c>
    </row>
    <row r="10" spans="1:13" s="12" customFormat="1" ht="15" customHeight="1">
      <c r="A10" s="17" t="s">
        <v>19</v>
      </c>
      <c r="B10" s="16">
        <v>25.5</v>
      </c>
      <c r="C10" s="16">
        <v>12.5</v>
      </c>
      <c r="D10" s="16">
        <f t="shared" si="0"/>
        <v>38</v>
      </c>
      <c r="E10" s="16">
        <v>23.88</v>
      </c>
      <c r="F10" s="16">
        <v>10.25</v>
      </c>
      <c r="G10" s="16">
        <f t="shared" si="1"/>
        <v>34.129999999999995</v>
      </c>
      <c r="H10" s="16">
        <v>23.88</v>
      </c>
      <c r="I10" s="16">
        <v>10.25</v>
      </c>
      <c r="J10" s="16">
        <f t="shared" si="2"/>
        <v>34.129999999999995</v>
      </c>
      <c r="K10" s="14">
        <v>24.96</v>
      </c>
      <c r="L10" s="16">
        <v>11.75</v>
      </c>
      <c r="M10" s="16">
        <f t="shared" si="3"/>
        <v>36.71</v>
      </c>
    </row>
    <row r="11" spans="1:13" s="12" customFormat="1" ht="15" customHeight="1">
      <c r="A11" s="17" t="s">
        <v>20</v>
      </c>
      <c r="B11" s="16">
        <v>15.71</v>
      </c>
      <c r="C11" s="16">
        <v>6.75</v>
      </c>
      <c r="D11" s="16">
        <f t="shared" si="0"/>
        <v>22.46</v>
      </c>
      <c r="E11" s="16">
        <v>14.93</v>
      </c>
      <c r="F11" s="16">
        <v>6.75</v>
      </c>
      <c r="G11" s="16">
        <f t="shared" si="1"/>
        <v>21.68</v>
      </c>
      <c r="H11" s="16">
        <v>14.93</v>
      </c>
      <c r="I11" s="16">
        <v>6.75</v>
      </c>
      <c r="J11" s="16">
        <f t="shared" si="2"/>
        <v>21.68</v>
      </c>
      <c r="K11" s="14">
        <v>15.13</v>
      </c>
      <c r="L11" s="16">
        <v>6.75</v>
      </c>
      <c r="M11" s="16">
        <f t="shared" si="3"/>
        <v>21.880000000000003</v>
      </c>
    </row>
    <row r="12" spans="1:13" s="12" customFormat="1" ht="15" customHeight="1">
      <c r="A12" s="17" t="s">
        <v>21</v>
      </c>
      <c r="B12" s="16">
        <v>16.02</v>
      </c>
      <c r="C12" s="16">
        <v>9.25</v>
      </c>
      <c r="D12" s="16">
        <f t="shared" si="0"/>
        <v>25.27</v>
      </c>
      <c r="E12" s="16">
        <v>17.41</v>
      </c>
      <c r="F12" s="16">
        <v>9.88</v>
      </c>
      <c r="G12" s="16">
        <f t="shared" si="1"/>
        <v>27.29</v>
      </c>
      <c r="H12" s="16">
        <v>17.41</v>
      </c>
      <c r="I12" s="16">
        <v>9.88</v>
      </c>
      <c r="J12" s="16">
        <f t="shared" si="2"/>
        <v>27.29</v>
      </c>
      <c r="K12" s="14">
        <v>16.6</v>
      </c>
      <c r="L12" s="16">
        <v>9.8</v>
      </c>
      <c r="M12" s="16">
        <f t="shared" si="3"/>
        <v>26.400000000000002</v>
      </c>
    </row>
    <row r="13" spans="1:13" s="12" customFormat="1" ht="15" customHeight="1">
      <c r="A13" s="17" t="s">
        <v>22</v>
      </c>
      <c r="B13" s="16">
        <v>31.22</v>
      </c>
      <c r="C13" s="16">
        <v>15.5</v>
      </c>
      <c r="D13" s="16">
        <f t="shared" si="0"/>
        <v>46.72</v>
      </c>
      <c r="E13" s="16">
        <v>33.11</v>
      </c>
      <c r="F13" s="16">
        <v>15.5</v>
      </c>
      <c r="G13" s="16">
        <f t="shared" si="1"/>
        <v>48.61</v>
      </c>
      <c r="H13" s="16">
        <v>34.11</v>
      </c>
      <c r="I13" s="16">
        <v>15.5</v>
      </c>
      <c r="J13" s="16">
        <f t="shared" si="2"/>
        <v>49.61</v>
      </c>
      <c r="K13" s="14">
        <v>33.02</v>
      </c>
      <c r="L13" s="16">
        <v>15.5</v>
      </c>
      <c r="M13" s="16">
        <f t="shared" si="3"/>
        <v>48.52</v>
      </c>
    </row>
    <row r="14" spans="1:13" s="12" customFormat="1" ht="15" customHeight="1">
      <c r="A14" s="17" t="s">
        <v>23</v>
      </c>
      <c r="B14" s="16">
        <v>8.83</v>
      </c>
      <c r="C14" s="16">
        <v>0.5</v>
      </c>
      <c r="D14" s="16">
        <f t="shared" si="0"/>
        <v>9.33</v>
      </c>
      <c r="E14" s="16">
        <v>4.14</v>
      </c>
      <c r="F14" s="16">
        <v>0.5</v>
      </c>
      <c r="G14" s="16">
        <f t="shared" si="1"/>
        <v>4.64</v>
      </c>
      <c r="H14" s="16">
        <v>4.14</v>
      </c>
      <c r="I14" s="16">
        <v>0.5</v>
      </c>
      <c r="J14" s="16">
        <f t="shared" si="2"/>
        <v>4.64</v>
      </c>
      <c r="K14" s="14">
        <v>6.81</v>
      </c>
      <c r="L14" s="16">
        <v>0.5</v>
      </c>
      <c r="M14" s="16">
        <f t="shared" si="3"/>
        <v>7.31</v>
      </c>
    </row>
    <row r="15" spans="1:13" s="12" customFormat="1" ht="15" customHeight="1">
      <c r="A15" s="17" t="s">
        <v>24</v>
      </c>
      <c r="B15" s="16">
        <v>56.5</v>
      </c>
      <c r="C15" s="16">
        <v>24.5</v>
      </c>
      <c r="D15" s="16">
        <f t="shared" si="0"/>
        <v>81</v>
      </c>
      <c r="E15" s="16">
        <v>57.11</v>
      </c>
      <c r="F15" s="16">
        <v>25.5</v>
      </c>
      <c r="G15" s="16">
        <f t="shared" si="1"/>
        <v>82.61</v>
      </c>
      <c r="H15" s="16">
        <v>58.11</v>
      </c>
      <c r="I15" s="16">
        <v>23.5</v>
      </c>
      <c r="J15" s="16">
        <f t="shared" si="2"/>
        <v>81.61</v>
      </c>
      <c r="K15" s="14">
        <v>56.48</v>
      </c>
      <c r="L15" s="16">
        <v>24.41</v>
      </c>
      <c r="M15" s="16">
        <f t="shared" si="3"/>
        <v>80.89</v>
      </c>
    </row>
    <row r="16" spans="1:13" s="12" customFormat="1" ht="15" customHeight="1">
      <c r="A16" s="17" t="s">
        <v>25</v>
      </c>
      <c r="B16" s="16">
        <v>44.63</v>
      </c>
      <c r="C16" s="16">
        <v>16</v>
      </c>
      <c r="D16" s="16">
        <f t="shared" si="0"/>
        <v>60.63</v>
      </c>
      <c r="E16" s="16">
        <v>45.03</v>
      </c>
      <c r="F16" s="16">
        <v>17</v>
      </c>
      <c r="G16" s="16">
        <f t="shared" si="1"/>
        <v>62.03</v>
      </c>
      <c r="H16" s="16">
        <v>45.36</v>
      </c>
      <c r="I16" s="16">
        <v>17.5</v>
      </c>
      <c r="J16" s="16">
        <f t="shared" si="2"/>
        <v>62.86</v>
      </c>
      <c r="K16" s="14">
        <v>44.41</v>
      </c>
      <c r="L16" s="16">
        <v>16.71</v>
      </c>
      <c r="M16" s="16">
        <f t="shared" si="3"/>
        <v>61.12</v>
      </c>
    </row>
    <row r="17" spans="1:13" s="12" customFormat="1" ht="15" customHeight="1">
      <c r="A17" s="17" t="s">
        <v>26</v>
      </c>
      <c r="B17" s="16">
        <v>24.89</v>
      </c>
      <c r="C17" s="16">
        <v>16.5</v>
      </c>
      <c r="D17" s="16">
        <f t="shared" si="0"/>
        <v>41.39</v>
      </c>
      <c r="E17" s="16">
        <v>25</v>
      </c>
      <c r="F17" s="16">
        <v>16.5</v>
      </c>
      <c r="G17" s="16">
        <f t="shared" si="1"/>
        <v>41.5</v>
      </c>
      <c r="H17" s="16">
        <v>27.34</v>
      </c>
      <c r="I17" s="16">
        <v>16.5</v>
      </c>
      <c r="J17" s="16">
        <f t="shared" si="2"/>
        <v>43.84</v>
      </c>
      <c r="K17" s="14">
        <v>25.54</v>
      </c>
      <c r="L17" s="16">
        <v>16.5</v>
      </c>
      <c r="M17" s="16">
        <f t="shared" si="3"/>
        <v>42.04</v>
      </c>
    </row>
    <row r="18" spans="1:13" s="12" customFormat="1" ht="15" customHeight="1">
      <c r="A18" s="17" t="s">
        <v>27</v>
      </c>
      <c r="B18" s="16">
        <v>5.14</v>
      </c>
      <c r="C18" s="16">
        <v>0.5</v>
      </c>
      <c r="D18" s="16">
        <f t="shared" si="0"/>
        <v>5.64</v>
      </c>
      <c r="E18" s="16">
        <v>4.27</v>
      </c>
      <c r="F18" s="16">
        <v>0.5</v>
      </c>
      <c r="G18" s="16">
        <f t="shared" si="1"/>
        <v>4.77</v>
      </c>
      <c r="H18" s="16">
        <v>4.27</v>
      </c>
      <c r="I18" s="16">
        <v>0.5</v>
      </c>
      <c r="J18" s="16">
        <f t="shared" si="2"/>
        <v>4.77</v>
      </c>
      <c r="K18" s="14">
        <v>4.46</v>
      </c>
      <c r="L18" s="16">
        <v>0.5</v>
      </c>
      <c r="M18" s="16">
        <f t="shared" si="3"/>
        <v>4.96</v>
      </c>
    </row>
    <row r="19" spans="1:13" s="12" customFormat="1" ht="15" customHeight="1">
      <c r="A19" s="17" t="s">
        <v>28</v>
      </c>
      <c r="B19" s="16">
        <v>8.77</v>
      </c>
      <c r="C19" s="16">
        <v>0.5</v>
      </c>
      <c r="D19" s="16">
        <f t="shared" si="0"/>
        <v>9.27</v>
      </c>
      <c r="E19" s="16">
        <v>4.45</v>
      </c>
      <c r="F19" s="16">
        <v>0.5</v>
      </c>
      <c r="G19" s="16">
        <f t="shared" si="1"/>
        <v>4.95</v>
      </c>
      <c r="H19" s="16">
        <v>4.44</v>
      </c>
      <c r="I19" s="16">
        <v>0.5</v>
      </c>
      <c r="J19" s="16">
        <f t="shared" si="2"/>
        <v>4.94</v>
      </c>
      <c r="K19" s="14">
        <v>7.59</v>
      </c>
      <c r="L19" s="16">
        <v>0.5</v>
      </c>
      <c r="M19" s="16">
        <f t="shared" si="3"/>
        <v>8.09</v>
      </c>
    </row>
    <row r="20" spans="1:13" s="12" customFormat="1" ht="15" customHeight="1">
      <c r="A20" s="17" t="s">
        <v>29</v>
      </c>
      <c r="B20" s="16">
        <v>34.82</v>
      </c>
      <c r="C20" s="16">
        <v>17</v>
      </c>
      <c r="D20" s="16">
        <f t="shared" si="0"/>
        <v>51.82</v>
      </c>
      <c r="E20" s="16">
        <v>33.55</v>
      </c>
      <c r="F20" s="16">
        <v>17</v>
      </c>
      <c r="G20" s="16">
        <f t="shared" si="1"/>
        <v>50.55</v>
      </c>
      <c r="H20" s="16">
        <v>34.05</v>
      </c>
      <c r="I20" s="16">
        <v>17</v>
      </c>
      <c r="J20" s="16">
        <f t="shared" si="2"/>
        <v>51.05</v>
      </c>
      <c r="K20" s="14">
        <v>34.8</v>
      </c>
      <c r="L20" s="16">
        <v>17</v>
      </c>
      <c r="M20" s="16">
        <f t="shared" si="3"/>
        <v>51.8</v>
      </c>
    </row>
    <row r="21" spans="1:13" s="12" customFormat="1" ht="15" customHeight="1">
      <c r="A21" s="17" t="s">
        <v>30</v>
      </c>
      <c r="B21" s="16">
        <v>49.9</v>
      </c>
      <c r="C21" s="16">
        <v>20.25</v>
      </c>
      <c r="D21" s="16">
        <f t="shared" si="0"/>
        <v>70.15</v>
      </c>
      <c r="E21" s="16">
        <v>48.12</v>
      </c>
      <c r="F21" s="16">
        <v>20.25</v>
      </c>
      <c r="G21" s="16">
        <f t="shared" si="1"/>
        <v>68.37</v>
      </c>
      <c r="H21" s="16">
        <v>51.62</v>
      </c>
      <c r="I21" s="16">
        <v>20.25</v>
      </c>
      <c r="J21" s="16">
        <f t="shared" si="2"/>
        <v>71.87</v>
      </c>
      <c r="K21" s="14">
        <v>51.37</v>
      </c>
      <c r="L21" s="16">
        <v>20.08</v>
      </c>
      <c r="M21" s="16">
        <f t="shared" si="3"/>
        <v>71.44999999999999</v>
      </c>
    </row>
    <row r="22" spans="1:13" s="12" customFormat="1" ht="15" customHeight="1">
      <c r="A22" s="17" t="s">
        <v>31</v>
      </c>
      <c r="B22" s="16">
        <v>9.69</v>
      </c>
      <c r="C22" s="16">
        <v>0.5</v>
      </c>
      <c r="D22" s="16">
        <f t="shared" si="0"/>
        <v>10.19</v>
      </c>
      <c r="E22" s="16">
        <v>6.91</v>
      </c>
      <c r="F22" s="16">
        <v>0.5</v>
      </c>
      <c r="G22" s="16">
        <f t="shared" si="1"/>
        <v>7.41</v>
      </c>
      <c r="H22" s="16">
        <v>6.91</v>
      </c>
      <c r="I22" s="16">
        <v>0.5</v>
      </c>
      <c r="J22" s="16">
        <f t="shared" si="2"/>
        <v>7.41</v>
      </c>
      <c r="K22" s="14">
        <v>8.76</v>
      </c>
      <c r="L22" s="16">
        <v>0.5</v>
      </c>
      <c r="M22" s="16">
        <f t="shared" si="3"/>
        <v>9.26</v>
      </c>
    </row>
    <row r="23" spans="1:13" s="12" customFormat="1" ht="15" customHeight="1">
      <c r="A23" s="17" t="s">
        <v>32</v>
      </c>
      <c r="B23" s="16">
        <v>41.74</v>
      </c>
      <c r="C23" s="16">
        <v>22.75</v>
      </c>
      <c r="D23" s="16">
        <f t="shared" si="0"/>
        <v>64.49000000000001</v>
      </c>
      <c r="E23" s="16">
        <v>38.61</v>
      </c>
      <c r="F23" s="16">
        <v>22.75</v>
      </c>
      <c r="G23" s="16">
        <f t="shared" si="1"/>
        <v>61.36</v>
      </c>
      <c r="H23" s="16">
        <v>39.47</v>
      </c>
      <c r="I23" s="16">
        <v>22.75</v>
      </c>
      <c r="J23" s="16">
        <f t="shared" si="2"/>
        <v>62.22</v>
      </c>
      <c r="K23" s="14">
        <v>40.01</v>
      </c>
      <c r="L23" s="16">
        <v>22.75</v>
      </c>
      <c r="M23" s="16">
        <f t="shared" si="3"/>
        <v>62.76</v>
      </c>
    </row>
    <row r="24" spans="1:13" s="12" customFormat="1" ht="15" customHeight="1">
      <c r="A24" s="17" t="s">
        <v>33</v>
      </c>
      <c r="B24" s="16">
        <v>10.78</v>
      </c>
      <c r="C24" s="16">
        <v>5.5</v>
      </c>
      <c r="D24" s="16">
        <f t="shared" si="0"/>
        <v>16.28</v>
      </c>
      <c r="E24" s="16">
        <v>10.84</v>
      </c>
      <c r="F24" s="16">
        <v>5.5</v>
      </c>
      <c r="G24" s="16">
        <f t="shared" si="1"/>
        <v>16.34</v>
      </c>
      <c r="H24" s="16">
        <v>10.84</v>
      </c>
      <c r="I24" s="16">
        <v>5.5</v>
      </c>
      <c r="J24" s="16">
        <f t="shared" si="2"/>
        <v>16.34</v>
      </c>
      <c r="K24" s="14">
        <v>10.52</v>
      </c>
      <c r="L24" s="16">
        <v>5.5</v>
      </c>
      <c r="M24" s="16">
        <f t="shared" si="3"/>
        <v>16.02</v>
      </c>
    </row>
    <row r="25" spans="1:13" s="12" customFormat="1" ht="15" customHeight="1">
      <c r="A25" s="17" t="s">
        <v>34</v>
      </c>
      <c r="B25" s="16">
        <v>13.9</v>
      </c>
      <c r="C25" s="16">
        <v>6</v>
      </c>
      <c r="D25" s="16">
        <f t="shared" si="0"/>
        <v>19.9</v>
      </c>
      <c r="E25" s="16">
        <v>13.33</v>
      </c>
      <c r="F25" s="16">
        <v>6.5</v>
      </c>
      <c r="G25" s="16">
        <f t="shared" si="1"/>
        <v>19.83</v>
      </c>
      <c r="H25" s="16">
        <v>13.12</v>
      </c>
      <c r="I25" s="16">
        <v>6</v>
      </c>
      <c r="J25" s="16">
        <f t="shared" si="2"/>
        <v>19.119999999999997</v>
      </c>
      <c r="K25" s="14">
        <v>13.4</v>
      </c>
      <c r="L25" s="16">
        <v>6</v>
      </c>
      <c r="M25" s="16">
        <f t="shared" si="3"/>
        <v>19.4</v>
      </c>
    </row>
    <row r="26" spans="1:13" s="12" customFormat="1" ht="15" customHeight="1">
      <c r="A26" s="17" t="s">
        <v>35</v>
      </c>
      <c r="B26" s="16">
        <v>10.09</v>
      </c>
      <c r="C26" s="16">
        <v>4</v>
      </c>
      <c r="D26" s="16">
        <f t="shared" si="0"/>
        <v>14.09</v>
      </c>
      <c r="E26" s="16">
        <v>9.9</v>
      </c>
      <c r="F26" s="16">
        <v>4</v>
      </c>
      <c r="G26" s="16">
        <f t="shared" si="1"/>
        <v>13.9</v>
      </c>
      <c r="H26" s="16">
        <v>10.25</v>
      </c>
      <c r="I26" s="16">
        <v>4</v>
      </c>
      <c r="J26" s="16">
        <f t="shared" si="2"/>
        <v>14.25</v>
      </c>
      <c r="K26" s="14">
        <v>10.08</v>
      </c>
      <c r="L26" s="16">
        <v>4</v>
      </c>
      <c r="M26" s="16">
        <f t="shared" si="3"/>
        <v>14.08</v>
      </c>
    </row>
    <row r="27" spans="1:13" s="12" customFormat="1" ht="15" customHeight="1">
      <c r="A27" s="17" t="s">
        <v>36</v>
      </c>
      <c r="B27" s="16">
        <v>12.77</v>
      </c>
      <c r="C27" s="16">
        <v>7.25</v>
      </c>
      <c r="D27" s="16">
        <f t="shared" si="0"/>
        <v>20.02</v>
      </c>
      <c r="E27" s="16">
        <v>12.5</v>
      </c>
      <c r="F27" s="16">
        <v>7.75</v>
      </c>
      <c r="G27" s="16">
        <f t="shared" si="1"/>
        <v>20.25</v>
      </c>
      <c r="H27" s="16">
        <v>12.6</v>
      </c>
      <c r="I27" s="16">
        <v>7.88</v>
      </c>
      <c r="J27" s="16">
        <f t="shared" si="2"/>
        <v>20.48</v>
      </c>
      <c r="K27" s="14">
        <v>12.7</v>
      </c>
      <c r="L27" s="16">
        <v>7.22</v>
      </c>
      <c r="M27" s="16">
        <f t="shared" si="3"/>
        <v>19.919999999999998</v>
      </c>
    </row>
    <row r="28" spans="1:13" s="12" customFormat="1" ht="15" customHeight="1">
      <c r="A28" s="17" t="s">
        <v>37</v>
      </c>
      <c r="B28" s="16">
        <v>43.83</v>
      </c>
      <c r="C28" s="16">
        <v>39.75</v>
      </c>
      <c r="D28" s="16">
        <f t="shared" si="0"/>
        <v>83.58</v>
      </c>
      <c r="E28" s="16">
        <v>38.83</v>
      </c>
      <c r="F28" s="16">
        <v>38.75</v>
      </c>
      <c r="G28" s="16">
        <f t="shared" si="1"/>
        <v>77.58</v>
      </c>
      <c r="H28" s="16">
        <v>38.83</v>
      </c>
      <c r="I28" s="16">
        <v>38.75</v>
      </c>
      <c r="J28" s="16">
        <f t="shared" si="2"/>
        <v>77.58</v>
      </c>
      <c r="K28" s="14">
        <v>41.63</v>
      </c>
      <c r="L28" s="16">
        <v>39.33</v>
      </c>
      <c r="M28" s="16">
        <f t="shared" si="3"/>
        <v>80.96000000000001</v>
      </c>
    </row>
    <row r="29" spans="1:13" s="12" customFormat="1" ht="21.75" customHeight="1">
      <c r="A29" s="23" t="s">
        <v>38</v>
      </c>
      <c r="B29" s="25">
        <f>SUM(B4:B28)</f>
        <v>672.92</v>
      </c>
      <c r="C29" s="25">
        <f aca="true" t="shared" si="4" ref="C29:L29">SUM(C4:C28)</f>
        <v>298.33</v>
      </c>
      <c r="D29" s="25">
        <f t="shared" si="0"/>
        <v>971.25</v>
      </c>
      <c r="E29" s="25">
        <f t="shared" si="4"/>
        <v>642.71</v>
      </c>
      <c r="F29" s="25">
        <f t="shared" si="4"/>
        <v>295.21</v>
      </c>
      <c r="G29" s="25">
        <f t="shared" si="1"/>
        <v>937.9200000000001</v>
      </c>
      <c r="H29" s="25">
        <f t="shared" si="4"/>
        <v>654.1500000000001</v>
      </c>
      <c r="I29" s="25">
        <f t="shared" si="4"/>
        <v>292.34</v>
      </c>
      <c r="J29" s="25">
        <f t="shared" si="2"/>
        <v>946.49</v>
      </c>
      <c r="K29" s="26">
        <f t="shared" si="4"/>
        <v>662.36</v>
      </c>
      <c r="L29" s="25">
        <f t="shared" si="4"/>
        <v>296.6</v>
      </c>
      <c r="M29" s="25">
        <f t="shared" si="3"/>
        <v>958.96</v>
      </c>
    </row>
    <row r="30" spans="1:13" s="12" customFormat="1" ht="15" customHeight="1">
      <c r="A30" s="17" t="s">
        <v>40</v>
      </c>
      <c r="B30" s="16">
        <v>11</v>
      </c>
      <c r="C30" s="16">
        <v>0</v>
      </c>
      <c r="D30" s="16">
        <f t="shared" si="0"/>
        <v>11</v>
      </c>
      <c r="E30" s="16">
        <v>10.89</v>
      </c>
      <c r="F30" s="16">
        <v>0</v>
      </c>
      <c r="G30" s="16">
        <f t="shared" si="1"/>
        <v>10.89</v>
      </c>
      <c r="H30" s="16">
        <v>10.89</v>
      </c>
      <c r="I30" s="16">
        <v>0</v>
      </c>
      <c r="J30" s="16">
        <f t="shared" si="2"/>
        <v>10.89</v>
      </c>
      <c r="K30" s="14">
        <v>10.84</v>
      </c>
      <c r="L30" s="16">
        <v>0</v>
      </c>
      <c r="M30" s="16">
        <f t="shared" si="3"/>
        <v>10.84</v>
      </c>
    </row>
    <row r="31" spans="1:13" s="12" customFormat="1" ht="15" customHeight="1">
      <c r="A31" s="17" t="s">
        <v>39</v>
      </c>
      <c r="B31" s="16">
        <v>45.28</v>
      </c>
      <c r="C31" s="16">
        <v>26.25</v>
      </c>
      <c r="D31" s="16">
        <f t="shared" si="0"/>
        <v>71.53</v>
      </c>
      <c r="E31" s="16">
        <v>40.72</v>
      </c>
      <c r="F31" s="16">
        <v>26.75</v>
      </c>
      <c r="G31" s="16">
        <f t="shared" si="1"/>
        <v>67.47</v>
      </c>
      <c r="H31" s="16">
        <v>41.61</v>
      </c>
      <c r="I31" s="16">
        <v>28.25</v>
      </c>
      <c r="J31" s="16">
        <f t="shared" si="2"/>
        <v>69.86</v>
      </c>
      <c r="K31" s="14">
        <v>42.2</v>
      </c>
      <c r="L31" s="16">
        <v>27.08</v>
      </c>
      <c r="M31" s="16">
        <f t="shared" si="3"/>
        <v>69.28</v>
      </c>
    </row>
    <row r="32" spans="1:13" s="12" customFormat="1" ht="21" customHeight="1">
      <c r="A32" s="23" t="s">
        <v>41</v>
      </c>
      <c r="B32" s="25">
        <f>B29+B30+B31</f>
        <v>729.1999999999999</v>
      </c>
      <c r="C32" s="25">
        <f aca="true" t="shared" si="5" ref="C32:L32">C29+C30+C31</f>
        <v>324.58</v>
      </c>
      <c r="D32" s="25">
        <f t="shared" si="0"/>
        <v>1053.78</v>
      </c>
      <c r="E32" s="25">
        <f t="shared" si="5"/>
        <v>694.32</v>
      </c>
      <c r="F32" s="25">
        <f t="shared" si="5"/>
        <v>321.96</v>
      </c>
      <c r="G32" s="25">
        <f t="shared" si="1"/>
        <v>1016.28</v>
      </c>
      <c r="H32" s="25">
        <f t="shared" si="5"/>
        <v>706.6500000000001</v>
      </c>
      <c r="I32" s="25">
        <f t="shared" si="5"/>
        <v>320.59</v>
      </c>
      <c r="J32" s="25">
        <f t="shared" si="2"/>
        <v>1027.24</v>
      </c>
      <c r="K32" s="26">
        <f t="shared" si="5"/>
        <v>715.4000000000001</v>
      </c>
      <c r="L32" s="25">
        <f t="shared" si="5"/>
        <v>323.68</v>
      </c>
      <c r="M32" s="25">
        <f t="shared" si="3"/>
        <v>1039.0800000000002</v>
      </c>
    </row>
  </sheetData>
  <mergeCells count="5">
    <mergeCell ref="K1:M1"/>
    <mergeCell ref="A1:A2"/>
    <mergeCell ref="B1:D1"/>
    <mergeCell ref="E1:G1"/>
    <mergeCell ref="H1:J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CE,Pogrubiony"&amp;11Zatrudnienie w szkołach podstawowych w 2003 roku (w etatach)&amp;RZałącznik Nr 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9" customFormat="1" ht="18" customHeight="1">
      <c r="A1" s="67" t="s">
        <v>0</v>
      </c>
      <c r="B1" s="71" t="s">
        <v>95</v>
      </c>
      <c r="C1" s="67" t="s">
        <v>110</v>
      </c>
      <c r="D1" s="67" t="s">
        <v>1</v>
      </c>
      <c r="E1" s="4" t="s">
        <v>92</v>
      </c>
      <c r="F1" s="67" t="s">
        <v>9</v>
      </c>
      <c r="G1" s="67" t="s">
        <v>91</v>
      </c>
      <c r="H1" s="67" t="s">
        <v>1</v>
      </c>
      <c r="I1" s="4" t="s">
        <v>92</v>
      </c>
      <c r="J1" s="67" t="s">
        <v>9</v>
      </c>
      <c r="K1" s="67" t="s">
        <v>112</v>
      </c>
      <c r="L1" s="69" t="s">
        <v>10</v>
      </c>
    </row>
    <row r="2" spans="1:12" s="19" customFormat="1" ht="78" customHeight="1">
      <c r="A2" s="68"/>
      <c r="B2" s="72"/>
      <c r="C2" s="68"/>
      <c r="D2" s="68"/>
      <c r="E2" s="3" t="s">
        <v>8</v>
      </c>
      <c r="F2" s="68"/>
      <c r="G2" s="68"/>
      <c r="H2" s="68"/>
      <c r="I2" s="3" t="s">
        <v>8</v>
      </c>
      <c r="J2" s="68"/>
      <c r="K2" s="68"/>
      <c r="L2" s="70"/>
    </row>
    <row r="3" spans="1:12" s="9" customFormat="1" ht="11.2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</row>
    <row r="4" spans="1:12" s="6" customFormat="1" ht="24.75" customHeight="1">
      <c r="A4" s="17">
        <v>1</v>
      </c>
      <c r="B4" s="17" t="s">
        <v>45</v>
      </c>
      <c r="C4" s="20">
        <f aca="true" t="shared" si="0" ref="C4:C16">D4+F4</f>
        <v>3989700</v>
      </c>
      <c r="D4" s="20">
        <v>3989700</v>
      </c>
      <c r="E4" s="20"/>
      <c r="F4" s="20"/>
      <c r="G4" s="20">
        <f aca="true" t="shared" si="1" ref="G4:G13">H4+J4</f>
        <v>3868862</v>
      </c>
      <c r="H4" s="20">
        <v>3868862</v>
      </c>
      <c r="I4" s="20"/>
      <c r="J4" s="20"/>
      <c r="K4" s="20">
        <v>848</v>
      </c>
      <c r="L4" s="16">
        <f aca="true" t="shared" si="2" ref="L4:L16">(H4-I4)/K4/12</f>
        <v>380.1947720125786</v>
      </c>
    </row>
    <row r="5" spans="1:12" s="6" customFormat="1" ht="24.75" customHeight="1">
      <c r="A5" s="17">
        <v>2</v>
      </c>
      <c r="B5" s="17" t="s">
        <v>46</v>
      </c>
      <c r="C5" s="20">
        <f t="shared" si="0"/>
        <v>2389800</v>
      </c>
      <c r="D5" s="20">
        <v>2389800</v>
      </c>
      <c r="E5" s="20"/>
      <c r="F5" s="20"/>
      <c r="G5" s="20">
        <f t="shared" si="1"/>
        <v>2289018</v>
      </c>
      <c r="H5" s="20">
        <v>2289018</v>
      </c>
      <c r="I5" s="20"/>
      <c r="J5" s="20"/>
      <c r="K5" s="20">
        <v>594</v>
      </c>
      <c r="L5" s="16">
        <f t="shared" si="2"/>
        <v>321.13047138047136</v>
      </c>
    </row>
    <row r="6" spans="1:12" s="6" customFormat="1" ht="24.75" customHeight="1">
      <c r="A6" s="17">
        <v>3</v>
      </c>
      <c r="B6" s="17" t="s">
        <v>47</v>
      </c>
      <c r="C6" s="20">
        <f t="shared" si="0"/>
        <v>1632300</v>
      </c>
      <c r="D6" s="20">
        <v>1632300</v>
      </c>
      <c r="E6" s="20"/>
      <c r="F6" s="20"/>
      <c r="G6" s="20">
        <f t="shared" si="1"/>
        <v>1632300</v>
      </c>
      <c r="H6" s="20">
        <v>1632300</v>
      </c>
      <c r="I6" s="20"/>
      <c r="J6" s="20"/>
      <c r="K6" s="20">
        <v>314</v>
      </c>
      <c r="L6" s="16">
        <f t="shared" si="2"/>
        <v>433.20063694267515</v>
      </c>
    </row>
    <row r="7" spans="1:12" s="6" customFormat="1" ht="24.75" customHeight="1">
      <c r="A7" s="17">
        <v>4</v>
      </c>
      <c r="B7" s="17" t="s">
        <v>48</v>
      </c>
      <c r="C7" s="20">
        <f t="shared" si="0"/>
        <v>1730500</v>
      </c>
      <c r="D7" s="20">
        <v>1730500</v>
      </c>
      <c r="E7" s="20">
        <v>35000</v>
      </c>
      <c r="F7" s="20"/>
      <c r="G7" s="20">
        <f t="shared" si="1"/>
        <v>1701782</v>
      </c>
      <c r="H7" s="20">
        <v>1701782</v>
      </c>
      <c r="I7" s="20">
        <v>31857</v>
      </c>
      <c r="J7" s="20"/>
      <c r="K7" s="20">
        <v>391</v>
      </c>
      <c r="L7" s="16">
        <f t="shared" si="2"/>
        <v>355.9089940323956</v>
      </c>
    </row>
    <row r="8" spans="1:12" s="6" customFormat="1" ht="24.75" customHeight="1">
      <c r="A8" s="17">
        <v>5</v>
      </c>
      <c r="B8" s="17" t="s">
        <v>49</v>
      </c>
      <c r="C8" s="20">
        <f t="shared" si="0"/>
        <v>2357000</v>
      </c>
      <c r="D8" s="20">
        <v>2357000</v>
      </c>
      <c r="E8" s="20"/>
      <c r="F8" s="20"/>
      <c r="G8" s="20">
        <f t="shared" si="1"/>
        <v>2214189</v>
      </c>
      <c r="H8" s="20">
        <v>2214189</v>
      </c>
      <c r="I8" s="20"/>
      <c r="J8" s="20"/>
      <c r="K8" s="20">
        <v>617</v>
      </c>
      <c r="L8" s="16">
        <f t="shared" si="2"/>
        <v>299.0530794165316</v>
      </c>
    </row>
    <row r="9" spans="1:12" s="6" customFormat="1" ht="24.75" customHeight="1">
      <c r="A9" s="17">
        <v>6</v>
      </c>
      <c r="B9" s="17" t="s">
        <v>50</v>
      </c>
      <c r="C9" s="20">
        <f t="shared" si="0"/>
        <v>1697000</v>
      </c>
      <c r="D9" s="20">
        <v>1697000</v>
      </c>
      <c r="E9" s="20">
        <v>95000</v>
      </c>
      <c r="F9" s="20"/>
      <c r="G9" s="20">
        <f t="shared" si="1"/>
        <v>1667275</v>
      </c>
      <c r="H9" s="20">
        <v>1667275</v>
      </c>
      <c r="I9" s="20">
        <v>94614</v>
      </c>
      <c r="J9" s="20"/>
      <c r="K9" s="20">
        <v>459</v>
      </c>
      <c r="L9" s="16">
        <f t="shared" si="2"/>
        <v>285.52305737109657</v>
      </c>
    </row>
    <row r="10" spans="1:12" s="6" customFormat="1" ht="24.75" customHeight="1">
      <c r="A10" s="17">
        <v>7</v>
      </c>
      <c r="B10" s="17" t="s">
        <v>51</v>
      </c>
      <c r="C10" s="20">
        <f t="shared" si="0"/>
        <v>2056500</v>
      </c>
      <c r="D10" s="20">
        <v>2056500</v>
      </c>
      <c r="E10" s="20"/>
      <c r="F10" s="20"/>
      <c r="G10" s="20">
        <f t="shared" si="1"/>
        <v>2038953</v>
      </c>
      <c r="H10" s="20">
        <v>2038953</v>
      </c>
      <c r="I10" s="20"/>
      <c r="J10" s="20"/>
      <c r="K10" s="20">
        <v>511</v>
      </c>
      <c r="L10" s="16">
        <f t="shared" si="2"/>
        <v>332.51027397260276</v>
      </c>
    </row>
    <row r="11" spans="1:12" s="6" customFormat="1" ht="24.75" customHeight="1">
      <c r="A11" s="17">
        <v>8</v>
      </c>
      <c r="B11" s="17" t="s">
        <v>52</v>
      </c>
      <c r="C11" s="20">
        <f t="shared" si="0"/>
        <v>1834000</v>
      </c>
      <c r="D11" s="20">
        <v>1834000</v>
      </c>
      <c r="E11" s="20"/>
      <c r="F11" s="20"/>
      <c r="G11" s="20">
        <f t="shared" si="1"/>
        <v>1810770</v>
      </c>
      <c r="H11" s="20">
        <v>1810770</v>
      </c>
      <c r="I11" s="20"/>
      <c r="J11" s="20"/>
      <c r="K11" s="20">
        <v>514</v>
      </c>
      <c r="L11" s="16">
        <f t="shared" si="2"/>
        <v>293.5749027237354</v>
      </c>
    </row>
    <row r="12" spans="1:12" s="6" customFormat="1" ht="24.75" customHeight="1">
      <c r="A12" s="17">
        <v>9</v>
      </c>
      <c r="B12" s="17" t="s">
        <v>102</v>
      </c>
      <c r="C12" s="20">
        <f t="shared" si="0"/>
        <v>504000</v>
      </c>
      <c r="D12" s="20">
        <v>504000</v>
      </c>
      <c r="E12" s="20"/>
      <c r="F12" s="20"/>
      <c r="G12" s="20">
        <f t="shared" si="1"/>
        <v>492174</v>
      </c>
      <c r="H12" s="20">
        <v>492174</v>
      </c>
      <c r="I12" s="20"/>
      <c r="J12" s="20"/>
      <c r="K12" s="20">
        <v>188</v>
      </c>
      <c r="L12" s="16">
        <f t="shared" si="2"/>
        <v>218.1622340425532</v>
      </c>
    </row>
    <row r="13" spans="1:12" s="6" customFormat="1" ht="38.25">
      <c r="A13" s="17">
        <v>10</v>
      </c>
      <c r="B13" s="17" t="s">
        <v>97</v>
      </c>
      <c r="C13" s="20">
        <f t="shared" si="0"/>
        <v>420500</v>
      </c>
      <c r="D13" s="20">
        <v>420500</v>
      </c>
      <c r="E13" s="20"/>
      <c r="F13" s="20"/>
      <c r="G13" s="20">
        <f t="shared" si="1"/>
        <v>417644</v>
      </c>
      <c r="H13" s="20">
        <v>417644</v>
      </c>
      <c r="I13" s="20"/>
      <c r="J13" s="20"/>
      <c r="K13" s="20">
        <v>302</v>
      </c>
      <c r="L13" s="16">
        <f t="shared" si="2"/>
        <v>115.24392935982341</v>
      </c>
    </row>
    <row r="14" spans="1:12" s="6" customFormat="1" ht="21" customHeight="1">
      <c r="A14" s="22"/>
      <c r="B14" s="23" t="s">
        <v>38</v>
      </c>
      <c r="C14" s="24">
        <f t="shared" si="0"/>
        <v>18611300</v>
      </c>
      <c r="D14" s="24">
        <f>SUM(D4:D13)</f>
        <v>18611300</v>
      </c>
      <c r="E14" s="24">
        <f>SUM(E4:E13)</f>
        <v>130000</v>
      </c>
      <c r="F14" s="24">
        <f>SUM(F4:F13)</f>
        <v>0</v>
      </c>
      <c r="G14" s="24">
        <f>H14+J14</f>
        <v>18132967</v>
      </c>
      <c r="H14" s="24">
        <f>SUM(H4:H13)</f>
        <v>18132967</v>
      </c>
      <c r="I14" s="24">
        <f>SUM(I4:I13)</f>
        <v>126471</v>
      </c>
      <c r="J14" s="24">
        <f>SUM(J4:J13)</f>
        <v>0</v>
      </c>
      <c r="K14" s="24">
        <f>SUM(K4:K13)</f>
        <v>4738</v>
      </c>
      <c r="L14" s="25">
        <f t="shared" si="2"/>
        <v>316.703531729281</v>
      </c>
    </row>
    <row r="15" spans="1:12" s="6" customFormat="1" ht="31.5" customHeight="1">
      <c r="A15" s="17">
        <v>11</v>
      </c>
      <c r="B15" s="17" t="s">
        <v>96</v>
      </c>
      <c r="C15" s="20">
        <f t="shared" si="0"/>
        <v>1458100</v>
      </c>
      <c r="D15" s="20">
        <v>1458100</v>
      </c>
      <c r="E15" s="20"/>
      <c r="F15" s="20"/>
      <c r="G15" s="20">
        <f>H15+J15</f>
        <v>1397938</v>
      </c>
      <c r="H15" s="20">
        <v>1397938</v>
      </c>
      <c r="I15" s="20"/>
      <c r="J15" s="20"/>
      <c r="K15" s="20">
        <v>143</v>
      </c>
      <c r="L15" s="63">
        <f t="shared" si="2"/>
        <v>814.6491841491842</v>
      </c>
    </row>
    <row r="16" spans="1:12" s="6" customFormat="1" ht="19.5" customHeight="1">
      <c r="A16" s="22"/>
      <c r="B16" s="23" t="s">
        <v>41</v>
      </c>
      <c r="C16" s="24">
        <f t="shared" si="0"/>
        <v>20069400</v>
      </c>
      <c r="D16" s="24">
        <f>SUM(D14:D15)</f>
        <v>20069400</v>
      </c>
      <c r="E16" s="24">
        <f>SUM(E14:E15)</f>
        <v>130000</v>
      </c>
      <c r="F16" s="24">
        <f>SUM(F14:F15)</f>
        <v>0</v>
      </c>
      <c r="G16" s="24">
        <f>H16+J16</f>
        <v>19530905</v>
      </c>
      <c r="H16" s="24">
        <f>SUM(H14:H15)</f>
        <v>19530905</v>
      </c>
      <c r="I16" s="24">
        <f>SUM(I14:I15)</f>
        <v>126471</v>
      </c>
      <c r="J16" s="24">
        <f>SUM(J14:J15)</f>
        <v>0</v>
      </c>
      <c r="K16" s="24">
        <f>SUM(K14:K15)</f>
        <v>4881</v>
      </c>
      <c r="L16" s="25">
        <f t="shared" si="2"/>
        <v>331.29198251724375</v>
      </c>
    </row>
  </sheetData>
  <mergeCells count="10">
    <mergeCell ref="K1:K2"/>
    <mergeCell ref="L1:L2"/>
    <mergeCell ref="F1:F2"/>
    <mergeCell ref="H1:H2"/>
    <mergeCell ref="G1:G2"/>
    <mergeCell ref="J1:J2"/>
    <mergeCell ref="A1:A2"/>
    <mergeCell ref="B1:B2"/>
    <mergeCell ref="D1:D2"/>
    <mergeCell ref="C1:C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CE,Pogrubiony"&amp;11Realizacja planu finansowego oraz koszt utrzymania jednego ucznia w poszczególnych gimnazjach w 2003 roku&amp;RZałącznik Nr 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A2"/>
    </sheetView>
  </sheetViews>
  <sheetFormatPr defaultColWidth="9.00390625" defaultRowHeight="12.75"/>
  <cols>
    <col min="1" max="1" width="33.25390625" style="6" customWidth="1"/>
    <col min="2" max="13" width="9.75390625" style="6" customWidth="1"/>
    <col min="14" max="16384" width="9.125" style="6" customWidth="1"/>
  </cols>
  <sheetData>
    <row r="1" spans="1:13" ht="28.5" customHeight="1">
      <c r="A1" s="67" t="s">
        <v>12</v>
      </c>
      <c r="B1" s="73" t="s">
        <v>113</v>
      </c>
      <c r="C1" s="74"/>
      <c r="D1" s="75"/>
      <c r="E1" s="73" t="s">
        <v>114</v>
      </c>
      <c r="F1" s="74"/>
      <c r="G1" s="75"/>
      <c r="H1" s="73" t="s">
        <v>115</v>
      </c>
      <c r="I1" s="74"/>
      <c r="J1" s="75"/>
      <c r="K1" s="73" t="s">
        <v>116</v>
      </c>
      <c r="L1" s="74"/>
      <c r="M1" s="75"/>
    </row>
    <row r="2" spans="1:13" ht="24">
      <c r="A2" s="76"/>
      <c r="B2" s="15" t="s">
        <v>42</v>
      </c>
      <c r="C2" s="15" t="s">
        <v>43</v>
      </c>
      <c r="D2" s="15" t="s">
        <v>11</v>
      </c>
      <c r="E2" s="15" t="s">
        <v>42</v>
      </c>
      <c r="F2" s="15" t="s">
        <v>44</v>
      </c>
      <c r="G2" s="15" t="s">
        <v>11</v>
      </c>
      <c r="H2" s="15" t="s">
        <v>42</v>
      </c>
      <c r="I2" s="15" t="s">
        <v>43</v>
      </c>
      <c r="J2" s="15" t="s">
        <v>11</v>
      </c>
      <c r="K2" s="5" t="s">
        <v>42</v>
      </c>
      <c r="L2" s="15" t="s">
        <v>44</v>
      </c>
      <c r="M2" s="15" t="s">
        <v>11</v>
      </c>
    </row>
    <row r="3" spans="1:13" ht="9.7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s="12" customFormat="1" ht="27" customHeight="1">
      <c r="A4" s="17" t="s">
        <v>45</v>
      </c>
      <c r="B4" s="16">
        <v>76.17</v>
      </c>
      <c r="C4" s="16">
        <v>19</v>
      </c>
      <c r="D4" s="16">
        <f aca="true" t="shared" si="0" ref="D4:D16">B4+C4</f>
        <v>95.17</v>
      </c>
      <c r="E4" s="16">
        <v>72.38</v>
      </c>
      <c r="F4" s="16">
        <v>20</v>
      </c>
      <c r="G4" s="16">
        <f aca="true" t="shared" si="1" ref="G4:G16">E4+F4</f>
        <v>92.38</v>
      </c>
      <c r="H4" s="16">
        <v>72.73</v>
      </c>
      <c r="I4" s="16">
        <v>20</v>
      </c>
      <c r="J4" s="16">
        <f aca="true" t="shared" si="2" ref="J4:J15">H4+I4</f>
        <v>92.73</v>
      </c>
      <c r="K4" s="16">
        <v>74.24</v>
      </c>
      <c r="L4" s="16">
        <v>19.33</v>
      </c>
      <c r="M4" s="16">
        <f aca="true" t="shared" si="3" ref="M4:M15">K4+L4</f>
        <v>93.57</v>
      </c>
    </row>
    <row r="5" spans="1:13" s="12" customFormat="1" ht="27" customHeight="1">
      <c r="A5" s="17" t="s">
        <v>46</v>
      </c>
      <c r="B5" s="16">
        <v>46.17</v>
      </c>
      <c r="C5" s="16">
        <v>16.25</v>
      </c>
      <c r="D5" s="16">
        <f t="shared" si="0"/>
        <v>62.42</v>
      </c>
      <c r="E5" s="16">
        <v>44.55</v>
      </c>
      <c r="F5" s="16">
        <v>16.25</v>
      </c>
      <c r="G5" s="16">
        <f t="shared" si="1"/>
        <v>60.8</v>
      </c>
      <c r="H5" s="16">
        <v>45.11</v>
      </c>
      <c r="I5" s="16">
        <v>16.25</v>
      </c>
      <c r="J5" s="16">
        <f t="shared" si="2"/>
        <v>61.36</v>
      </c>
      <c r="K5" s="16">
        <v>45.14</v>
      </c>
      <c r="L5" s="16">
        <v>16.25</v>
      </c>
      <c r="M5" s="16">
        <f t="shared" si="3"/>
        <v>61.39</v>
      </c>
    </row>
    <row r="6" spans="1:13" s="12" customFormat="1" ht="27" customHeight="1">
      <c r="A6" s="17" t="s">
        <v>47</v>
      </c>
      <c r="B6" s="16">
        <v>29.89</v>
      </c>
      <c r="C6" s="16">
        <v>14.08</v>
      </c>
      <c r="D6" s="16">
        <f t="shared" si="0"/>
        <v>43.97</v>
      </c>
      <c r="E6" s="16">
        <v>30.67</v>
      </c>
      <c r="F6" s="16">
        <v>14.08</v>
      </c>
      <c r="G6" s="16">
        <f t="shared" si="1"/>
        <v>44.75</v>
      </c>
      <c r="H6" s="16">
        <v>32.79</v>
      </c>
      <c r="I6" s="16">
        <v>13.5</v>
      </c>
      <c r="J6" s="16">
        <f t="shared" si="2"/>
        <v>46.29</v>
      </c>
      <c r="K6" s="16">
        <v>31.3</v>
      </c>
      <c r="L6" s="16">
        <v>13.94</v>
      </c>
      <c r="M6" s="16">
        <f t="shared" si="3"/>
        <v>45.24</v>
      </c>
    </row>
    <row r="7" spans="1:13" s="12" customFormat="1" ht="27" customHeight="1">
      <c r="A7" s="17" t="s">
        <v>48</v>
      </c>
      <c r="B7" s="16">
        <v>31.94</v>
      </c>
      <c r="C7" s="16">
        <v>13.75</v>
      </c>
      <c r="D7" s="16">
        <f t="shared" si="0"/>
        <v>45.69</v>
      </c>
      <c r="E7" s="16">
        <v>32.61</v>
      </c>
      <c r="F7" s="16">
        <v>13.75</v>
      </c>
      <c r="G7" s="16">
        <f t="shared" si="1"/>
        <v>46.36</v>
      </c>
      <c r="H7" s="16">
        <v>32.22</v>
      </c>
      <c r="I7" s="16">
        <v>13.75</v>
      </c>
      <c r="J7" s="16">
        <f t="shared" si="2"/>
        <v>45.97</v>
      </c>
      <c r="K7" s="16">
        <v>31.52</v>
      </c>
      <c r="L7" s="16">
        <v>13.75</v>
      </c>
      <c r="M7" s="16">
        <f t="shared" si="3"/>
        <v>45.269999999999996</v>
      </c>
    </row>
    <row r="8" spans="1:13" s="12" customFormat="1" ht="27" customHeight="1">
      <c r="A8" s="17" t="s">
        <v>49</v>
      </c>
      <c r="B8" s="16">
        <v>45.64</v>
      </c>
      <c r="C8" s="16">
        <v>16.75</v>
      </c>
      <c r="D8" s="16">
        <f t="shared" si="0"/>
        <v>62.39</v>
      </c>
      <c r="E8" s="16">
        <v>48.39</v>
      </c>
      <c r="F8" s="16">
        <v>16.75</v>
      </c>
      <c r="G8" s="16">
        <f t="shared" si="1"/>
        <v>65.14</v>
      </c>
      <c r="H8" s="16">
        <v>47.89</v>
      </c>
      <c r="I8" s="16">
        <v>16.75</v>
      </c>
      <c r="J8" s="16">
        <f t="shared" si="2"/>
        <v>64.64</v>
      </c>
      <c r="K8" s="16">
        <v>46.57</v>
      </c>
      <c r="L8" s="16">
        <v>16.75</v>
      </c>
      <c r="M8" s="16">
        <f t="shared" si="3"/>
        <v>63.32</v>
      </c>
    </row>
    <row r="9" spans="1:13" s="12" customFormat="1" ht="27" customHeight="1">
      <c r="A9" s="17" t="s">
        <v>50</v>
      </c>
      <c r="B9" s="16">
        <v>33.72</v>
      </c>
      <c r="C9" s="16">
        <v>9.12</v>
      </c>
      <c r="D9" s="16">
        <f t="shared" si="0"/>
        <v>42.839999999999996</v>
      </c>
      <c r="E9" s="16">
        <v>34.5</v>
      </c>
      <c r="F9" s="16">
        <v>10.12</v>
      </c>
      <c r="G9" s="16">
        <f t="shared" si="1"/>
        <v>44.62</v>
      </c>
      <c r="H9" s="16">
        <v>34.5</v>
      </c>
      <c r="I9" s="16">
        <v>10.12</v>
      </c>
      <c r="J9" s="16">
        <f t="shared" si="2"/>
        <v>44.62</v>
      </c>
      <c r="K9" s="16">
        <v>34.24</v>
      </c>
      <c r="L9" s="16">
        <v>9.79</v>
      </c>
      <c r="M9" s="16">
        <f t="shared" si="3"/>
        <v>44.03</v>
      </c>
    </row>
    <row r="10" spans="1:13" s="12" customFormat="1" ht="27" customHeight="1">
      <c r="A10" s="17" t="s">
        <v>51</v>
      </c>
      <c r="B10" s="16">
        <v>40.39</v>
      </c>
      <c r="C10" s="16">
        <v>14.75</v>
      </c>
      <c r="D10" s="16">
        <f t="shared" si="0"/>
        <v>55.14</v>
      </c>
      <c r="E10" s="16">
        <v>40.54</v>
      </c>
      <c r="F10" s="16">
        <v>14.5</v>
      </c>
      <c r="G10" s="16">
        <f t="shared" si="1"/>
        <v>55.04</v>
      </c>
      <c r="H10" s="16">
        <v>40.54</v>
      </c>
      <c r="I10" s="16">
        <v>14.5</v>
      </c>
      <c r="J10" s="16">
        <f t="shared" si="2"/>
        <v>55.04</v>
      </c>
      <c r="K10" s="16">
        <v>40.4</v>
      </c>
      <c r="L10" s="16">
        <v>14.6</v>
      </c>
      <c r="M10" s="16">
        <f t="shared" si="3"/>
        <v>55</v>
      </c>
    </row>
    <row r="11" spans="1:13" s="12" customFormat="1" ht="27" customHeight="1">
      <c r="A11" s="17" t="s">
        <v>52</v>
      </c>
      <c r="B11" s="16">
        <v>42.16</v>
      </c>
      <c r="C11" s="16">
        <v>4.75</v>
      </c>
      <c r="D11" s="16">
        <f t="shared" si="0"/>
        <v>46.91</v>
      </c>
      <c r="E11" s="16">
        <v>39.94</v>
      </c>
      <c r="F11" s="16">
        <v>4.5</v>
      </c>
      <c r="G11" s="16">
        <f t="shared" si="1"/>
        <v>44.44</v>
      </c>
      <c r="H11" s="16">
        <v>39.94</v>
      </c>
      <c r="I11" s="16">
        <v>4.5</v>
      </c>
      <c r="J11" s="16">
        <f t="shared" si="2"/>
        <v>44.44</v>
      </c>
      <c r="K11" s="16">
        <v>41.92</v>
      </c>
      <c r="L11" s="16">
        <v>4.67</v>
      </c>
      <c r="M11" s="16">
        <f t="shared" si="3"/>
        <v>46.59</v>
      </c>
    </row>
    <row r="12" spans="1:13" s="12" customFormat="1" ht="27" customHeight="1">
      <c r="A12" s="17" t="s">
        <v>102</v>
      </c>
      <c r="B12" s="16">
        <v>12.22</v>
      </c>
      <c r="C12" s="16">
        <v>0.5</v>
      </c>
      <c r="D12" s="16">
        <f t="shared" si="0"/>
        <v>12.72</v>
      </c>
      <c r="E12" s="16">
        <v>14.78</v>
      </c>
      <c r="F12" s="16">
        <v>1</v>
      </c>
      <c r="G12" s="16">
        <f t="shared" si="1"/>
        <v>15.78</v>
      </c>
      <c r="H12" s="16">
        <v>15.17</v>
      </c>
      <c r="I12" s="16">
        <v>1</v>
      </c>
      <c r="J12" s="16">
        <f t="shared" si="2"/>
        <v>16.17</v>
      </c>
      <c r="K12" s="16">
        <v>13.14</v>
      </c>
      <c r="L12" s="16">
        <v>0.67</v>
      </c>
      <c r="M12" s="16">
        <f t="shared" si="3"/>
        <v>13.81</v>
      </c>
    </row>
    <row r="13" spans="1:13" s="12" customFormat="1" ht="38.25">
      <c r="A13" s="17" t="s">
        <v>97</v>
      </c>
      <c r="B13" s="16">
        <v>12.33</v>
      </c>
      <c r="C13" s="16">
        <v>1.5</v>
      </c>
      <c r="D13" s="16">
        <f t="shared" si="0"/>
        <v>13.83</v>
      </c>
      <c r="E13" s="16">
        <v>12.51</v>
      </c>
      <c r="F13" s="16">
        <v>1.5</v>
      </c>
      <c r="G13" s="16">
        <f t="shared" si="1"/>
        <v>14.01</v>
      </c>
      <c r="H13" s="16">
        <v>11.5</v>
      </c>
      <c r="I13" s="16">
        <v>2</v>
      </c>
      <c r="J13" s="16">
        <f t="shared" si="2"/>
        <v>13.5</v>
      </c>
      <c r="K13" s="16">
        <v>11.72</v>
      </c>
      <c r="L13" s="16">
        <v>1.5</v>
      </c>
      <c r="M13" s="16">
        <f t="shared" si="3"/>
        <v>13.22</v>
      </c>
    </row>
    <row r="14" spans="1:13" s="42" customFormat="1" ht="27" customHeight="1">
      <c r="A14" s="25" t="s">
        <v>38</v>
      </c>
      <c r="B14" s="45">
        <f>SUM(B4:B13)</f>
        <v>370.62999999999994</v>
      </c>
      <c r="C14" s="26">
        <f>SUM(C4:C13)</f>
        <v>110.45</v>
      </c>
      <c r="D14" s="25">
        <f t="shared" si="0"/>
        <v>481.0799999999999</v>
      </c>
      <c r="E14" s="45">
        <f>SUM(E4:E13)</f>
        <v>370.86999999999995</v>
      </c>
      <c r="F14" s="26">
        <f>SUM(F4:F13)</f>
        <v>112.45</v>
      </c>
      <c r="G14" s="25">
        <f t="shared" si="1"/>
        <v>483.31999999999994</v>
      </c>
      <c r="H14" s="45">
        <f>SUM(H4:H13)</f>
        <v>372.39000000000004</v>
      </c>
      <c r="I14" s="26">
        <f>SUM(I4:I13)</f>
        <v>112.37</v>
      </c>
      <c r="J14" s="25">
        <f t="shared" si="2"/>
        <v>484.76000000000005</v>
      </c>
      <c r="K14" s="45">
        <f>SUM(K4:K13)</f>
        <v>370.19</v>
      </c>
      <c r="L14" s="26">
        <f>SUM(L4:L13)</f>
        <v>111.25</v>
      </c>
      <c r="M14" s="25">
        <f t="shared" si="3"/>
        <v>481.44</v>
      </c>
    </row>
    <row r="15" spans="1:13" s="42" customFormat="1" ht="25.5">
      <c r="A15" s="16" t="s">
        <v>96</v>
      </c>
      <c r="B15" s="39">
        <v>32.17</v>
      </c>
      <c r="C15" s="48">
        <v>0</v>
      </c>
      <c r="D15" s="47">
        <f t="shared" si="0"/>
        <v>32.17</v>
      </c>
      <c r="E15" s="49">
        <v>38.39</v>
      </c>
      <c r="F15" s="48">
        <v>0</v>
      </c>
      <c r="G15" s="47">
        <f t="shared" si="1"/>
        <v>38.39</v>
      </c>
      <c r="H15" s="49">
        <v>31.07</v>
      </c>
      <c r="I15" s="48">
        <v>0</v>
      </c>
      <c r="J15" s="47">
        <f t="shared" si="2"/>
        <v>31.07</v>
      </c>
      <c r="K15" s="49">
        <v>33.88</v>
      </c>
      <c r="L15" s="48">
        <v>0</v>
      </c>
      <c r="M15" s="47">
        <f t="shared" si="3"/>
        <v>33.88</v>
      </c>
    </row>
    <row r="16" spans="1:13" s="42" customFormat="1" ht="27" customHeight="1">
      <c r="A16" s="25" t="s">
        <v>41</v>
      </c>
      <c r="B16" s="45">
        <f>B14+B15</f>
        <v>402.79999999999995</v>
      </c>
      <c r="C16" s="46">
        <f aca="true" t="shared" si="4" ref="C16:M16">C14+C15</f>
        <v>110.45</v>
      </c>
      <c r="D16" s="25">
        <f t="shared" si="0"/>
        <v>513.25</v>
      </c>
      <c r="E16" s="45">
        <f t="shared" si="4"/>
        <v>409.25999999999993</v>
      </c>
      <c r="F16" s="46">
        <f t="shared" si="4"/>
        <v>112.45</v>
      </c>
      <c r="G16" s="25">
        <f t="shared" si="1"/>
        <v>521.7099999999999</v>
      </c>
      <c r="H16" s="45">
        <f t="shared" si="4"/>
        <v>403.46000000000004</v>
      </c>
      <c r="I16" s="46">
        <f t="shared" si="4"/>
        <v>112.37</v>
      </c>
      <c r="J16" s="25">
        <f t="shared" si="4"/>
        <v>515.83</v>
      </c>
      <c r="K16" s="45">
        <f t="shared" si="4"/>
        <v>404.07</v>
      </c>
      <c r="L16" s="46">
        <f t="shared" si="4"/>
        <v>111.25</v>
      </c>
      <c r="M16" s="25">
        <f t="shared" si="4"/>
        <v>515.32</v>
      </c>
    </row>
  </sheetData>
  <mergeCells count="5">
    <mergeCell ref="A1:A2"/>
    <mergeCell ref="H1:J1"/>
    <mergeCell ref="K1:M1"/>
    <mergeCell ref="B1:D1"/>
    <mergeCell ref="E1:G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CE,Pogrubiony"&amp;11Zatrudnienie w gimnazjach w 2003 roku (w etatach)&amp;RZałącznik Nr 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9" customFormat="1" ht="18" customHeight="1">
      <c r="A1" s="67" t="s">
        <v>0</v>
      </c>
      <c r="B1" s="71" t="s">
        <v>125</v>
      </c>
      <c r="C1" s="67" t="s">
        <v>117</v>
      </c>
      <c r="D1" s="67" t="s">
        <v>1</v>
      </c>
      <c r="E1" s="4" t="s">
        <v>92</v>
      </c>
      <c r="F1" s="67" t="s">
        <v>9</v>
      </c>
      <c r="G1" s="67" t="s">
        <v>91</v>
      </c>
      <c r="H1" s="67" t="s">
        <v>1</v>
      </c>
      <c r="I1" s="4" t="s">
        <v>92</v>
      </c>
      <c r="J1" s="67" t="s">
        <v>9</v>
      </c>
      <c r="K1" s="67" t="s">
        <v>112</v>
      </c>
      <c r="L1" s="69" t="s">
        <v>10</v>
      </c>
    </row>
    <row r="2" spans="1:12" s="19" customFormat="1" ht="78" customHeight="1">
      <c r="A2" s="68"/>
      <c r="B2" s="72"/>
      <c r="C2" s="68"/>
      <c r="D2" s="68"/>
      <c r="E2" s="3" t="s">
        <v>8</v>
      </c>
      <c r="F2" s="68"/>
      <c r="G2" s="68"/>
      <c r="H2" s="68"/>
      <c r="I2" s="3" t="s">
        <v>8</v>
      </c>
      <c r="J2" s="68"/>
      <c r="K2" s="68"/>
      <c r="L2" s="70"/>
    </row>
    <row r="3" spans="1:12" s="2" customFormat="1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</row>
    <row r="4" spans="1:12" ht="27" customHeight="1">
      <c r="A4" s="17">
        <v>1</v>
      </c>
      <c r="B4" s="17" t="s">
        <v>106</v>
      </c>
      <c r="C4" s="20">
        <f aca="true" t="shared" si="0" ref="C4:C9">D4+F4</f>
        <v>2406900</v>
      </c>
      <c r="D4" s="20">
        <v>2406900</v>
      </c>
      <c r="E4" s="20"/>
      <c r="F4" s="20"/>
      <c r="G4" s="20">
        <f aca="true" t="shared" si="1" ref="G4:G10">H4+J4</f>
        <v>2317947</v>
      </c>
      <c r="H4" s="20">
        <v>2317947</v>
      </c>
      <c r="I4" s="20"/>
      <c r="J4" s="20"/>
      <c r="K4" s="20">
        <v>724</v>
      </c>
      <c r="L4" s="16">
        <f>(H4-I4)/K4/12</f>
        <v>266.79868784530385</v>
      </c>
    </row>
    <row r="5" spans="1:12" ht="27" customHeight="1">
      <c r="A5" s="17">
        <v>2</v>
      </c>
      <c r="B5" s="17" t="s">
        <v>107</v>
      </c>
      <c r="C5" s="20">
        <f t="shared" si="0"/>
        <v>3817450</v>
      </c>
      <c r="D5" s="20">
        <v>3817450</v>
      </c>
      <c r="E5" s="20">
        <v>40000</v>
      </c>
      <c r="F5" s="20"/>
      <c r="G5" s="20">
        <f t="shared" si="1"/>
        <v>3749207</v>
      </c>
      <c r="H5" s="20">
        <v>3749207</v>
      </c>
      <c r="I5" s="20">
        <v>40000</v>
      </c>
      <c r="J5" s="20"/>
      <c r="K5" s="20">
        <v>1111</v>
      </c>
      <c r="L5" s="16">
        <f aca="true" t="shared" si="2" ref="L5:L10">(H5-I5)/K5/12</f>
        <v>278.2183468346835</v>
      </c>
    </row>
    <row r="6" spans="1:12" ht="27" customHeight="1">
      <c r="A6" s="17">
        <v>3</v>
      </c>
      <c r="B6" s="17" t="s">
        <v>128</v>
      </c>
      <c r="C6" s="20">
        <f t="shared" si="0"/>
        <v>1981140</v>
      </c>
      <c r="D6" s="20">
        <v>1981140</v>
      </c>
      <c r="E6" s="20">
        <v>30000</v>
      </c>
      <c r="F6" s="20"/>
      <c r="G6" s="20">
        <f t="shared" si="1"/>
        <v>1955537</v>
      </c>
      <c r="H6" s="20">
        <v>1955537</v>
      </c>
      <c r="I6" s="20">
        <v>30000</v>
      </c>
      <c r="J6" s="20"/>
      <c r="K6" s="20">
        <v>439</v>
      </c>
      <c r="L6" s="16">
        <f t="shared" si="2"/>
        <v>365.51575550493544</v>
      </c>
    </row>
    <row r="7" spans="1:12" ht="27" customHeight="1">
      <c r="A7" s="17">
        <v>4</v>
      </c>
      <c r="B7" s="17" t="s">
        <v>127</v>
      </c>
      <c r="C7" s="20">
        <f t="shared" si="0"/>
        <v>1647650</v>
      </c>
      <c r="D7" s="20">
        <v>1647650</v>
      </c>
      <c r="E7" s="20"/>
      <c r="F7" s="20"/>
      <c r="G7" s="20">
        <f t="shared" si="1"/>
        <v>1622203</v>
      </c>
      <c r="H7" s="20">
        <v>1622203</v>
      </c>
      <c r="I7" s="20"/>
      <c r="J7" s="20"/>
      <c r="K7" s="20">
        <v>418</v>
      </c>
      <c r="L7" s="16">
        <f t="shared" si="2"/>
        <v>323.405701754386</v>
      </c>
    </row>
    <row r="8" spans="1:12" ht="27" customHeight="1">
      <c r="A8" s="17">
        <v>5</v>
      </c>
      <c r="B8" s="17" t="s">
        <v>108</v>
      </c>
      <c r="C8" s="20">
        <f t="shared" si="0"/>
        <v>4372850</v>
      </c>
      <c r="D8" s="20">
        <v>4272850</v>
      </c>
      <c r="E8" s="20">
        <v>30000</v>
      </c>
      <c r="F8" s="20">
        <v>100000</v>
      </c>
      <c r="G8" s="20">
        <f t="shared" si="1"/>
        <v>4252790</v>
      </c>
      <c r="H8" s="20">
        <v>4152790</v>
      </c>
      <c r="I8" s="20">
        <v>30000</v>
      </c>
      <c r="J8" s="20">
        <v>100000</v>
      </c>
      <c r="K8" s="20">
        <v>1800</v>
      </c>
      <c r="L8" s="16">
        <f t="shared" si="2"/>
        <v>190.8699074074074</v>
      </c>
    </row>
    <row r="9" spans="1:12" ht="27" customHeight="1">
      <c r="A9" s="17">
        <v>6</v>
      </c>
      <c r="B9" s="17" t="s">
        <v>126</v>
      </c>
      <c r="C9" s="20">
        <f t="shared" si="0"/>
        <v>2213110</v>
      </c>
      <c r="D9" s="20">
        <v>2213110</v>
      </c>
      <c r="E9" s="20"/>
      <c r="F9" s="20"/>
      <c r="G9" s="20">
        <f t="shared" si="1"/>
        <v>2158399</v>
      </c>
      <c r="H9" s="20">
        <v>2158399</v>
      </c>
      <c r="I9" s="20"/>
      <c r="J9" s="20"/>
      <c r="K9" s="20">
        <v>632</v>
      </c>
      <c r="L9" s="16">
        <f t="shared" si="2"/>
        <v>284.59902426160335</v>
      </c>
    </row>
    <row r="10" spans="1:12" ht="24.75" customHeight="1">
      <c r="A10" s="22"/>
      <c r="B10" s="23" t="s">
        <v>38</v>
      </c>
      <c r="C10" s="24">
        <f>D10+F10</f>
        <v>16439100</v>
      </c>
      <c r="D10" s="24">
        <f>SUM(D4:D9)</f>
        <v>16339100</v>
      </c>
      <c r="E10" s="24">
        <f>SUM(E4:E9)</f>
        <v>100000</v>
      </c>
      <c r="F10" s="24">
        <f>SUM(F4:F9)</f>
        <v>100000</v>
      </c>
      <c r="G10" s="24">
        <f t="shared" si="1"/>
        <v>16056083</v>
      </c>
      <c r="H10" s="24">
        <f>SUM(H4:H9)</f>
        <v>15956083</v>
      </c>
      <c r="I10" s="24">
        <f>SUM(I4:I9)</f>
        <v>100000</v>
      </c>
      <c r="J10" s="24">
        <f>SUM(J4:J9)</f>
        <v>100000</v>
      </c>
      <c r="K10" s="24">
        <f>SUM(K4:K9)</f>
        <v>5124</v>
      </c>
      <c r="L10" s="25">
        <f t="shared" si="2"/>
        <v>257.8728044496487</v>
      </c>
    </row>
    <row r="19" ht="12.75">
      <c r="K19" t="s">
        <v>2</v>
      </c>
    </row>
  </sheetData>
  <mergeCells count="10">
    <mergeCell ref="A1:A2"/>
    <mergeCell ref="B1:B2"/>
    <mergeCell ref="C1:C2"/>
    <mergeCell ref="D1:D2"/>
    <mergeCell ref="K1:K2"/>
    <mergeCell ref="L1:L2"/>
    <mergeCell ref="F1:F2"/>
    <mergeCell ref="G1:G2"/>
    <mergeCell ref="H1:H2"/>
    <mergeCell ref="J1:J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CE,Pogrubiony"&amp;11Realizacja planu finansowego oraz koszt utrzymania jednego ucznia w poszczególnych liceach ogólnokształcących w 2003 roku&amp;RZałącznik Nr 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9" customFormat="1" ht="18" customHeight="1">
      <c r="A1" s="67" t="s">
        <v>0</v>
      </c>
      <c r="B1" s="71" t="s">
        <v>109</v>
      </c>
      <c r="C1" s="67" t="s">
        <v>111</v>
      </c>
      <c r="D1" s="67" t="s">
        <v>1</v>
      </c>
      <c r="E1" s="4" t="s">
        <v>92</v>
      </c>
      <c r="F1" s="67" t="s">
        <v>9</v>
      </c>
      <c r="G1" s="67" t="s">
        <v>91</v>
      </c>
      <c r="H1" s="67" t="s">
        <v>1</v>
      </c>
      <c r="I1" s="4" t="s">
        <v>92</v>
      </c>
      <c r="J1" s="67" t="s">
        <v>9</v>
      </c>
      <c r="K1" s="73" t="s">
        <v>112</v>
      </c>
      <c r="L1" s="69" t="s">
        <v>10</v>
      </c>
    </row>
    <row r="2" spans="1:12" s="19" customFormat="1" ht="78" customHeight="1">
      <c r="A2" s="68"/>
      <c r="B2" s="72"/>
      <c r="C2" s="68"/>
      <c r="D2" s="68"/>
      <c r="E2" s="3" t="s">
        <v>8</v>
      </c>
      <c r="F2" s="68"/>
      <c r="G2" s="68"/>
      <c r="H2" s="68"/>
      <c r="I2" s="3" t="s">
        <v>8</v>
      </c>
      <c r="J2" s="68"/>
      <c r="K2" s="77"/>
      <c r="L2" s="70"/>
    </row>
    <row r="3" spans="1:12" s="9" customFormat="1" ht="11.25" customHeight="1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43">
        <v>11</v>
      </c>
      <c r="L3" s="8">
        <v>12</v>
      </c>
    </row>
    <row r="4" spans="1:12" ht="24.75" customHeight="1">
      <c r="A4" s="27">
        <v>1</v>
      </c>
      <c r="B4" s="50" t="s">
        <v>53</v>
      </c>
      <c r="C4" s="29">
        <f>D4+F4</f>
        <v>4327300</v>
      </c>
      <c r="D4" s="52">
        <v>4327300</v>
      </c>
      <c r="E4" s="29">
        <v>13054</v>
      </c>
      <c r="F4" s="40"/>
      <c r="G4" s="29">
        <f>H4+J4</f>
        <v>4240119</v>
      </c>
      <c r="H4" s="52">
        <v>4240119</v>
      </c>
      <c r="I4" s="29">
        <v>13054</v>
      </c>
      <c r="J4" s="29"/>
      <c r="K4" s="40">
        <v>1154</v>
      </c>
      <c r="L4" s="16">
        <f>(H4-I4)/K4/12</f>
        <v>305.2473281340266</v>
      </c>
    </row>
    <row r="5" spans="1:12" ht="24.75" customHeight="1">
      <c r="A5" s="17">
        <v>2</v>
      </c>
      <c r="B5" s="12" t="s">
        <v>54</v>
      </c>
      <c r="C5" s="20">
        <f aca="true" t="shared" si="0" ref="C5:C12">D5+F5</f>
        <v>3246600</v>
      </c>
      <c r="D5" s="53">
        <v>3246600</v>
      </c>
      <c r="E5" s="20"/>
      <c r="F5" s="41"/>
      <c r="G5" s="20">
        <f aca="true" t="shared" si="1" ref="G5:G12">H5+J5</f>
        <v>3099034</v>
      </c>
      <c r="H5" s="53">
        <v>3099034</v>
      </c>
      <c r="I5" s="20"/>
      <c r="J5" s="20"/>
      <c r="K5" s="41">
        <v>752</v>
      </c>
      <c r="L5" s="16">
        <f aca="true" t="shared" si="2" ref="L5:L13">(H5-I5)/K5/12</f>
        <v>343.42132092198585</v>
      </c>
    </row>
    <row r="6" spans="1:12" ht="24.75" customHeight="1">
      <c r="A6" s="17">
        <v>3</v>
      </c>
      <c r="B6" s="12" t="s">
        <v>3</v>
      </c>
      <c r="C6" s="20">
        <f t="shared" si="0"/>
        <v>3191300</v>
      </c>
      <c r="D6" s="53">
        <v>3191300</v>
      </c>
      <c r="E6" s="20">
        <v>30000</v>
      </c>
      <c r="F6" s="41"/>
      <c r="G6" s="20">
        <f t="shared" si="1"/>
        <v>3138555</v>
      </c>
      <c r="H6" s="53">
        <v>3138555</v>
      </c>
      <c r="I6" s="20">
        <v>30000</v>
      </c>
      <c r="J6" s="20"/>
      <c r="K6" s="41">
        <v>832</v>
      </c>
      <c r="L6" s="16">
        <f t="shared" si="2"/>
        <v>311.3536658653846</v>
      </c>
    </row>
    <row r="7" spans="1:12" ht="25.5">
      <c r="A7" s="17">
        <v>4</v>
      </c>
      <c r="B7" s="12" t="s">
        <v>4</v>
      </c>
      <c r="C7" s="20">
        <f t="shared" si="0"/>
        <v>1975200</v>
      </c>
      <c r="D7" s="53">
        <v>1975200</v>
      </c>
      <c r="E7" s="20"/>
      <c r="F7" s="41"/>
      <c r="G7" s="20">
        <f t="shared" si="1"/>
        <v>1948117</v>
      </c>
      <c r="H7" s="53">
        <v>1948117</v>
      </c>
      <c r="I7" s="20"/>
      <c r="J7" s="20"/>
      <c r="K7" s="41">
        <v>353</v>
      </c>
      <c r="L7" s="16">
        <f t="shared" si="2"/>
        <v>459.89542020774314</v>
      </c>
    </row>
    <row r="8" spans="1:12" ht="24.75" customHeight="1">
      <c r="A8" s="17">
        <v>5</v>
      </c>
      <c r="B8" s="12" t="s">
        <v>5</v>
      </c>
      <c r="C8" s="20">
        <f t="shared" si="0"/>
        <v>3334650</v>
      </c>
      <c r="D8" s="53">
        <v>3334650</v>
      </c>
      <c r="E8" s="20"/>
      <c r="F8" s="41"/>
      <c r="G8" s="20">
        <f t="shared" si="1"/>
        <v>3304803</v>
      </c>
      <c r="H8" s="53">
        <v>3304803</v>
      </c>
      <c r="I8" s="20"/>
      <c r="J8" s="20"/>
      <c r="K8" s="41">
        <v>1143</v>
      </c>
      <c r="L8" s="16">
        <f t="shared" si="2"/>
        <v>240.94510061242343</v>
      </c>
    </row>
    <row r="9" spans="1:12" ht="24.75" customHeight="1">
      <c r="A9" s="17">
        <v>6</v>
      </c>
      <c r="B9" s="51" t="s">
        <v>6</v>
      </c>
      <c r="C9" s="20">
        <f t="shared" si="0"/>
        <v>1554020</v>
      </c>
      <c r="D9" s="53">
        <v>1554020</v>
      </c>
      <c r="E9" s="20"/>
      <c r="F9" s="41"/>
      <c r="G9" s="20">
        <f t="shared" si="1"/>
        <v>1419055</v>
      </c>
      <c r="H9" s="53">
        <v>1419055</v>
      </c>
      <c r="I9" s="20"/>
      <c r="J9" s="20"/>
      <c r="K9" s="41">
        <v>211</v>
      </c>
      <c r="L9" s="16">
        <f t="shared" si="2"/>
        <v>560.448262243286</v>
      </c>
    </row>
    <row r="10" spans="1:12" ht="25.5" customHeight="1">
      <c r="A10" s="17">
        <v>7</v>
      </c>
      <c r="B10" s="12" t="s">
        <v>7</v>
      </c>
      <c r="C10" s="20">
        <f t="shared" si="0"/>
        <v>1977900</v>
      </c>
      <c r="D10" s="53">
        <v>1977900</v>
      </c>
      <c r="E10" s="20">
        <v>21436</v>
      </c>
      <c r="F10" s="41"/>
      <c r="G10" s="20">
        <f t="shared" si="1"/>
        <v>1898752</v>
      </c>
      <c r="H10" s="53">
        <v>1898752</v>
      </c>
      <c r="I10" s="20">
        <v>21436</v>
      </c>
      <c r="J10" s="20"/>
      <c r="K10" s="41">
        <v>524</v>
      </c>
      <c r="L10" s="16">
        <f t="shared" si="2"/>
        <v>298.5553435114504</v>
      </c>
    </row>
    <row r="11" spans="1:12" ht="25.5" customHeight="1">
      <c r="A11" s="17">
        <v>8</v>
      </c>
      <c r="B11" s="12" t="s">
        <v>56</v>
      </c>
      <c r="C11" s="20">
        <f t="shared" si="0"/>
        <v>3370100</v>
      </c>
      <c r="D11" s="53">
        <v>3205100</v>
      </c>
      <c r="E11" s="20"/>
      <c r="F11" s="41">
        <v>165000</v>
      </c>
      <c r="G11" s="20">
        <f t="shared" si="1"/>
        <v>3268446</v>
      </c>
      <c r="H11" s="53">
        <v>3106200</v>
      </c>
      <c r="I11" s="20"/>
      <c r="J11" s="20">
        <v>162246</v>
      </c>
      <c r="K11" s="41">
        <v>935</v>
      </c>
      <c r="L11" s="16">
        <f t="shared" si="2"/>
        <v>276.8449197860962</v>
      </c>
    </row>
    <row r="12" spans="1:12" ht="25.5" customHeight="1">
      <c r="A12" s="21">
        <v>9</v>
      </c>
      <c r="B12" s="12" t="s">
        <v>55</v>
      </c>
      <c r="C12" s="20">
        <f t="shared" si="0"/>
        <v>105330</v>
      </c>
      <c r="D12" s="53">
        <v>105330</v>
      </c>
      <c r="E12" s="20"/>
      <c r="F12" s="41"/>
      <c r="G12" s="57">
        <f t="shared" si="1"/>
        <v>101345</v>
      </c>
      <c r="H12" s="53">
        <v>101345</v>
      </c>
      <c r="I12" s="20"/>
      <c r="J12" s="20"/>
      <c r="K12" s="41">
        <v>86</v>
      </c>
      <c r="L12" s="16">
        <f t="shared" si="2"/>
        <v>98.20251937984496</v>
      </c>
    </row>
    <row r="13" spans="1:12" ht="24.75" customHeight="1">
      <c r="A13" s="22"/>
      <c r="B13" s="55" t="s">
        <v>38</v>
      </c>
      <c r="C13" s="24">
        <f>D13+F13</f>
        <v>23082400</v>
      </c>
      <c r="D13" s="56">
        <f>SUM(D4:D12)</f>
        <v>22917400</v>
      </c>
      <c r="E13" s="24">
        <f>SUM(E4:E12)</f>
        <v>64490</v>
      </c>
      <c r="F13" s="24">
        <f>SUM(F4:F12)</f>
        <v>165000</v>
      </c>
      <c r="G13" s="54">
        <f>H13+J13</f>
        <v>22418226</v>
      </c>
      <c r="H13" s="24">
        <f>SUM(H4:H12)</f>
        <v>22255980</v>
      </c>
      <c r="I13" s="24">
        <f>SUM(I4:I12)</f>
        <v>64490</v>
      </c>
      <c r="J13" s="24">
        <f>SUM(J4:J12)</f>
        <v>162246</v>
      </c>
      <c r="K13" s="44">
        <f>SUM(K4:K12)</f>
        <v>5990</v>
      </c>
      <c r="L13" s="25">
        <f t="shared" si="2"/>
        <v>308.72968836950474</v>
      </c>
    </row>
    <row r="19" ht="12.75">
      <c r="K19" t="s">
        <v>2</v>
      </c>
    </row>
  </sheetData>
  <mergeCells count="10">
    <mergeCell ref="A1:A2"/>
    <mergeCell ref="B1:B2"/>
    <mergeCell ref="C1:C2"/>
    <mergeCell ref="D1:D2"/>
    <mergeCell ref="K1:K2"/>
    <mergeCell ref="L1:L2"/>
    <mergeCell ref="F1:F2"/>
    <mergeCell ref="G1:G2"/>
    <mergeCell ref="H1:H2"/>
    <mergeCell ref="J1:J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CE,Pogrubiony"&amp;11Realizacja planu finansowego oraz koszt utrzymania jednego ucznia w poszczególnych Zespołach Szkół Zawodowych w 2003 roku&amp;RZałącznik Nr 25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A1" sqref="A1:A2"/>
    </sheetView>
  </sheetViews>
  <sheetFormatPr defaultColWidth="9.00390625" defaultRowHeight="12.75"/>
  <cols>
    <col min="1" max="1" width="4.375" style="30" customWidth="1"/>
    <col min="2" max="2" width="11.875" style="30" customWidth="1"/>
    <col min="3" max="13" width="13.75390625" style="30" customWidth="1"/>
    <col min="14" max="16384" width="9.125" style="30" customWidth="1"/>
  </cols>
  <sheetData>
    <row r="1" spans="1:13" ht="22.5" customHeight="1">
      <c r="A1" s="84" t="s">
        <v>0</v>
      </c>
      <c r="B1" s="71" t="s">
        <v>105</v>
      </c>
      <c r="C1" s="86" t="s">
        <v>101</v>
      </c>
      <c r="D1" s="87"/>
      <c r="E1" s="86" t="s">
        <v>118</v>
      </c>
      <c r="F1" s="87"/>
      <c r="G1" s="67" t="s">
        <v>119</v>
      </c>
      <c r="H1" s="67" t="s">
        <v>120</v>
      </c>
      <c r="I1" s="67" t="s">
        <v>121</v>
      </c>
      <c r="J1" s="67" t="s">
        <v>122</v>
      </c>
      <c r="K1" s="78" t="s">
        <v>123</v>
      </c>
      <c r="L1" s="79"/>
      <c r="M1" s="80"/>
    </row>
    <row r="2" spans="1:13" ht="60" customHeight="1">
      <c r="A2" s="85"/>
      <c r="B2" s="72"/>
      <c r="C2" s="4" t="s">
        <v>87</v>
      </c>
      <c r="D2" s="4" t="s">
        <v>88</v>
      </c>
      <c r="E2" s="3" t="s">
        <v>87</v>
      </c>
      <c r="F2" s="3" t="s">
        <v>88</v>
      </c>
      <c r="G2" s="68"/>
      <c r="H2" s="68"/>
      <c r="I2" s="68"/>
      <c r="J2" s="68"/>
      <c r="K2" s="4" t="s">
        <v>90</v>
      </c>
      <c r="L2" s="4" t="s">
        <v>89</v>
      </c>
      <c r="M2" s="38" t="s">
        <v>94</v>
      </c>
    </row>
    <row r="3" spans="1:13" s="32" customFormat="1" ht="12.75">
      <c r="A3" s="35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5">
        <v>8</v>
      </c>
      <c r="I3" s="31">
        <v>9</v>
      </c>
      <c r="J3" s="31">
        <v>10</v>
      </c>
      <c r="K3" s="31">
        <v>11</v>
      </c>
      <c r="L3" s="35">
        <v>12</v>
      </c>
      <c r="M3" s="31">
        <v>13</v>
      </c>
    </row>
    <row r="4" spans="1:13" ht="13.5" customHeight="1">
      <c r="A4" s="34">
        <v>1</v>
      </c>
      <c r="B4" s="34" t="s">
        <v>57</v>
      </c>
      <c r="C4" s="33">
        <v>4</v>
      </c>
      <c r="D4" s="33">
        <v>100</v>
      </c>
      <c r="E4" s="33">
        <v>4</v>
      </c>
      <c r="F4" s="33">
        <v>100</v>
      </c>
      <c r="G4" s="33">
        <v>93</v>
      </c>
      <c r="H4" s="33">
        <v>537300</v>
      </c>
      <c r="I4" s="33">
        <v>530690</v>
      </c>
      <c r="J4" s="33">
        <v>167657</v>
      </c>
      <c r="K4" s="59">
        <f>(I4/G4)/12</f>
        <v>475.5286738351254</v>
      </c>
      <c r="L4" s="59">
        <f>(J4/G4)/12</f>
        <v>150.23028673835125</v>
      </c>
      <c r="M4" s="59">
        <f>(I4+J4)/G4/12</f>
        <v>625.7589605734767</v>
      </c>
    </row>
    <row r="5" spans="1:13" ht="13.5" customHeight="1">
      <c r="A5" s="34">
        <v>2</v>
      </c>
      <c r="B5" s="34" t="s">
        <v>58</v>
      </c>
      <c r="C5" s="33">
        <v>5</v>
      </c>
      <c r="D5" s="33">
        <v>100</v>
      </c>
      <c r="E5" s="33">
        <v>5</v>
      </c>
      <c r="F5" s="33">
        <v>100</v>
      </c>
      <c r="G5" s="33">
        <v>115</v>
      </c>
      <c r="H5" s="33">
        <v>599100</v>
      </c>
      <c r="I5" s="33">
        <v>596832</v>
      </c>
      <c r="J5" s="33">
        <v>173334</v>
      </c>
      <c r="K5" s="59">
        <f aca="true" t="shared" si="0" ref="K5:K38">(I5/G5)/12</f>
        <v>432.4869565217391</v>
      </c>
      <c r="L5" s="59">
        <f aca="true" t="shared" si="1" ref="L5:L38">(J5/G5)/12</f>
        <v>125.60434782608695</v>
      </c>
      <c r="M5" s="59">
        <f aca="true" t="shared" si="2" ref="M5:M35">(I5+J5)/G5/12</f>
        <v>558.091304347826</v>
      </c>
    </row>
    <row r="6" spans="1:13" ht="13.5" customHeight="1">
      <c r="A6" s="34">
        <v>3</v>
      </c>
      <c r="B6" s="34" t="s">
        <v>59</v>
      </c>
      <c r="C6" s="33">
        <v>4</v>
      </c>
      <c r="D6" s="33">
        <v>100</v>
      </c>
      <c r="E6" s="33">
        <v>4</v>
      </c>
      <c r="F6" s="33">
        <v>100</v>
      </c>
      <c r="G6" s="33">
        <v>100</v>
      </c>
      <c r="H6" s="33">
        <v>479500</v>
      </c>
      <c r="I6" s="33">
        <v>479500</v>
      </c>
      <c r="J6" s="33">
        <v>166336</v>
      </c>
      <c r="K6" s="59">
        <f t="shared" si="0"/>
        <v>399.5833333333333</v>
      </c>
      <c r="L6" s="59">
        <f t="shared" si="1"/>
        <v>138.61333333333332</v>
      </c>
      <c r="M6" s="59">
        <f t="shared" si="2"/>
        <v>538.1966666666666</v>
      </c>
    </row>
    <row r="7" spans="1:13" ht="13.5" customHeight="1">
      <c r="A7" s="34">
        <v>4</v>
      </c>
      <c r="B7" s="34" t="s">
        <v>60</v>
      </c>
      <c r="C7" s="33">
        <v>4</v>
      </c>
      <c r="D7" s="33">
        <v>82</v>
      </c>
      <c r="E7" s="33">
        <v>4</v>
      </c>
      <c r="F7" s="33">
        <v>82</v>
      </c>
      <c r="G7" s="33">
        <v>87</v>
      </c>
      <c r="H7" s="33">
        <v>448500</v>
      </c>
      <c r="I7" s="33">
        <v>447715</v>
      </c>
      <c r="J7" s="33">
        <v>149741</v>
      </c>
      <c r="K7" s="59">
        <f t="shared" si="0"/>
        <v>428.84578544061304</v>
      </c>
      <c r="L7" s="59">
        <f t="shared" si="1"/>
        <v>143.4300766283525</v>
      </c>
      <c r="M7" s="59">
        <f t="shared" si="2"/>
        <v>572.2758620689655</v>
      </c>
    </row>
    <row r="8" spans="1:13" ht="13.5" customHeight="1">
      <c r="A8" s="34">
        <v>5</v>
      </c>
      <c r="B8" s="34" t="s">
        <v>61</v>
      </c>
      <c r="C8" s="33">
        <v>4</v>
      </c>
      <c r="D8" s="33">
        <v>100</v>
      </c>
      <c r="E8" s="33">
        <v>4</v>
      </c>
      <c r="F8" s="33">
        <v>100</v>
      </c>
      <c r="G8" s="33">
        <v>100</v>
      </c>
      <c r="H8" s="33">
        <v>477900</v>
      </c>
      <c r="I8" s="33">
        <v>474721</v>
      </c>
      <c r="J8" s="33">
        <v>181403</v>
      </c>
      <c r="K8" s="59">
        <f t="shared" si="0"/>
        <v>395.60083333333336</v>
      </c>
      <c r="L8" s="59">
        <f t="shared" si="1"/>
        <v>151.16916666666665</v>
      </c>
      <c r="M8" s="59">
        <f t="shared" si="2"/>
        <v>546.77</v>
      </c>
    </row>
    <row r="9" spans="1:13" ht="13.5" customHeight="1">
      <c r="A9" s="34">
        <v>6</v>
      </c>
      <c r="B9" s="34" t="s">
        <v>62</v>
      </c>
      <c r="C9" s="33">
        <v>6</v>
      </c>
      <c r="D9" s="33">
        <v>151</v>
      </c>
      <c r="E9" s="33">
        <v>6</v>
      </c>
      <c r="F9" s="33">
        <v>151</v>
      </c>
      <c r="G9" s="33">
        <v>138</v>
      </c>
      <c r="H9" s="33">
        <v>687700</v>
      </c>
      <c r="I9" s="33">
        <v>682867</v>
      </c>
      <c r="J9" s="33">
        <v>202271</v>
      </c>
      <c r="K9" s="59">
        <f t="shared" si="0"/>
        <v>412.35929951690827</v>
      </c>
      <c r="L9" s="59">
        <f t="shared" si="1"/>
        <v>122.14432367149759</v>
      </c>
      <c r="M9" s="59">
        <f t="shared" si="2"/>
        <v>534.5036231884059</v>
      </c>
    </row>
    <row r="10" spans="1:13" ht="13.5" customHeight="1">
      <c r="A10" s="34">
        <v>7</v>
      </c>
      <c r="B10" s="34" t="s">
        <v>63</v>
      </c>
      <c r="C10" s="33">
        <v>5</v>
      </c>
      <c r="D10" s="33">
        <v>95</v>
      </c>
      <c r="E10" s="33">
        <v>5</v>
      </c>
      <c r="F10" s="33">
        <v>125</v>
      </c>
      <c r="G10" s="33">
        <v>98</v>
      </c>
      <c r="H10" s="33">
        <v>696550</v>
      </c>
      <c r="I10" s="33">
        <v>691741</v>
      </c>
      <c r="J10" s="33">
        <v>181895</v>
      </c>
      <c r="K10" s="59">
        <f t="shared" si="0"/>
        <v>588.2151360544218</v>
      </c>
      <c r="L10" s="59">
        <f t="shared" si="1"/>
        <v>154.67261904761907</v>
      </c>
      <c r="M10" s="59">
        <f t="shared" si="2"/>
        <v>742.8877551020408</v>
      </c>
    </row>
    <row r="11" spans="1:13" ht="13.5" customHeight="1">
      <c r="A11" s="34">
        <v>8</v>
      </c>
      <c r="B11" s="34" t="s">
        <v>64</v>
      </c>
      <c r="C11" s="33">
        <v>3</v>
      </c>
      <c r="D11" s="33">
        <v>62</v>
      </c>
      <c r="E11" s="33">
        <v>3</v>
      </c>
      <c r="F11" s="33">
        <v>62</v>
      </c>
      <c r="G11" s="33">
        <v>73</v>
      </c>
      <c r="H11" s="33">
        <v>320350</v>
      </c>
      <c r="I11" s="33">
        <v>319613</v>
      </c>
      <c r="J11" s="33">
        <v>83232</v>
      </c>
      <c r="K11" s="59">
        <f t="shared" si="0"/>
        <v>364.85502283105023</v>
      </c>
      <c r="L11" s="59">
        <f t="shared" si="1"/>
        <v>95.013698630137</v>
      </c>
      <c r="M11" s="59">
        <f t="shared" si="2"/>
        <v>459.86872146118725</v>
      </c>
    </row>
    <row r="12" spans="1:13" ht="13.5" customHeight="1">
      <c r="A12" s="34">
        <v>9</v>
      </c>
      <c r="B12" s="34" t="s">
        <v>129</v>
      </c>
      <c r="C12" s="33">
        <v>2</v>
      </c>
      <c r="D12" s="33">
        <v>47</v>
      </c>
      <c r="E12" s="33">
        <v>2</v>
      </c>
      <c r="F12" s="33">
        <v>47</v>
      </c>
      <c r="G12" s="33">
        <v>46</v>
      </c>
      <c r="H12" s="33">
        <v>241400</v>
      </c>
      <c r="I12" s="33">
        <v>238708</v>
      </c>
      <c r="J12" s="33">
        <v>66793</v>
      </c>
      <c r="K12" s="59">
        <f t="shared" si="0"/>
        <v>432.44202898550725</v>
      </c>
      <c r="L12" s="59">
        <f t="shared" si="1"/>
        <v>121.00181159420289</v>
      </c>
      <c r="M12" s="59">
        <f t="shared" si="2"/>
        <v>553.4438405797101</v>
      </c>
    </row>
    <row r="13" spans="1:13" ht="13.5" customHeight="1">
      <c r="A13" s="34"/>
      <c r="B13" s="34" t="s">
        <v>104</v>
      </c>
      <c r="C13" s="33"/>
      <c r="D13" s="33"/>
      <c r="E13" s="33"/>
      <c r="F13" s="33"/>
      <c r="G13" s="33"/>
      <c r="H13" s="33">
        <v>6300</v>
      </c>
      <c r="I13" s="33">
        <v>5969</v>
      </c>
      <c r="J13" s="33"/>
      <c r="K13" s="59"/>
      <c r="L13" s="59"/>
      <c r="M13" s="59"/>
    </row>
    <row r="14" spans="1:13" ht="13.5" customHeight="1">
      <c r="A14" s="34">
        <v>10</v>
      </c>
      <c r="B14" s="34" t="s">
        <v>65</v>
      </c>
      <c r="C14" s="33">
        <v>6</v>
      </c>
      <c r="D14" s="33">
        <v>122</v>
      </c>
      <c r="E14" s="33">
        <v>6</v>
      </c>
      <c r="F14" s="33">
        <v>122</v>
      </c>
      <c r="G14" s="33">
        <v>121</v>
      </c>
      <c r="H14" s="33">
        <v>672600</v>
      </c>
      <c r="I14" s="33">
        <v>671384</v>
      </c>
      <c r="J14" s="33">
        <v>188918</v>
      </c>
      <c r="K14" s="59">
        <f t="shared" si="0"/>
        <v>462.3856749311295</v>
      </c>
      <c r="L14" s="59">
        <f t="shared" si="1"/>
        <v>130.10881542699724</v>
      </c>
      <c r="M14" s="59">
        <f t="shared" si="2"/>
        <v>592.4944903581267</v>
      </c>
    </row>
    <row r="15" spans="1:13" ht="13.5" customHeight="1">
      <c r="A15" s="34">
        <v>11</v>
      </c>
      <c r="B15" s="34" t="s">
        <v>66</v>
      </c>
      <c r="C15" s="33">
        <v>5</v>
      </c>
      <c r="D15" s="33">
        <v>125</v>
      </c>
      <c r="E15" s="33">
        <v>5</v>
      </c>
      <c r="F15" s="33">
        <v>125</v>
      </c>
      <c r="G15" s="33">
        <v>110</v>
      </c>
      <c r="H15" s="33">
        <v>534700</v>
      </c>
      <c r="I15" s="33">
        <v>534390</v>
      </c>
      <c r="J15" s="33">
        <v>160033</v>
      </c>
      <c r="K15" s="59">
        <f t="shared" si="0"/>
        <v>404.84090909090907</v>
      </c>
      <c r="L15" s="59">
        <f t="shared" si="1"/>
        <v>121.23712121212121</v>
      </c>
      <c r="M15" s="59">
        <f t="shared" si="2"/>
        <v>526.0780303030302</v>
      </c>
    </row>
    <row r="16" spans="1:13" ht="13.5" customHeight="1">
      <c r="A16" s="34">
        <v>12</v>
      </c>
      <c r="B16" s="34" t="s">
        <v>67</v>
      </c>
      <c r="C16" s="33">
        <v>3</v>
      </c>
      <c r="D16" s="33">
        <v>75</v>
      </c>
      <c r="E16" s="33">
        <v>3</v>
      </c>
      <c r="F16" s="33">
        <v>65</v>
      </c>
      <c r="G16" s="33">
        <v>66</v>
      </c>
      <c r="H16" s="33">
        <v>380000</v>
      </c>
      <c r="I16" s="33">
        <v>377005</v>
      </c>
      <c r="J16" s="33">
        <v>103340</v>
      </c>
      <c r="K16" s="59">
        <f t="shared" si="0"/>
        <v>476.01641414141415</v>
      </c>
      <c r="L16" s="59">
        <f t="shared" si="1"/>
        <v>130.47979797979798</v>
      </c>
      <c r="M16" s="59">
        <f t="shared" si="2"/>
        <v>606.4962121212121</v>
      </c>
    </row>
    <row r="17" spans="1:13" ht="13.5" customHeight="1">
      <c r="A17" s="34">
        <v>13</v>
      </c>
      <c r="B17" s="34" t="s">
        <v>68</v>
      </c>
      <c r="C17" s="33">
        <v>4</v>
      </c>
      <c r="D17" s="33">
        <v>100</v>
      </c>
      <c r="E17" s="33">
        <v>4</v>
      </c>
      <c r="F17" s="33">
        <v>100</v>
      </c>
      <c r="G17" s="33">
        <v>87</v>
      </c>
      <c r="H17" s="33">
        <v>450400</v>
      </c>
      <c r="I17" s="33">
        <v>448932</v>
      </c>
      <c r="J17" s="33">
        <v>124597</v>
      </c>
      <c r="K17" s="59">
        <f t="shared" si="0"/>
        <v>430.01149425287355</v>
      </c>
      <c r="L17" s="59">
        <f t="shared" si="1"/>
        <v>119.34578544061303</v>
      </c>
      <c r="M17" s="59">
        <f t="shared" si="2"/>
        <v>549.3572796934866</v>
      </c>
    </row>
    <row r="18" spans="1:13" ht="13.5" customHeight="1">
      <c r="A18" s="34">
        <v>14</v>
      </c>
      <c r="B18" s="34" t="s">
        <v>69</v>
      </c>
      <c r="C18" s="33">
        <v>4</v>
      </c>
      <c r="D18" s="33">
        <v>100</v>
      </c>
      <c r="E18" s="33">
        <v>4</v>
      </c>
      <c r="F18" s="33">
        <v>100</v>
      </c>
      <c r="G18" s="33">
        <v>110</v>
      </c>
      <c r="H18" s="33">
        <v>456300</v>
      </c>
      <c r="I18" s="33">
        <v>451905</v>
      </c>
      <c r="J18" s="33">
        <v>170451</v>
      </c>
      <c r="K18" s="59">
        <f t="shared" si="0"/>
        <v>342.35227272727275</v>
      </c>
      <c r="L18" s="59">
        <f t="shared" si="1"/>
        <v>129.12954545454545</v>
      </c>
      <c r="M18" s="59">
        <f t="shared" si="2"/>
        <v>471.4818181818182</v>
      </c>
    </row>
    <row r="19" spans="1:13" ht="13.5" customHeight="1">
      <c r="A19" s="34">
        <v>15</v>
      </c>
      <c r="B19" s="34" t="s">
        <v>70</v>
      </c>
      <c r="C19" s="33">
        <v>4</v>
      </c>
      <c r="D19" s="33">
        <v>100</v>
      </c>
      <c r="E19" s="33">
        <v>4</v>
      </c>
      <c r="F19" s="33">
        <v>100</v>
      </c>
      <c r="G19" s="33">
        <v>100</v>
      </c>
      <c r="H19" s="33">
        <v>526200</v>
      </c>
      <c r="I19" s="33">
        <v>523655</v>
      </c>
      <c r="J19" s="33">
        <v>153866</v>
      </c>
      <c r="K19" s="59">
        <f t="shared" si="0"/>
        <v>436.37916666666666</v>
      </c>
      <c r="L19" s="59">
        <f t="shared" si="1"/>
        <v>128.22166666666666</v>
      </c>
      <c r="M19" s="59">
        <f t="shared" si="2"/>
        <v>564.6008333333333</v>
      </c>
    </row>
    <row r="20" spans="1:13" ht="13.5" customHeight="1">
      <c r="A20" s="34">
        <v>16</v>
      </c>
      <c r="B20" s="34" t="s">
        <v>71</v>
      </c>
      <c r="C20" s="33">
        <v>4</v>
      </c>
      <c r="D20" s="33">
        <v>100</v>
      </c>
      <c r="E20" s="33">
        <v>4</v>
      </c>
      <c r="F20" s="33">
        <v>100</v>
      </c>
      <c r="G20" s="33">
        <v>100</v>
      </c>
      <c r="H20" s="33">
        <v>485550</v>
      </c>
      <c r="I20" s="33">
        <v>484780</v>
      </c>
      <c r="J20" s="33">
        <v>170447</v>
      </c>
      <c r="K20" s="59">
        <f t="shared" si="0"/>
        <v>403.98333333333335</v>
      </c>
      <c r="L20" s="59">
        <f t="shared" si="1"/>
        <v>142.03916666666666</v>
      </c>
      <c r="M20" s="59">
        <f t="shared" si="2"/>
        <v>546.0225</v>
      </c>
    </row>
    <row r="21" spans="1:13" ht="13.5" customHeight="1">
      <c r="A21" s="34">
        <v>17</v>
      </c>
      <c r="B21" s="34" t="s">
        <v>72</v>
      </c>
      <c r="C21" s="33">
        <v>3</v>
      </c>
      <c r="D21" s="33">
        <v>75</v>
      </c>
      <c r="E21" s="33">
        <v>3</v>
      </c>
      <c r="F21" s="33">
        <v>75</v>
      </c>
      <c r="G21" s="33">
        <v>75</v>
      </c>
      <c r="H21" s="33">
        <v>424600</v>
      </c>
      <c r="I21" s="33">
        <v>420321</v>
      </c>
      <c r="J21" s="33">
        <v>117787</v>
      </c>
      <c r="K21" s="59">
        <f t="shared" si="0"/>
        <v>467.0233333333333</v>
      </c>
      <c r="L21" s="59">
        <f t="shared" si="1"/>
        <v>130.87444444444444</v>
      </c>
      <c r="M21" s="59">
        <f t="shared" si="2"/>
        <v>597.8977777777778</v>
      </c>
    </row>
    <row r="22" spans="1:13" ht="13.5" customHeight="1">
      <c r="A22" s="34">
        <v>18</v>
      </c>
      <c r="B22" s="34" t="s">
        <v>73</v>
      </c>
      <c r="C22" s="33">
        <v>4</v>
      </c>
      <c r="D22" s="33">
        <v>100</v>
      </c>
      <c r="E22" s="33">
        <v>4</v>
      </c>
      <c r="F22" s="33">
        <v>100</v>
      </c>
      <c r="G22" s="33">
        <v>95</v>
      </c>
      <c r="H22" s="33">
        <v>436400</v>
      </c>
      <c r="I22" s="33">
        <v>431228</v>
      </c>
      <c r="J22" s="33">
        <v>157547</v>
      </c>
      <c r="K22" s="59">
        <f t="shared" si="0"/>
        <v>378.2701754385965</v>
      </c>
      <c r="L22" s="59">
        <f t="shared" si="1"/>
        <v>138.19912280701755</v>
      </c>
      <c r="M22" s="59">
        <f t="shared" si="2"/>
        <v>516.469298245614</v>
      </c>
    </row>
    <row r="23" spans="1:13" ht="13.5" customHeight="1">
      <c r="A23" s="34">
        <v>19</v>
      </c>
      <c r="B23" s="34" t="s">
        <v>74</v>
      </c>
      <c r="C23" s="33">
        <v>2</v>
      </c>
      <c r="D23" s="33">
        <v>41</v>
      </c>
      <c r="E23" s="33">
        <v>2</v>
      </c>
      <c r="F23" s="33">
        <v>41</v>
      </c>
      <c r="G23" s="33">
        <v>50</v>
      </c>
      <c r="H23" s="33">
        <v>272600</v>
      </c>
      <c r="I23" s="33">
        <v>267836</v>
      </c>
      <c r="J23" s="33">
        <v>75170</v>
      </c>
      <c r="K23" s="59">
        <f t="shared" si="0"/>
        <v>446.3933333333334</v>
      </c>
      <c r="L23" s="59">
        <f t="shared" si="1"/>
        <v>125.28333333333335</v>
      </c>
      <c r="M23" s="59">
        <f t="shared" si="2"/>
        <v>571.6766666666666</v>
      </c>
    </row>
    <row r="24" spans="1:13" ht="13.5" customHeight="1">
      <c r="A24" s="34">
        <v>20</v>
      </c>
      <c r="B24" s="34" t="s">
        <v>75</v>
      </c>
      <c r="C24" s="33">
        <v>3</v>
      </c>
      <c r="D24" s="33">
        <v>67</v>
      </c>
      <c r="E24" s="33">
        <v>3</v>
      </c>
      <c r="F24" s="33">
        <v>60</v>
      </c>
      <c r="G24" s="33">
        <v>65</v>
      </c>
      <c r="H24" s="33">
        <v>382500</v>
      </c>
      <c r="I24" s="33">
        <v>380862</v>
      </c>
      <c r="J24" s="33">
        <v>105132</v>
      </c>
      <c r="K24" s="59">
        <f t="shared" si="0"/>
        <v>488.2846153846154</v>
      </c>
      <c r="L24" s="59">
        <f t="shared" si="1"/>
        <v>134.7846153846154</v>
      </c>
      <c r="M24" s="59">
        <f t="shared" si="2"/>
        <v>623.0692307692308</v>
      </c>
    </row>
    <row r="25" spans="1:13" ht="13.5" customHeight="1">
      <c r="A25" s="34">
        <v>21</v>
      </c>
      <c r="B25" s="34" t="s">
        <v>76</v>
      </c>
      <c r="C25" s="33">
        <v>2</v>
      </c>
      <c r="D25" s="33">
        <v>50</v>
      </c>
      <c r="E25" s="33">
        <v>2</v>
      </c>
      <c r="F25" s="33">
        <v>50</v>
      </c>
      <c r="G25" s="33">
        <v>52</v>
      </c>
      <c r="H25" s="33">
        <v>280300</v>
      </c>
      <c r="I25" s="33">
        <v>279910</v>
      </c>
      <c r="J25" s="33">
        <v>70832</v>
      </c>
      <c r="K25" s="59">
        <f t="shared" si="0"/>
        <v>448.57371794871796</v>
      </c>
      <c r="L25" s="59">
        <f t="shared" si="1"/>
        <v>113.51282051282051</v>
      </c>
      <c r="M25" s="59">
        <f t="shared" si="2"/>
        <v>562.0865384615385</v>
      </c>
    </row>
    <row r="26" spans="1:13" ht="13.5" customHeight="1">
      <c r="A26" s="34">
        <v>22</v>
      </c>
      <c r="B26" s="34" t="s">
        <v>103</v>
      </c>
      <c r="C26" s="33">
        <v>4</v>
      </c>
      <c r="D26" s="33">
        <v>100</v>
      </c>
      <c r="E26" s="33">
        <v>4</v>
      </c>
      <c r="F26" s="33">
        <v>100</v>
      </c>
      <c r="G26" s="33">
        <v>99</v>
      </c>
      <c r="H26" s="33">
        <v>472100</v>
      </c>
      <c r="I26" s="33">
        <v>470368</v>
      </c>
      <c r="J26" s="33">
        <v>136482</v>
      </c>
      <c r="K26" s="59">
        <f>(I26/G26)/4</f>
        <v>1187.79797979798</v>
      </c>
      <c r="L26" s="59">
        <f>(J26/G26)/4</f>
        <v>344.6515151515151</v>
      </c>
      <c r="M26" s="59">
        <f>(I26+J26)/G26/4</f>
        <v>1532.449494949495</v>
      </c>
    </row>
    <row r="27" spans="1:13" ht="13.5" customHeight="1">
      <c r="A27" s="34">
        <v>23</v>
      </c>
      <c r="B27" s="34" t="s">
        <v>77</v>
      </c>
      <c r="C27" s="33">
        <v>2</v>
      </c>
      <c r="D27" s="33">
        <v>42</v>
      </c>
      <c r="E27" s="33">
        <v>2</v>
      </c>
      <c r="F27" s="33">
        <v>42</v>
      </c>
      <c r="G27" s="33">
        <v>45</v>
      </c>
      <c r="H27" s="33">
        <v>406800</v>
      </c>
      <c r="I27" s="33">
        <v>398292</v>
      </c>
      <c r="J27" s="33">
        <v>67794</v>
      </c>
      <c r="K27" s="59">
        <f t="shared" si="0"/>
        <v>737.5777777777777</v>
      </c>
      <c r="L27" s="59">
        <f t="shared" si="1"/>
        <v>125.54444444444444</v>
      </c>
      <c r="M27" s="59">
        <f t="shared" si="2"/>
        <v>863.1222222222223</v>
      </c>
    </row>
    <row r="28" spans="1:13" ht="13.5" customHeight="1">
      <c r="A28" s="34">
        <v>24</v>
      </c>
      <c r="B28" s="34" t="s">
        <v>78</v>
      </c>
      <c r="C28" s="33">
        <v>4</v>
      </c>
      <c r="D28" s="33">
        <v>100</v>
      </c>
      <c r="E28" s="33">
        <v>4</v>
      </c>
      <c r="F28" s="33">
        <v>100</v>
      </c>
      <c r="G28" s="33">
        <v>100</v>
      </c>
      <c r="H28" s="33">
        <v>478200</v>
      </c>
      <c r="I28" s="33">
        <v>475709</v>
      </c>
      <c r="J28" s="33">
        <v>156203</v>
      </c>
      <c r="K28" s="59">
        <f t="shared" si="0"/>
        <v>396.4241666666667</v>
      </c>
      <c r="L28" s="59">
        <f t="shared" si="1"/>
        <v>130.16916666666665</v>
      </c>
      <c r="M28" s="59">
        <f t="shared" si="2"/>
        <v>526.5933333333334</v>
      </c>
    </row>
    <row r="29" spans="1:13" ht="13.5" customHeight="1">
      <c r="A29" s="34">
        <v>25</v>
      </c>
      <c r="B29" s="34" t="s">
        <v>79</v>
      </c>
      <c r="C29" s="33">
        <v>5</v>
      </c>
      <c r="D29" s="33">
        <v>115</v>
      </c>
      <c r="E29" s="33">
        <v>5</v>
      </c>
      <c r="F29" s="33">
        <v>115</v>
      </c>
      <c r="G29" s="33">
        <v>115</v>
      </c>
      <c r="H29" s="33">
        <v>535900</v>
      </c>
      <c r="I29" s="33">
        <v>533521</v>
      </c>
      <c r="J29" s="33">
        <v>184324</v>
      </c>
      <c r="K29" s="59">
        <f t="shared" si="0"/>
        <v>386.60942028985505</v>
      </c>
      <c r="L29" s="59">
        <f t="shared" si="1"/>
        <v>133.56811594202898</v>
      </c>
      <c r="M29" s="59">
        <f t="shared" si="2"/>
        <v>520.1775362318841</v>
      </c>
    </row>
    <row r="30" spans="1:13" ht="13.5" customHeight="1">
      <c r="A30" s="34">
        <v>26</v>
      </c>
      <c r="B30" s="34" t="s">
        <v>80</v>
      </c>
      <c r="C30" s="33">
        <v>3</v>
      </c>
      <c r="D30" s="33">
        <v>73</v>
      </c>
      <c r="E30" s="33">
        <v>3</v>
      </c>
      <c r="F30" s="33">
        <v>73</v>
      </c>
      <c r="G30" s="33">
        <v>59</v>
      </c>
      <c r="H30" s="33">
        <v>369100</v>
      </c>
      <c r="I30" s="33">
        <v>368372</v>
      </c>
      <c r="J30" s="33">
        <v>89678</v>
      </c>
      <c r="K30" s="59">
        <f t="shared" si="0"/>
        <v>520.2994350282486</v>
      </c>
      <c r="L30" s="59">
        <f t="shared" si="1"/>
        <v>126.6638418079096</v>
      </c>
      <c r="M30" s="59">
        <f t="shared" si="2"/>
        <v>646.9632768361582</v>
      </c>
    </row>
    <row r="31" spans="1:13" ht="13.5" customHeight="1">
      <c r="A31" s="34">
        <v>27</v>
      </c>
      <c r="B31" s="34" t="s">
        <v>81</v>
      </c>
      <c r="C31" s="33">
        <v>2</v>
      </c>
      <c r="D31" s="33">
        <v>40</v>
      </c>
      <c r="E31" s="33">
        <v>2</v>
      </c>
      <c r="F31" s="33">
        <v>40</v>
      </c>
      <c r="G31" s="33">
        <v>50</v>
      </c>
      <c r="H31" s="33">
        <v>255700</v>
      </c>
      <c r="I31" s="33">
        <v>255700</v>
      </c>
      <c r="J31" s="33">
        <v>80309</v>
      </c>
      <c r="K31" s="59">
        <f t="shared" si="0"/>
        <v>426.1666666666667</v>
      </c>
      <c r="L31" s="59">
        <f t="shared" si="1"/>
        <v>133.84833333333333</v>
      </c>
      <c r="M31" s="59">
        <f t="shared" si="2"/>
        <v>560.015</v>
      </c>
    </row>
    <row r="32" spans="1:13" ht="13.5" customHeight="1">
      <c r="A32" s="34">
        <v>28</v>
      </c>
      <c r="B32" s="34" t="s">
        <v>82</v>
      </c>
      <c r="C32" s="33">
        <v>7</v>
      </c>
      <c r="D32" s="33">
        <v>145</v>
      </c>
      <c r="E32" s="33">
        <v>7</v>
      </c>
      <c r="F32" s="33">
        <v>145</v>
      </c>
      <c r="G32" s="33">
        <v>131</v>
      </c>
      <c r="H32" s="33">
        <v>1628000</v>
      </c>
      <c r="I32" s="33">
        <v>1621349</v>
      </c>
      <c r="J32" s="33">
        <v>237311</v>
      </c>
      <c r="K32" s="59">
        <f t="shared" si="0"/>
        <v>1031.3924936386768</v>
      </c>
      <c r="L32" s="59">
        <f t="shared" si="1"/>
        <v>150.9611959287532</v>
      </c>
      <c r="M32" s="59">
        <f t="shared" si="2"/>
        <v>1182.35368956743</v>
      </c>
    </row>
    <row r="33" spans="1:13" ht="13.5" customHeight="1">
      <c r="A33" s="34">
        <v>29</v>
      </c>
      <c r="B33" s="34" t="s">
        <v>83</v>
      </c>
      <c r="C33" s="33">
        <v>7</v>
      </c>
      <c r="D33" s="33">
        <v>200</v>
      </c>
      <c r="E33" s="33">
        <v>7</v>
      </c>
      <c r="F33" s="33">
        <v>200</v>
      </c>
      <c r="G33" s="33">
        <v>174</v>
      </c>
      <c r="H33" s="33">
        <v>811000</v>
      </c>
      <c r="I33" s="33">
        <v>797487</v>
      </c>
      <c r="J33" s="33">
        <v>294980</v>
      </c>
      <c r="K33" s="59">
        <f t="shared" si="0"/>
        <v>381.9382183908046</v>
      </c>
      <c r="L33" s="59">
        <f t="shared" si="1"/>
        <v>141.27394636015325</v>
      </c>
      <c r="M33" s="59">
        <f t="shared" si="2"/>
        <v>523.2121647509579</v>
      </c>
    </row>
    <row r="34" spans="1:13" ht="13.5" customHeight="1">
      <c r="A34" s="34">
        <v>30</v>
      </c>
      <c r="B34" s="34" t="s">
        <v>84</v>
      </c>
      <c r="C34" s="33">
        <v>8</v>
      </c>
      <c r="D34" s="33">
        <v>200</v>
      </c>
      <c r="E34" s="33">
        <v>8</v>
      </c>
      <c r="F34" s="33">
        <v>200</v>
      </c>
      <c r="G34" s="33">
        <v>198</v>
      </c>
      <c r="H34" s="33">
        <v>878900</v>
      </c>
      <c r="I34" s="33">
        <v>878835</v>
      </c>
      <c r="J34" s="33">
        <v>300712</v>
      </c>
      <c r="K34" s="59">
        <f t="shared" si="0"/>
        <v>369.8800505050505</v>
      </c>
      <c r="L34" s="59">
        <f t="shared" si="1"/>
        <v>126.56228956228956</v>
      </c>
      <c r="M34" s="59">
        <f t="shared" si="2"/>
        <v>496.44234006734</v>
      </c>
    </row>
    <row r="35" spans="1:13" ht="13.5" customHeight="1">
      <c r="A35" s="34">
        <v>31</v>
      </c>
      <c r="B35" s="34" t="s">
        <v>85</v>
      </c>
      <c r="C35" s="33">
        <v>2</v>
      </c>
      <c r="D35" s="33">
        <v>50</v>
      </c>
      <c r="E35" s="33">
        <v>2</v>
      </c>
      <c r="F35" s="33">
        <v>50</v>
      </c>
      <c r="G35" s="33">
        <v>50</v>
      </c>
      <c r="H35" s="33">
        <v>272200</v>
      </c>
      <c r="I35" s="33">
        <v>270011</v>
      </c>
      <c r="J35" s="33">
        <v>89590</v>
      </c>
      <c r="K35" s="59">
        <f t="shared" si="0"/>
        <v>450.0183333333334</v>
      </c>
      <c r="L35" s="59">
        <f t="shared" si="1"/>
        <v>149.31666666666666</v>
      </c>
      <c r="M35" s="59">
        <f t="shared" si="2"/>
        <v>599.335</v>
      </c>
    </row>
    <row r="36" spans="1:13" ht="17.25" customHeight="1">
      <c r="A36" s="36"/>
      <c r="B36" s="23" t="s">
        <v>38</v>
      </c>
      <c r="C36" s="37">
        <f>SUM(C4:C35)</f>
        <v>125</v>
      </c>
      <c r="D36" s="37">
        <f aca="true" t="shared" si="3" ref="D36:J36">SUM(D4:D35)</f>
        <v>2957</v>
      </c>
      <c r="E36" s="37">
        <f t="shared" si="3"/>
        <v>125</v>
      </c>
      <c r="F36" s="37">
        <f t="shared" si="3"/>
        <v>2970</v>
      </c>
      <c r="G36" s="37">
        <f t="shared" si="3"/>
        <v>2902</v>
      </c>
      <c r="H36" s="37">
        <f>SUM(H4:H35)</f>
        <v>15904650</v>
      </c>
      <c r="I36" s="37">
        <f>SUM(I4:I35)</f>
        <v>15810208</v>
      </c>
      <c r="J36" s="37">
        <f t="shared" si="3"/>
        <v>4608165</v>
      </c>
      <c r="K36" s="60">
        <f t="shared" si="0"/>
        <v>454.00321617275443</v>
      </c>
      <c r="L36" s="60">
        <f t="shared" si="1"/>
        <v>132.32727429359062</v>
      </c>
      <c r="M36" s="60">
        <f>(I36+J36)/G36/12</f>
        <v>586.330490466345</v>
      </c>
    </row>
    <row r="37" spans="1:13" ht="13.5" customHeight="1">
      <c r="A37" s="64"/>
      <c r="B37" s="81" t="s">
        <v>99</v>
      </c>
      <c r="C37" s="82"/>
      <c r="D37" s="82"/>
      <c r="E37" s="82"/>
      <c r="F37" s="82"/>
      <c r="G37" s="82"/>
      <c r="H37" s="82"/>
      <c r="I37" s="82"/>
      <c r="J37" s="83"/>
      <c r="K37" s="65"/>
      <c r="L37" s="65"/>
      <c r="M37" s="65"/>
    </row>
    <row r="38" spans="1:13" ht="25.5">
      <c r="A38" s="64">
        <v>1</v>
      </c>
      <c r="B38" s="21" t="s">
        <v>98</v>
      </c>
      <c r="C38" s="58">
        <v>2</v>
      </c>
      <c r="D38" s="58">
        <v>14</v>
      </c>
      <c r="E38" s="58">
        <v>2</v>
      </c>
      <c r="F38" s="58">
        <v>14</v>
      </c>
      <c r="G38" s="58">
        <v>12</v>
      </c>
      <c r="H38" s="58">
        <v>367000</v>
      </c>
      <c r="I38" s="58">
        <v>361918</v>
      </c>
      <c r="J38" s="58">
        <v>12862</v>
      </c>
      <c r="K38" s="66">
        <f t="shared" si="0"/>
        <v>2513.3194444444443</v>
      </c>
      <c r="L38" s="66">
        <f t="shared" si="1"/>
        <v>89.31944444444444</v>
      </c>
      <c r="M38" s="66">
        <f>(I38+J38)/G38/12</f>
        <v>2602.638888888889</v>
      </c>
    </row>
  </sheetData>
  <mergeCells count="10">
    <mergeCell ref="A1:A2"/>
    <mergeCell ref="C1:D1"/>
    <mergeCell ref="E1:F1"/>
    <mergeCell ref="G1:G2"/>
    <mergeCell ref="K1:M1"/>
    <mergeCell ref="B37:J37"/>
    <mergeCell ref="H1:H2"/>
    <mergeCell ref="B1:B2"/>
    <mergeCell ref="I1:I2"/>
    <mergeCell ref="J1:J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0" r:id="rId1"/>
  <headerFooter alignWithMargins="0">
    <oddHeader>&amp;C&amp;"Arial CE,Pogrubiony"&amp;11Realizacja planu finansowego oraz koszt utrzymania jednego dziecka w przedszkolach w 2003 roku&amp;RZałącznik Nr 26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A2"/>
    </sheetView>
  </sheetViews>
  <sheetFormatPr defaultColWidth="9.00390625" defaultRowHeight="12.75"/>
  <cols>
    <col min="1" max="1" width="16.875" style="0" customWidth="1"/>
    <col min="2" max="13" width="10.75390625" style="0" customWidth="1"/>
  </cols>
  <sheetData>
    <row r="1" spans="1:13" s="10" customFormat="1" ht="22.5" customHeight="1">
      <c r="A1" s="67" t="s">
        <v>86</v>
      </c>
      <c r="B1" s="73" t="s">
        <v>113</v>
      </c>
      <c r="C1" s="74"/>
      <c r="D1" s="75"/>
      <c r="E1" s="73" t="s">
        <v>114</v>
      </c>
      <c r="F1" s="74"/>
      <c r="G1" s="75"/>
      <c r="H1" s="73" t="s">
        <v>115</v>
      </c>
      <c r="I1" s="74"/>
      <c r="J1" s="75"/>
      <c r="K1" s="73" t="s">
        <v>116</v>
      </c>
      <c r="L1" s="74"/>
      <c r="M1" s="75"/>
    </row>
    <row r="2" spans="1:13" s="10" customFormat="1" ht="24">
      <c r="A2" s="76"/>
      <c r="B2" s="15" t="s">
        <v>42</v>
      </c>
      <c r="C2" s="15" t="s">
        <v>43</v>
      </c>
      <c r="D2" s="15" t="s">
        <v>11</v>
      </c>
      <c r="E2" s="15" t="s">
        <v>42</v>
      </c>
      <c r="F2" s="15" t="s">
        <v>44</v>
      </c>
      <c r="G2" s="15" t="s">
        <v>11</v>
      </c>
      <c r="H2" s="15" t="s">
        <v>42</v>
      </c>
      <c r="I2" s="15" t="s">
        <v>43</v>
      </c>
      <c r="J2" s="15" t="s">
        <v>11</v>
      </c>
      <c r="K2" s="5" t="s">
        <v>42</v>
      </c>
      <c r="L2" s="15" t="s">
        <v>44</v>
      </c>
      <c r="M2" s="15" t="s">
        <v>11</v>
      </c>
    </row>
    <row r="3" spans="1:13" s="9" customFormat="1" ht="9.7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s="6" customFormat="1" ht="15" customHeight="1">
      <c r="A4" s="27" t="s">
        <v>57</v>
      </c>
      <c r="B4" s="7">
        <v>8.05</v>
      </c>
      <c r="C4" s="7">
        <v>9.63</v>
      </c>
      <c r="D4" s="7">
        <f aca="true" t="shared" si="0" ref="D4:D35">B4+C4</f>
        <v>17.68</v>
      </c>
      <c r="E4" s="7">
        <v>8.05</v>
      </c>
      <c r="F4" s="7">
        <v>9.63</v>
      </c>
      <c r="G4" s="7">
        <f aca="true" t="shared" si="1" ref="G4:G35">E4+F4</f>
        <v>17.68</v>
      </c>
      <c r="H4" s="7">
        <v>8.05</v>
      </c>
      <c r="I4" s="7">
        <v>9.63</v>
      </c>
      <c r="J4" s="7">
        <f aca="true" t="shared" si="2" ref="J4:J35">H4+I4</f>
        <v>17.68</v>
      </c>
      <c r="K4" s="7">
        <v>8.05</v>
      </c>
      <c r="L4" s="7">
        <v>9.63</v>
      </c>
      <c r="M4" s="7">
        <f aca="true" t="shared" si="3" ref="M4:M35">K4+L4</f>
        <v>17.68</v>
      </c>
    </row>
    <row r="5" spans="1:13" s="6" customFormat="1" ht="15" customHeight="1">
      <c r="A5" s="17" t="s">
        <v>58</v>
      </c>
      <c r="B5" s="16">
        <v>10.09</v>
      </c>
      <c r="C5" s="16">
        <v>10.63</v>
      </c>
      <c r="D5" s="16">
        <f t="shared" si="0"/>
        <v>20.72</v>
      </c>
      <c r="E5" s="16">
        <v>9.96</v>
      </c>
      <c r="F5" s="16">
        <v>10.63</v>
      </c>
      <c r="G5" s="16">
        <f t="shared" si="1"/>
        <v>20.590000000000003</v>
      </c>
      <c r="H5" s="16">
        <v>9.96</v>
      </c>
      <c r="I5" s="16">
        <v>10.63</v>
      </c>
      <c r="J5" s="16">
        <f t="shared" si="2"/>
        <v>20.590000000000003</v>
      </c>
      <c r="K5" s="16">
        <v>10</v>
      </c>
      <c r="L5" s="16">
        <v>10.63</v>
      </c>
      <c r="M5" s="16">
        <f t="shared" si="3"/>
        <v>20.630000000000003</v>
      </c>
    </row>
    <row r="6" spans="1:13" s="6" customFormat="1" ht="15" customHeight="1">
      <c r="A6" s="17" t="s">
        <v>59</v>
      </c>
      <c r="B6" s="16">
        <v>8</v>
      </c>
      <c r="C6" s="16">
        <v>9.63</v>
      </c>
      <c r="D6" s="16">
        <f t="shared" si="0"/>
        <v>17.630000000000003</v>
      </c>
      <c r="E6" s="16">
        <v>8</v>
      </c>
      <c r="F6" s="16">
        <v>9.63</v>
      </c>
      <c r="G6" s="16">
        <f t="shared" si="1"/>
        <v>17.630000000000003</v>
      </c>
      <c r="H6" s="16">
        <v>8</v>
      </c>
      <c r="I6" s="16">
        <v>9.63</v>
      </c>
      <c r="J6" s="16">
        <f t="shared" si="2"/>
        <v>17.630000000000003</v>
      </c>
      <c r="K6" s="16">
        <v>8</v>
      </c>
      <c r="L6" s="16">
        <v>9.63</v>
      </c>
      <c r="M6" s="16">
        <f t="shared" si="3"/>
        <v>17.630000000000003</v>
      </c>
    </row>
    <row r="7" spans="1:13" s="6" customFormat="1" ht="15" customHeight="1">
      <c r="A7" s="17" t="s">
        <v>60</v>
      </c>
      <c r="B7" s="16">
        <v>8.11</v>
      </c>
      <c r="C7" s="16">
        <v>8.63</v>
      </c>
      <c r="D7" s="16">
        <f t="shared" si="0"/>
        <v>16.740000000000002</v>
      </c>
      <c r="E7" s="16">
        <v>8</v>
      </c>
      <c r="F7" s="16">
        <v>9.13</v>
      </c>
      <c r="G7" s="16">
        <f t="shared" si="1"/>
        <v>17.130000000000003</v>
      </c>
      <c r="H7" s="16">
        <v>8</v>
      </c>
      <c r="I7" s="16">
        <v>9.13</v>
      </c>
      <c r="J7" s="16">
        <f t="shared" si="2"/>
        <v>17.130000000000003</v>
      </c>
      <c r="K7" s="16">
        <v>8.05</v>
      </c>
      <c r="L7" s="16">
        <v>8.79</v>
      </c>
      <c r="M7" s="16">
        <f t="shared" si="3"/>
        <v>16.84</v>
      </c>
    </row>
    <row r="8" spans="1:13" s="6" customFormat="1" ht="15" customHeight="1">
      <c r="A8" s="17" t="s">
        <v>61</v>
      </c>
      <c r="B8" s="16">
        <v>8.03</v>
      </c>
      <c r="C8" s="16">
        <v>9.63</v>
      </c>
      <c r="D8" s="16">
        <f t="shared" si="0"/>
        <v>17.66</v>
      </c>
      <c r="E8" s="16">
        <v>8.03</v>
      </c>
      <c r="F8" s="16">
        <v>9.63</v>
      </c>
      <c r="G8" s="16">
        <f t="shared" si="1"/>
        <v>17.66</v>
      </c>
      <c r="H8" s="16">
        <v>8.03</v>
      </c>
      <c r="I8" s="16">
        <v>9.63</v>
      </c>
      <c r="J8" s="16">
        <f t="shared" si="2"/>
        <v>17.66</v>
      </c>
      <c r="K8" s="16">
        <v>8.03</v>
      </c>
      <c r="L8" s="16">
        <v>9.63</v>
      </c>
      <c r="M8" s="16">
        <f t="shared" si="3"/>
        <v>17.66</v>
      </c>
    </row>
    <row r="9" spans="1:13" s="6" customFormat="1" ht="15" customHeight="1">
      <c r="A9" s="17" t="s">
        <v>62</v>
      </c>
      <c r="B9" s="16">
        <v>11.84</v>
      </c>
      <c r="C9" s="16">
        <v>12.88</v>
      </c>
      <c r="D9" s="16">
        <f t="shared" si="0"/>
        <v>24.72</v>
      </c>
      <c r="E9" s="16">
        <v>12.02</v>
      </c>
      <c r="F9" s="16">
        <v>12.88</v>
      </c>
      <c r="G9" s="16">
        <f t="shared" si="1"/>
        <v>24.9</v>
      </c>
      <c r="H9" s="16">
        <v>13.02</v>
      </c>
      <c r="I9" s="16">
        <v>12.88</v>
      </c>
      <c r="J9" s="16">
        <f t="shared" si="2"/>
        <v>25.9</v>
      </c>
      <c r="K9" s="16">
        <v>11.95</v>
      </c>
      <c r="L9" s="16">
        <v>12.88</v>
      </c>
      <c r="M9" s="16">
        <f t="shared" si="3"/>
        <v>24.83</v>
      </c>
    </row>
    <row r="10" spans="1:13" s="6" customFormat="1" ht="15" customHeight="1">
      <c r="A10" s="17" t="s">
        <v>63</v>
      </c>
      <c r="B10" s="16">
        <v>10.09</v>
      </c>
      <c r="C10" s="16">
        <v>13.12</v>
      </c>
      <c r="D10" s="16">
        <f t="shared" si="0"/>
        <v>23.21</v>
      </c>
      <c r="E10" s="16">
        <v>10</v>
      </c>
      <c r="F10" s="16">
        <v>13.12</v>
      </c>
      <c r="G10" s="16">
        <f t="shared" si="1"/>
        <v>23.119999999999997</v>
      </c>
      <c r="H10" s="16">
        <v>11</v>
      </c>
      <c r="I10" s="16">
        <v>13.12</v>
      </c>
      <c r="J10" s="16">
        <f t="shared" si="2"/>
        <v>24.119999999999997</v>
      </c>
      <c r="K10" s="16">
        <v>10.14</v>
      </c>
      <c r="L10" s="16">
        <v>11.75</v>
      </c>
      <c r="M10" s="16">
        <f t="shared" si="3"/>
        <v>21.89</v>
      </c>
    </row>
    <row r="11" spans="1:13" s="6" customFormat="1" ht="15" customHeight="1">
      <c r="A11" s="17" t="s">
        <v>64</v>
      </c>
      <c r="B11" s="16">
        <v>5.79</v>
      </c>
      <c r="C11" s="16">
        <v>5.88</v>
      </c>
      <c r="D11" s="16">
        <f t="shared" si="0"/>
        <v>11.67</v>
      </c>
      <c r="E11" s="16">
        <v>5.61</v>
      </c>
      <c r="F11" s="16">
        <v>5.88</v>
      </c>
      <c r="G11" s="16">
        <f t="shared" si="1"/>
        <v>11.49</v>
      </c>
      <c r="H11" s="16">
        <v>5.61</v>
      </c>
      <c r="I11" s="16">
        <v>5.88</v>
      </c>
      <c r="J11" s="16">
        <f t="shared" si="2"/>
        <v>11.49</v>
      </c>
      <c r="K11" s="16">
        <v>5.67</v>
      </c>
      <c r="L11" s="16">
        <v>5.88</v>
      </c>
      <c r="M11" s="16">
        <f t="shared" si="3"/>
        <v>11.55</v>
      </c>
    </row>
    <row r="12" spans="1:13" s="6" customFormat="1" ht="15" customHeight="1">
      <c r="A12" s="17" t="s">
        <v>129</v>
      </c>
      <c r="B12" s="16">
        <v>4.05</v>
      </c>
      <c r="C12" s="16">
        <v>5.25</v>
      </c>
      <c r="D12" s="16">
        <f t="shared" si="0"/>
        <v>9.3</v>
      </c>
      <c r="E12" s="16">
        <v>4.05</v>
      </c>
      <c r="F12" s="16">
        <v>5.25</v>
      </c>
      <c r="G12" s="16">
        <f t="shared" si="1"/>
        <v>9.3</v>
      </c>
      <c r="H12" s="16">
        <v>4.05</v>
      </c>
      <c r="I12" s="16">
        <v>5.17</v>
      </c>
      <c r="J12" s="16">
        <f t="shared" si="2"/>
        <v>9.219999999999999</v>
      </c>
      <c r="K12" s="16">
        <v>4.05</v>
      </c>
      <c r="L12" s="16">
        <v>5.17</v>
      </c>
      <c r="M12" s="16">
        <f t="shared" si="3"/>
        <v>9.219999999999999</v>
      </c>
    </row>
    <row r="13" spans="1:13" s="6" customFormat="1" ht="15" customHeight="1">
      <c r="A13" s="17" t="s">
        <v>65</v>
      </c>
      <c r="B13" s="16">
        <v>12.78</v>
      </c>
      <c r="C13" s="16">
        <v>12.25</v>
      </c>
      <c r="D13" s="16">
        <f t="shared" si="0"/>
        <v>25.03</v>
      </c>
      <c r="E13" s="16">
        <v>12.82</v>
      </c>
      <c r="F13" s="16">
        <v>12.25</v>
      </c>
      <c r="G13" s="16">
        <f t="shared" si="1"/>
        <v>25.07</v>
      </c>
      <c r="H13" s="16">
        <v>12.82</v>
      </c>
      <c r="I13" s="16">
        <v>12.25</v>
      </c>
      <c r="J13" s="16">
        <f t="shared" si="2"/>
        <v>25.07</v>
      </c>
      <c r="K13" s="16">
        <v>12.66</v>
      </c>
      <c r="L13" s="16">
        <v>12</v>
      </c>
      <c r="M13" s="16">
        <f t="shared" si="3"/>
        <v>24.66</v>
      </c>
    </row>
    <row r="14" spans="1:13" s="6" customFormat="1" ht="15" customHeight="1">
      <c r="A14" s="17" t="s">
        <v>66</v>
      </c>
      <c r="B14" s="16">
        <v>9.18</v>
      </c>
      <c r="C14" s="16">
        <v>9.38</v>
      </c>
      <c r="D14" s="16">
        <f t="shared" si="0"/>
        <v>18.560000000000002</v>
      </c>
      <c r="E14" s="16">
        <v>9.18</v>
      </c>
      <c r="F14" s="16">
        <v>9.88</v>
      </c>
      <c r="G14" s="16">
        <f t="shared" si="1"/>
        <v>19.060000000000002</v>
      </c>
      <c r="H14" s="16">
        <v>9.18</v>
      </c>
      <c r="I14" s="16">
        <v>9.88</v>
      </c>
      <c r="J14" s="16">
        <f t="shared" si="2"/>
        <v>19.060000000000002</v>
      </c>
      <c r="K14" s="16">
        <v>9.18</v>
      </c>
      <c r="L14" s="16">
        <v>9.54</v>
      </c>
      <c r="M14" s="16">
        <f t="shared" si="3"/>
        <v>18.72</v>
      </c>
    </row>
    <row r="15" spans="1:13" s="6" customFormat="1" ht="15" customHeight="1">
      <c r="A15" s="17" t="s">
        <v>67</v>
      </c>
      <c r="B15" s="16">
        <v>6.11</v>
      </c>
      <c r="C15" s="16">
        <v>6.13</v>
      </c>
      <c r="D15" s="16">
        <f t="shared" si="0"/>
        <v>12.24</v>
      </c>
      <c r="E15" s="16">
        <v>6.01</v>
      </c>
      <c r="F15" s="16">
        <v>6.5</v>
      </c>
      <c r="G15" s="16">
        <f t="shared" si="1"/>
        <v>12.51</v>
      </c>
      <c r="H15" s="16">
        <v>6.01</v>
      </c>
      <c r="I15" s="16">
        <v>6.5</v>
      </c>
      <c r="J15" s="16">
        <f t="shared" si="2"/>
        <v>12.51</v>
      </c>
      <c r="K15" s="16">
        <v>6.07</v>
      </c>
      <c r="L15" s="16">
        <v>6.25</v>
      </c>
      <c r="M15" s="16">
        <f t="shared" si="3"/>
        <v>12.32</v>
      </c>
    </row>
    <row r="16" spans="1:13" s="6" customFormat="1" ht="15" customHeight="1">
      <c r="A16" s="17" t="s">
        <v>68</v>
      </c>
      <c r="B16" s="16">
        <v>8.13</v>
      </c>
      <c r="C16" s="16">
        <v>9.63</v>
      </c>
      <c r="D16" s="16">
        <f t="shared" si="0"/>
        <v>17.76</v>
      </c>
      <c r="E16" s="16">
        <v>7.92</v>
      </c>
      <c r="F16" s="16">
        <v>9.63</v>
      </c>
      <c r="G16" s="16">
        <f t="shared" si="1"/>
        <v>17.55</v>
      </c>
      <c r="H16" s="16">
        <v>7.92</v>
      </c>
      <c r="I16" s="16">
        <v>9.63</v>
      </c>
      <c r="J16" s="16">
        <f t="shared" si="2"/>
        <v>17.55</v>
      </c>
      <c r="K16" s="16">
        <v>8.06</v>
      </c>
      <c r="L16" s="16">
        <v>9.63</v>
      </c>
      <c r="M16" s="16">
        <f t="shared" si="3"/>
        <v>17.69</v>
      </c>
    </row>
    <row r="17" spans="1:13" s="6" customFormat="1" ht="15" customHeight="1">
      <c r="A17" s="17" t="s">
        <v>69</v>
      </c>
      <c r="B17" s="16">
        <v>8.11</v>
      </c>
      <c r="C17" s="16">
        <v>9.63</v>
      </c>
      <c r="D17" s="16">
        <f t="shared" si="0"/>
        <v>17.740000000000002</v>
      </c>
      <c r="E17" s="16">
        <v>8.13</v>
      </c>
      <c r="F17" s="16">
        <v>9.63</v>
      </c>
      <c r="G17" s="16">
        <f t="shared" si="1"/>
        <v>17.76</v>
      </c>
      <c r="H17" s="16">
        <v>8.13</v>
      </c>
      <c r="I17" s="16">
        <v>9.63</v>
      </c>
      <c r="J17" s="16">
        <f t="shared" si="2"/>
        <v>17.76</v>
      </c>
      <c r="K17" s="16">
        <v>8.1</v>
      </c>
      <c r="L17" s="16">
        <v>9.63</v>
      </c>
      <c r="M17" s="16">
        <f t="shared" si="3"/>
        <v>17.73</v>
      </c>
    </row>
    <row r="18" spans="1:13" s="6" customFormat="1" ht="15" customHeight="1">
      <c r="A18" s="17" t="s">
        <v>70</v>
      </c>
      <c r="B18" s="16">
        <v>8.13</v>
      </c>
      <c r="C18" s="16">
        <v>9.62</v>
      </c>
      <c r="D18" s="16">
        <f t="shared" si="0"/>
        <v>17.75</v>
      </c>
      <c r="E18" s="16">
        <v>8.13</v>
      </c>
      <c r="F18" s="16">
        <v>9.62</v>
      </c>
      <c r="G18" s="16">
        <f t="shared" si="1"/>
        <v>17.75</v>
      </c>
      <c r="H18" s="16">
        <v>8.13</v>
      </c>
      <c r="I18" s="16">
        <v>9.62</v>
      </c>
      <c r="J18" s="16">
        <f t="shared" si="2"/>
        <v>17.75</v>
      </c>
      <c r="K18" s="16">
        <v>8.13</v>
      </c>
      <c r="L18" s="16">
        <v>9.62</v>
      </c>
      <c r="M18" s="16">
        <f t="shared" si="3"/>
        <v>17.75</v>
      </c>
    </row>
    <row r="19" spans="1:13" s="6" customFormat="1" ht="15" customHeight="1">
      <c r="A19" s="17" t="s">
        <v>71</v>
      </c>
      <c r="B19" s="16">
        <v>8.85</v>
      </c>
      <c r="C19" s="16">
        <v>9.63</v>
      </c>
      <c r="D19" s="16">
        <f t="shared" si="0"/>
        <v>18.48</v>
      </c>
      <c r="E19" s="16">
        <v>7.9</v>
      </c>
      <c r="F19" s="16">
        <v>9.63</v>
      </c>
      <c r="G19" s="16">
        <f t="shared" si="1"/>
        <v>17.53</v>
      </c>
      <c r="H19" s="16">
        <v>7.91</v>
      </c>
      <c r="I19" s="16">
        <v>9.63</v>
      </c>
      <c r="J19" s="16">
        <f t="shared" si="2"/>
        <v>17.54</v>
      </c>
      <c r="K19" s="16">
        <v>8.39</v>
      </c>
      <c r="L19" s="16">
        <v>9.63</v>
      </c>
      <c r="M19" s="16">
        <f t="shared" si="3"/>
        <v>18.020000000000003</v>
      </c>
    </row>
    <row r="20" spans="1:13" s="6" customFormat="1" ht="15" customHeight="1">
      <c r="A20" s="17" t="s">
        <v>72</v>
      </c>
      <c r="B20" s="16">
        <v>6.09</v>
      </c>
      <c r="C20" s="16">
        <v>8.13</v>
      </c>
      <c r="D20" s="16">
        <f t="shared" si="0"/>
        <v>14.22</v>
      </c>
      <c r="E20" s="16">
        <v>6.09</v>
      </c>
      <c r="F20" s="16">
        <v>8.13</v>
      </c>
      <c r="G20" s="16">
        <f t="shared" si="1"/>
        <v>14.22</v>
      </c>
      <c r="H20" s="16">
        <v>6.09</v>
      </c>
      <c r="I20" s="16">
        <v>8.13</v>
      </c>
      <c r="J20" s="16">
        <f t="shared" si="2"/>
        <v>14.22</v>
      </c>
      <c r="K20" s="16">
        <v>6.09</v>
      </c>
      <c r="L20" s="16">
        <v>8.13</v>
      </c>
      <c r="M20" s="16">
        <f t="shared" si="3"/>
        <v>14.22</v>
      </c>
    </row>
    <row r="21" spans="1:13" s="6" customFormat="1" ht="15" customHeight="1">
      <c r="A21" s="17" t="s">
        <v>73</v>
      </c>
      <c r="B21" s="16">
        <v>8.13</v>
      </c>
      <c r="C21" s="16">
        <v>8.63</v>
      </c>
      <c r="D21" s="16">
        <f t="shared" si="0"/>
        <v>16.76</v>
      </c>
      <c r="E21" s="16">
        <v>8.13</v>
      </c>
      <c r="F21" s="16">
        <v>9.38</v>
      </c>
      <c r="G21" s="16">
        <f t="shared" si="1"/>
        <v>17.51</v>
      </c>
      <c r="H21" s="16">
        <v>8.13</v>
      </c>
      <c r="I21" s="16">
        <v>10.38</v>
      </c>
      <c r="J21" s="16">
        <f t="shared" si="2"/>
        <v>18.51</v>
      </c>
      <c r="K21" s="16">
        <v>7.95</v>
      </c>
      <c r="L21" s="16">
        <v>9.06</v>
      </c>
      <c r="M21" s="16">
        <f t="shared" si="3"/>
        <v>17.01</v>
      </c>
    </row>
    <row r="22" spans="1:13" s="6" customFormat="1" ht="15" customHeight="1">
      <c r="A22" s="17" t="s">
        <v>74</v>
      </c>
      <c r="B22" s="16">
        <v>4.05</v>
      </c>
      <c r="C22" s="16">
        <v>4.63</v>
      </c>
      <c r="D22" s="16">
        <f t="shared" si="0"/>
        <v>8.68</v>
      </c>
      <c r="E22" s="16">
        <v>4.05</v>
      </c>
      <c r="F22" s="16">
        <v>4.63</v>
      </c>
      <c r="G22" s="16">
        <f t="shared" si="1"/>
        <v>8.68</v>
      </c>
      <c r="H22" s="16">
        <v>4.05</v>
      </c>
      <c r="I22" s="16">
        <v>4.63</v>
      </c>
      <c r="J22" s="16">
        <f t="shared" si="2"/>
        <v>8.68</v>
      </c>
      <c r="K22" s="16">
        <v>4.05</v>
      </c>
      <c r="L22" s="16">
        <v>4.63</v>
      </c>
      <c r="M22" s="16">
        <f t="shared" si="3"/>
        <v>8.68</v>
      </c>
    </row>
    <row r="23" spans="1:13" s="6" customFormat="1" ht="15" customHeight="1">
      <c r="A23" s="17" t="s">
        <v>75</v>
      </c>
      <c r="B23" s="16">
        <v>6.68</v>
      </c>
      <c r="C23" s="16">
        <v>5.5</v>
      </c>
      <c r="D23" s="16">
        <f t="shared" si="0"/>
        <v>12.18</v>
      </c>
      <c r="E23" s="16">
        <v>6.7</v>
      </c>
      <c r="F23" s="16">
        <v>5.63</v>
      </c>
      <c r="G23" s="16">
        <f t="shared" si="1"/>
        <v>12.33</v>
      </c>
      <c r="H23" s="16">
        <v>6.7</v>
      </c>
      <c r="I23" s="16">
        <v>5.63</v>
      </c>
      <c r="J23" s="16">
        <f t="shared" si="2"/>
        <v>12.33</v>
      </c>
      <c r="K23" s="16">
        <v>6.69</v>
      </c>
      <c r="L23" s="16">
        <v>5.58</v>
      </c>
      <c r="M23" s="16">
        <f t="shared" si="3"/>
        <v>12.27</v>
      </c>
    </row>
    <row r="24" spans="1:13" s="6" customFormat="1" ht="15" customHeight="1">
      <c r="A24" s="17" t="s">
        <v>76</v>
      </c>
      <c r="B24" s="16">
        <v>5.07</v>
      </c>
      <c r="C24" s="16">
        <v>5.13</v>
      </c>
      <c r="D24" s="16">
        <f t="shared" si="0"/>
        <v>10.2</v>
      </c>
      <c r="E24" s="16">
        <v>4.07</v>
      </c>
      <c r="F24" s="16">
        <v>5.13</v>
      </c>
      <c r="G24" s="16">
        <f t="shared" si="1"/>
        <v>9.2</v>
      </c>
      <c r="H24" s="16">
        <v>3.65</v>
      </c>
      <c r="I24" s="16">
        <v>5.5</v>
      </c>
      <c r="J24" s="16">
        <f t="shared" si="2"/>
        <v>9.15</v>
      </c>
      <c r="K24" s="16">
        <v>4.26</v>
      </c>
      <c r="L24" s="16">
        <v>5.25</v>
      </c>
      <c r="M24" s="16">
        <f t="shared" si="3"/>
        <v>9.51</v>
      </c>
    </row>
    <row r="25" spans="1:13" s="6" customFormat="1" ht="15" customHeight="1">
      <c r="A25" s="17" t="s">
        <v>103</v>
      </c>
      <c r="B25" s="16">
        <v>8.05</v>
      </c>
      <c r="C25" s="16">
        <v>9.63</v>
      </c>
      <c r="D25" s="16">
        <f t="shared" si="0"/>
        <v>17.68</v>
      </c>
      <c r="E25" s="16">
        <v>8</v>
      </c>
      <c r="F25" s="16">
        <v>9.63</v>
      </c>
      <c r="G25" s="16">
        <f t="shared" si="1"/>
        <v>17.630000000000003</v>
      </c>
      <c r="H25" s="16">
        <v>8</v>
      </c>
      <c r="I25" s="16">
        <v>9.63</v>
      </c>
      <c r="J25" s="16">
        <f t="shared" si="2"/>
        <v>17.630000000000003</v>
      </c>
      <c r="K25" s="16">
        <v>8.02</v>
      </c>
      <c r="L25" s="16">
        <v>9.63</v>
      </c>
      <c r="M25" s="16">
        <f t="shared" si="3"/>
        <v>17.65</v>
      </c>
    </row>
    <row r="26" spans="1:13" s="6" customFormat="1" ht="15" customHeight="1">
      <c r="A26" s="17" t="s">
        <v>77</v>
      </c>
      <c r="B26" s="16">
        <v>9.35</v>
      </c>
      <c r="C26" s="16">
        <v>6.5</v>
      </c>
      <c r="D26" s="16">
        <f t="shared" si="0"/>
        <v>15.85</v>
      </c>
      <c r="E26" s="16">
        <v>9.35</v>
      </c>
      <c r="F26" s="16">
        <v>6.63</v>
      </c>
      <c r="G26" s="16">
        <f t="shared" si="1"/>
        <v>15.98</v>
      </c>
      <c r="H26" s="16">
        <v>9.33</v>
      </c>
      <c r="I26" s="16">
        <v>7.25</v>
      </c>
      <c r="J26" s="16">
        <f t="shared" si="2"/>
        <v>16.58</v>
      </c>
      <c r="K26" s="16">
        <v>9.27</v>
      </c>
      <c r="L26" s="16">
        <v>6.6</v>
      </c>
      <c r="M26" s="16">
        <f t="shared" si="3"/>
        <v>15.87</v>
      </c>
    </row>
    <row r="27" spans="1:13" s="6" customFormat="1" ht="15" customHeight="1">
      <c r="A27" s="17" t="s">
        <v>78</v>
      </c>
      <c r="B27" s="16">
        <v>8.82</v>
      </c>
      <c r="C27" s="16">
        <v>9.63</v>
      </c>
      <c r="D27" s="16">
        <f t="shared" si="0"/>
        <v>18.450000000000003</v>
      </c>
      <c r="E27" s="16">
        <v>9</v>
      </c>
      <c r="F27" s="16">
        <v>9.38</v>
      </c>
      <c r="G27" s="16">
        <f t="shared" si="1"/>
        <v>18.380000000000003</v>
      </c>
      <c r="H27" s="16">
        <v>9</v>
      </c>
      <c r="I27" s="16">
        <v>9.38</v>
      </c>
      <c r="J27" s="16">
        <f t="shared" si="2"/>
        <v>18.380000000000003</v>
      </c>
      <c r="K27" s="16">
        <v>8.85</v>
      </c>
      <c r="L27" s="16">
        <v>9.38</v>
      </c>
      <c r="M27" s="16">
        <f t="shared" si="3"/>
        <v>18.23</v>
      </c>
    </row>
    <row r="28" spans="1:13" s="6" customFormat="1" ht="15" customHeight="1">
      <c r="A28" s="17" t="s">
        <v>79</v>
      </c>
      <c r="B28" s="16">
        <v>9.18</v>
      </c>
      <c r="C28" s="16">
        <v>10.13</v>
      </c>
      <c r="D28" s="16">
        <f t="shared" si="0"/>
        <v>19.310000000000002</v>
      </c>
      <c r="E28" s="16">
        <v>9.13</v>
      </c>
      <c r="F28" s="16">
        <v>10.13</v>
      </c>
      <c r="G28" s="16">
        <f t="shared" si="1"/>
        <v>19.26</v>
      </c>
      <c r="H28" s="16">
        <v>9.13</v>
      </c>
      <c r="I28" s="16">
        <v>10.13</v>
      </c>
      <c r="J28" s="16">
        <f t="shared" si="2"/>
        <v>19.26</v>
      </c>
      <c r="K28" s="16">
        <v>9.92</v>
      </c>
      <c r="L28" s="16">
        <v>10.04</v>
      </c>
      <c r="M28" s="16">
        <f t="shared" si="3"/>
        <v>19.96</v>
      </c>
    </row>
    <row r="29" spans="1:13" s="6" customFormat="1" ht="15" customHeight="1">
      <c r="A29" s="17" t="s">
        <v>80</v>
      </c>
      <c r="B29" s="16">
        <v>6.05</v>
      </c>
      <c r="C29" s="16">
        <v>5.75</v>
      </c>
      <c r="D29" s="16">
        <f t="shared" si="0"/>
        <v>11.8</v>
      </c>
      <c r="E29" s="16">
        <v>6.22</v>
      </c>
      <c r="F29" s="16">
        <v>6.5</v>
      </c>
      <c r="G29" s="16">
        <f t="shared" si="1"/>
        <v>12.719999999999999</v>
      </c>
      <c r="H29" s="16">
        <v>6.22</v>
      </c>
      <c r="I29" s="16">
        <v>6.5</v>
      </c>
      <c r="J29" s="16">
        <f t="shared" si="2"/>
        <v>12.719999999999999</v>
      </c>
      <c r="K29" s="16">
        <v>6.16</v>
      </c>
      <c r="L29" s="16">
        <v>6.25</v>
      </c>
      <c r="M29" s="16">
        <f t="shared" si="3"/>
        <v>12.41</v>
      </c>
    </row>
    <row r="30" spans="1:13" s="6" customFormat="1" ht="15" customHeight="1">
      <c r="A30" s="17" t="s">
        <v>81</v>
      </c>
      <c r="B30" s="16">
        <v>4.05</v>
      </c>
      <c r="C30" s="16">
        <v>5.13</v>
      </c>
      <c r="D30" s="16">
        <f t="shared" si="0"/>
        <v>9.18</v>
      </c>
      <c r="E30" s="16">
        <v>4.05</v>
      </c>
      <c r="F30" s="16">
        <v>5.13</v>
      </c>
      <c r="G30" s="16">
        <f t="shared" si="1"/>
        <v>9.18</v>
      </c>
      <c r="H30" s="16">
        <v>4.05</v>
      </c>
      <c r="I30" s="16">
        <v>5.13</v>
      </c>
      <c r="J30" s="16">
        <f t="shared" si="2"/>
        <v>9.18</v>
      </c>
      <c r="K30" s="16">
        <v>4.05</v>
      </c>
      <c r="L30" s="16">
        <v>5.13</v>
      </c>
      <c r="M30" s="16">
        <f t="shared" si="3"/>
        <v>9.18</v>
      </c>
    </row>
    <row r="31" spans="1:13" s="6" customFormat="1" ht="15" customHeight="1">
      <c r="A31" s="17" t="s">
        <v>82</v>
      </c>
      <c r="B31" s="16">
        <v>32.27</v>
      </c>
      <c r="C31" s="16">
        <v>24.2</v>
      </c>
      <c r="D31" s="16">
        <f t="shared" si="0"/>
        <v>56.47</v>
      </c>
      <c r="E31" s="16">
        <v>31.77</v>
      </c>
      <c r="F31" s="16">
        <v>24.2</v>
      </c>
      <c r="G31" s="16">
        <f t="shared" si="1"/>
        <v>55.97</v>
      </c>
      <c r="H31" s="16">
        <v>31.77</v>
      </c>
      <c r="I31" s="16">
        <v>25.2</v>
      </c>
      <c r="J31" s="16">
        <f t="shared" si="2"/>
        <v>56.97</v>
      </c>
      <c r="K31" s="16">
        <v>31.4</v>
      </c>
      <c r="L31" s="16">
        <v>23.82</v>
      </c>
      <c r="M31" s="16">
        <f t="shared" si="3"/>
        <v>55.22</v>
      </c>
    </row>
    <row r="32" spans="1:13" s="6" customFormat="1" ht="15" customHeight="1">
      <c r="A32" s="17" t="s">
        <v>83</v>
      </c>
      <c r="B32" s="16">
        <v>14.22</v>
      </c>
      <c r="C32" s="16">
        <v>14.75</v>
      </c>
      <c r="D32" s="16">
        <f t="shared" si="0"/>
        <v>28.97</v>
      </c>
      <c r="E32" s="16">
        <v>14.08</v>
      </c>
      <c r="F32" s="16">
        <v>13.75</v>
      </c>
      <c r="G32" s="16">
        <f t="shared" si="1"/>
        <v>27.83</v>
      </c>
      <c r="H32" s="16">
        <v>14.08</v>
      </c>
      <c r="I32" s="16">
        <v>13.75</v>
      </c>
      <c r="J32" s="16">
        <f t="shared" si="2"/>
        <v>27.83</v>
      </c>
      <c r="K32" s="16">
        <v>13.72</v>
      </c>
      <c r="L32" s="16">
        <v>14.25</v>
      </c>
      <c r="M32" s="16">
        <f t="shared" si="3"/>
        <v>27.97</v>
      </c>
    </row>
    <row r="33" spans="1:13" s="6" customFormat="1" ht="15" customHeight="1">
      <c r="A33" s="17" t="s">
        <v>84</v>
      </c>
      <c r="B33" s="16">
        <v>14.14</v>
      </c>
      <c r="C33" s="16">
        <v>16.25</v>
      </c>
      <c r="D33" s="16">
        <f t="shared" si="0"/>
        <v>30.39</v>
      </c>
      <c r="E33" s="16">
        <v>17.14</v>
      </c>
      <c r="F33" s="16">
        <v>17</v>
      </c>
      <c r="G33" s="16">
        <f t="shared" si="1"/>
        <v>34.14</v>
      </c>
      <c r="H33" s="16">
        <v>17.14</v>
      </c>
      <c r="I33" s="16">
        <v>17</v>
      </c>
      <c r="J33" s="16">
        <f t="shared" si="2"/>
        <v>34.14</v>
      </c>
      <c r="K33" s="16">
        <v>15.64</v>
      </c>
      <c r="L33" s="16">
        <v>16.63</v>
      </c>
      <c r="M33" s="16">
        <f t="shared" si="3"/>
        <v>32.269999999999996</v>
      </c>
    </row>
    <row r="34" spans="1:13" s="6" customFormat="1" ht="15" customHeight="1">
      <c r="A34" s="17" t="s">
        <v>85</v>
      </c>
      <c r="B34" s="16">
        <v>4.05</v>
      </c>
      <c r="C34" s="16">
        <v>5.13</v>
      </c>
      <c r="D34" s="16">
        <f t="shared" si="0"/>
        <v>9.18</v>
      </c>
      <c r="E34" s="16">
        <v>4.05</v>
      </c>
      <c r="F34" s="16">
        <v>5.13</v>
      </c>
      <c r="G34" s="16">
        <f t="shared" si="1"/>
        <v>9.18</v>
      </c>
      <c r="H34" s="16">
        <v>4.05</v>
      </c>
      <c r="I34" s="16">
        <v>5.13</v>
      </c>
      <c r="J34" s="16">
        <f t="shared" si="2"/>
        <v>9.18</v>
      </c>
      <c r="K34" s="16">
        <v>4.05</v>
      </c>
      <c r="L34" s="16">
        <v>5.13</v>
      </c>
      <c r="M34" s="16">
        <f t="shared" si="3"/>
        <v>9.18</v>
      </c>
    </row>
    <row r="35" spans="1:13" s="6" customFormat="1" ht="21" customHeight="1">
      <c r="A35" s="23" t="s">
        <v>38</v>
      </c>
      <c r="B35" s="25">
        <f>SUM(B4:B34)</f>
        <v>275.5400000000001</v>
      </c>
      <c r="C35" s="25">
        <f>SUM(C4:C34)</f>
        <v>290.66999999999996</v>
      </c>
      <c r="D35" s="25">
        <f t="shared" si="0"/>
        <v>566.21</v>
      </c>
      <c r="E35" s="25">
        <f>SUM(E4:E34)</f>
        <v>275.64000000000004</v>
      </c>
      <c r="F35" s="25">
        <f>SUM(F4:F34)</f>
        <v>293.29999999999995</v>
      </c>
      <c r="G35" s="25">
        <f t="shared" si="1"/>
        <v>568.94</v>
      </c>
      <c r="H35" s="25">
        <f>SUM(H4:H34)</f>
        <v>277.21000000000004</v>
      </c>
      <c r="I35" s="25">
        <f>SUM(I4:I34)</f>
        <v>296.21</v>
      </c>
      <c r="J35" s="25">
        <f t="shared" si="2"/>
        <v>573.4200000000001</v>
      </c>
      <c r="K35" s="25">
        <f>SUM(K4:K34)</f>
        <v>274.65</v>
      </c>
      <c r="L35" s="25">
        <f>SUM(L4:L34)</f>
        <v>289.79999999999995</v>
      </c>
      <c r="M35" s="25">
        <f t="shared" si="3"/>
        <v>564.4499999999999</v>
      </c>
    </row>
    <row r="36" spans="1:13" s="6" customFormat="1" ht="15" customHeight="1">
      <c r="A36" s="61" t="s">
        <v>100</v>
      </c>
      <c r="B36" s="39">
        <v>4</v>
      </c>
      <c r="C36" s="39">
        <v>4.63</v>
      </c>
      <c r="D36" s="39">
        <f>B36+C36</f>
        <v>8.629999999999999</v>
      </c>
      <c r="E36" s="39">
        <v>4.9</v>
      </c>
      <c r="F36" s="39">
        <v>4.63</v>
      </c>
      <c r="G36" s="39">
        <f>E36+F36</f>
        <v>9.530000000000001</v>
      </c>
      <c r="H36" s="39">
        <v>4.9</v>
      </c>
      <c r="I36" s="39">
        <v>4.63</v>
      </c>
      <c r="J36" s="39">
        <f>H36+I36</f>
        <v>9.530000000000001</v>
      </c>
      <c r="K36" s="39">
        <v>4.63</v>
      </c>
      <c r="L36" s="39">
        <v>4.63</v>
      </c>
      <c r="M36" s="39">
        <f>K36+L36</f>
        <v>9.26</v>
      </c>
    </row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</sheetData>
  <mergeCells count="5">
    <mergeCell ref="K1:M1"/>
    <mergeCell ref="A1:A2"/>
    <mergeCell ref="B1:D1"/>
    <mergeCell ref="E1:G1"/>
    <mergeCell ref="H1:J1"/>
  </mergeCells>
  <printOptions gridLines="1" horizontalCentered="1"/>
  <pageMargins left="0.3937007874015748" right="0.3937007874015748" top="0.76" bottom="0.5905511811023623" header="0.47" footer="0.3937007874015748"/>
  <pageSetup horizontalDpi="600" verticalDpi="600" orientation="landscape" paperSize="9" scale="85" r:id="rId1"/>
  <headerFooter alignWithMargins="0">
    <oddHeader>&amp;C&amp;"Arial CE,Pogrubiony"&amp;11Zatrudnienie w przedszkolach w 2003 roku (w etatach)&amp;RZałącznik Nr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2004-05-04T08:17:01Z</cp:lastPrinted>
  <dcterms:created xsi:type="dcterms:W3CDTF">2001-01-29T12:26:14Z</dcterms:created>
  <dcterms:modified xsi:type="dcterms:W3CDTF">2004-05-04T08:17:10Z</dcterms:modified>
  <cp:category/>
  <cp:version/>
  <cp:contentType/>
  <cp:contentStatus/>
</cp:coreProperties>
</file>