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tabela nr 1" sheetId="1" r:id="rId1"/>
    <sheet name="tabela nr 2" sheetId="2" r:id="rId2"/>
    <sheet name="tabela nr 3 - ISP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B" localSheetId="0" hidden="1">'[5]Inwestycje-zał.3'!#REF!</definedName>
    <definedName name="__123Graph_B" localSheetId="2" hidden="1">'[9]Inwestycje-zał.3'!#REF!</definedName>
    <definedName name="__123Graph_B" hidden="1">'[1]Inwestycje-zał.3'!#REF!</definedName>
    <definedName name="__123Graph_D" localSheetId="0" hidden="1">'[5]Inwestycje-zał.3'!#REF!</definedName>
    <definedName name="__123Graph_D" localSheetId="2" hidden="1">'[9]Inwestycje-zał.3'!#REF!</definedName>
    <definedName name="__123Graph_D" hidden="1">'[1]Inwestycje-zał.3'!#REF!</definedName>
    <definedName name="__123Graph_F" localSheetId="0" hidden="1">'[5]Inwestycje-zał.3'!#REF!</definedName>
    <definedName name="__123Graph_F" localSheetId="2" hidden="1">'[9]Inwestycje-zał.3'!#REF!</definedName>
    <definedName name="__123Graph_F" hidden="1">'[1]Inwestycje-zał.3'!#REF!</definedName>
    <definedName name="__123Graph_X" localSheetId="0" hidden="1">'[5]Inwestycje-zał.3'!#REF!</definedName>
    <definedName name="__123Graph_X" localSheetId="2" hidden="1">'[9]Inwestycje-zał.3'!#REF!</definedName>
    <definedName name="__123Graph_X" hidden="1">'[1]Inwestycje-zał.3'!#REF!</definedName>
    <definedName name="aa" localSheetId="2" hidden="1">'[8]Inwestycje-zał.3'!#REF!</definedName>
    <definedName name="aa" hidden="1">'[4]Inwestycje-zał.3'!#REF!</definedName>
    <definedName name="aaa" localSheetId="2" hidden="1">'[6]Inwestycje-zał.3'!#REF!</definedName>
    <definedName name="aaa" hidden="1">'[2]Inwestycje-zał.3'!#REF!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localSheetId="2" hidden="1">'[8]Inwestycje-zał.3'!#REF!</definedName>
    <definedName name="kkk" hidden="1">'[4]Inwestycje-zał.3'!#REF!</definedName>
    <definedName name="_xlnm.Print_Area" localSheetId="1">'tabela nr 2'!$A$1:$K$530</definedName>
    <definedName name="planowanie" hidden="1">'[1]Inwestycje-zał.3'!#REF!</definedName>
    <definedName name="Sierpień" hidden="1">'[1]Inwestycje-zał.3'!#REF!</definedName>
    <definedName name="_xlnm.Print_Titles" localSheetId="0">'tabela nr 1'!$1:$3</definedName>
    <definedName name="_xlnm.Print_Titles" localSheetId="1">'tabela nr 2'!$1:$5</definedName>
    <definedName name="_xlnm.Print_Titles" localSheetId="2">'tabela nr 3 - ISPA'!$2:$5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localSheetId="2" hidden="1">'[7]INWESTYCJE'!#REF!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<sst xmlns="http://schemas.openxmlformats.org/spreadsheetml/2006/main" count="713" uniqueCount="564">
  <si>
    <r>
      <t xml:space="preserve">zmiany                       </t>
    </r>
    <r>
      <rPr>
        <b/>
        <sz val="14"/>
        <rFont val="Arial CE"/>
        <family val="2"/>
      </rPr>
      <t xml:space="preserve"> -/+</t>
    </r>
  </si>
  <si>
    <t>Projekt planu na 2005 r. z 15.11.2004 r.</t>
  </si>
  <si>
    <t>Projekt planu na 2005 r. po zmianach       (4+5)</t>
  </si>
  <si>
    <t>Prowizje z tytułu opłaty targowej</t>
  </si>
  <si>
    <t>Obsługa Urzędu Miasta</t>
  </si>
  <si>
    <t xml:space="preserve">Promocja miasta </t>
  </si>
  <si>
    <t>Utrzymanie posterunku w rewirze dzielnicowych - ZWM III KP</t>
  </si>
  <si>
    <t xml:space="preserve">Odsetki od zaciągniętych kredytów i pożyczek </t>
  </si>
  <si>
    <t>Dodatki motywacyjne dla dyrektorów szkół</t>
  </si>
  <si>
    <t>Odszkodowania z tytułu chorób zawodowych nauczycieli</t>
  </si>
  <si>
    <t>Fundusz nagród do dyspozycji Prezydenta</t>
  </si>
  <si>
    <t>Kontakty zagraniczne placówek oświatowych</t>
  </si>
  <si>
    <t>Utrzymanie terenów zieleni na Wyspie Bolko i w parku ZWM</t>
  </si>
  <si>
    <t>Administrowanie cmentarzami komunalnymi</t>
  </si>
  <si>
    <t>Rejon I - koszty eksploatacji - Spółka "Turhand-Ret"</t>
  </si>
  <si>
    <t>Rejon I - koszty remontów bieżących - Spółka "Turhand-Ret"</t>
  </si>
  <si>
    <t>Rejon II - koszty eksploatacji - Spółka "Turhand-Ret"</t>
  </si>
  <si>
    <t>Rejon II - koszty remontów bieżących - Spółka "Turhand-Ret"</t>
  </si>
  <si>
    <t>Rejon III - koszty eksploatacji - Spółka "Feroma"</t>
  </si>
  <si>
    <t>Rejon III - koszty remontów bieżących - Spółka "Feroma"</t>
  </si>
  <si>
    <r>
      <t>Miejska Informacja Turystyczna</t>
    </r>
    <r>
      <rPr>
        <i/>
        <sz val="10"/>
        <rFont val="Arial CE"/>
        <family val="2"/>
      </rPr>
      <t xml:space="preserve"> - wydatki bieżące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</si>
  <si>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</si>
  <si>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t>Środki na dofinansowanie własnych inwestycji gmin (związków gmin), powiatów (związków powiatów), samorządów województw, pozyskane z innych źródeł</t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</si>
  <si>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</si>
  <si>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t>Szkolne Schronisko Młodzieżowe</t>
  </si>
  <si>
    <t>Awanse zawodowe nauczycieli</t>
  </si>
  <si>
    <t>Izby rolnicze</t>
  </si>
  <si>
    <t xml:space="preserve">Usługi opiekuńcze i specjalistyczne usługi opiekuńcze </t>
  </si>
  <si>
    <t>Zasiłki i pomoc w naturze oraz składki na ubezpieczenia społeczne</t>
  </si>
  <si>
    <t>Dotacja</t>
  </si>
  <si>
    <r>
      <t>Miejski Zakład Komunikacyjny Sp. z o.o.</t>
    </r>
    <r>
      <rPr>
        <i/>
        <sz val="10"/>
        <rFont val="Arial CE"/>
        <family val="2"/>
      </rPr>
      <t xml:space="preserve"> - dopłaty do przejazdów pasażerskich</t>
    </r>
  </si>
  <si>
    <t>Dotacje celowe otrzymane z budżetu państwa na zadania bieżące realizowane przez powiat na podstawie porozumień z organami administracji rządowej</t>
  </si>
  <si>
    <t>Doskonalenie zawodowe nauczycieli</t>
  </si>
  <si>
    <t>URZĘDY NACZELNYCH ORGANÓW WŁADZY PAŃSTWOWEJ, KONTROLI I OCHRONY PRAWA ORAZ SĄDOWNICTWA</t>
  </si>
  <si>
    <t>Ośrodki szkolenia, dokształcania i doskonalenia kadr</t>
  </si>
  <si>
    <t>Urzędy naczelnych organów władzy państwowej, kontroli i ochrony prawa</t>
  </si>
  <si>
    <t xml:space="preserve">Przychody z zaciągniętych pożyczek i kredytów na rynku krajowym </t>
  </si>
  <si>
    <t>Niepubliczne szkoły podstawowe - dotacje</t>
  </si>
  <si>
    <t>Przedszkole Publiczne Nr 37</t>
  </si>
  <si>
    <t>Publiczne Liceum Ogólnokształcące Nr I</t>
  </si>
  <si>
    <t>Zespół Szkół Ogólnokształcących - Publiczne Liceum Ogólnokształcące Nr III</t>
  </si>
  <si>
    <t>Zespół Szkół Ogólnokształcących - Publiczne Gimnazjum Nr 9</t>
  </si>
  <si>
    <t>Publiczne Liceum Ogólnokształcące Nr 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</si>
  <si>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</si>
  <si>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</si>
  <si>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</si>
  <si>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Melioracje wodne</t>
  </si>
  <si>
    <t xml:space="preserve">Operaty wykonywane przez biegłych i rzeczoznawców w zakresie ochrony środowiska </t>
  </si>
  <si>
    <t xml:space="preserve">Badania dotyczące ochrony środowiska </t>
  </si>
  <si>
    <t>Wydatki bieżące - środki z Miejskiego Programu Profilaktyki i Rozwiązywania Problemów Alkoholowych</t>
  </si>
  <si>
    <t xml:space="preserve">Drogi wewnętrzne </t>
  </si>
  <si>
    <t>Usuwanie skutków klęsk żywiołowych</t>
  </si>
  <si>
    <t>Dokształcanie i doskonalenie nauczycieli</t>
  </si>
  <si>
    <t xml:space="preserve">Realizacja programu profilaktyki szczepień ochronnych przeciwko wirusowemu zapaleniu wątroby typu "B" </t>
  </si>
  <si>
    <t>Realizacja zadań z zakresu promocji zdrowia</t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</si>
  <si>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</si>
  <si>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</si>
  <si>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r>
      <t>Dom Dziennego Pobytu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</si>
  <si>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</si>
  <si>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</si>
  <si>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</si>
  <si>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</si>
  <si>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</si>
  <si>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</si>
  <si>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</si>
  <si>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 xml:space="preserve">Wydatki bieżące </t>
  </si>
  <si>
    <t>Przedszkole Publiczne Nr 18</t>
  </si>
  <si>
    <t>Utrzymanie terenów zieleni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</si>
  <si>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</si>
  <si>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t>Usuwanie wraków pojazdów z terenu gminy</t>
  </si>
  <si>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</si>
  <si>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</si>
  <si>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</si>
  <si>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r>
      <t>Miejska Biblioteka Publiczna</t>
    </r>
    <r>
      <rPr>
        <i/>
        <sz val="10"/>
        <rFont val="Arial CE"/>
        <family val="2"/>
      </rPr>
      <t xml:space="preserve"> - dotacja</t>
    </r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</si>
  <si>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</si>
  <si>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 tytułu przekształcenia prawa użytkowania wieczystego przysługującego osobom fizycznym w prawo własności </t>
  </si>
  <si>
    <t>Podatek od działalności gospodarczej osób fizycznych, opłacany w formie karty podatkowej</t>
  </si>
  <si>
    <t xml:space="preserve">Obiekty sportowe </t>
  </si>
  <si>
    <t>Odprawy i nagrody jubileuszowe pracowników oświaty</t>
  </si>
  <si>
    <t>Centra kształcenia ustawicznego i praktycznego oraz ośrodki dokształcania zawodowego</t>
  </si>
  <si>
    <t>Centrum Kształcenia Praktycznego</t>
  </si>
  <si>
    <t>Kolonie i obozy oraz inne formy wypoczynku dzieci i młodzieży szkolnej, a także szkolenia młodzieży</t>
  </si>
  <si>
    <t>Gospodarka ściekowa i ochrona wód</t>
  </si>
  <si>
    <t>Wypoczynek dzieci i młodzieży</t>
  </si>
  <si>
    <t>Stypendia socjalne, zasiłki losowe dla uczniów</t>
  </si>
  <si>
    <t>Wydatki na oczyszczanie miasta</t>
  </si>
  <si>
    <t>Wydatki na oświetlenie ulic</t>
  </si>
  <si>
    <t>Usługi weterynaryjne</t>
  </si>
  <si>
    <t>Odkomarzanie i odszczurzanie</t>
  </si>
  <si>
    <t>Usuwanie odpadów z terenów gminy</t>
  </si>
  <si>
    <t>Dział</t>
  </si>
  <si>
    <t>§</t>
  </si>
  <si>
    <t>Treść</t>
  </si>
  <si>
    <t>010</t>
  </si>
  <si>
    <t>ROLNICTWO I ŁOWIECTWO</t>
  </si>
  <si>
    <t>Wpływy z różnych opłat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</si>
  <si>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</si>
  <si>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</si>
  <si>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</si>
  <si>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Dotacje celowe otrzymane z budżetu państwa na realizację bieżących zadań własnych powiatu</t>
  </si>
  <si>
    <t>TRANSPORT I ŁĄCZNOŚĆ</t>
  </si>
  <si>
    <t>GOSPODARKA MIESZKANIOWA</t>
  </si>
  <si>
    <t xml:space="preserve">Wpływy z opłat za zarząd, użytkowanie i użytkowanie wieczyste nieruchomości </t>
  </si>
  <si>
    <t>Wpływy z różnych dochodów</t>
  </si>
  <si>
    <t>DZIAŁALNOŚĆ USŁUGOWA</t>
  </si>
  <si>
    <t>Dotacje celowe otrzymane z budżetu państwa na zadania bieżące realizowane przez gminę na podstawie porozumień z organami administracji rządowej</t>
  </si>
  <si>
    <t>ADMINISTRACJA PUBLICZNA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</si>
  <si>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</si>
  <si>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</si>
  <si>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 xml:space="preserve">BEZPIECZEŃSTWO PUBLICZNE I OCHRONA PRZECIWPOŻAROWA </t>
  </si>
  <si>
    <t>Grzywny, mandaty i inne kary pieniężne od ludności</t>
  </si>
  <si>
    <t xml:space="preserve">Podatek od nieruchomości 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</si>
  <si>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</si>
  <si>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</si>
  <si>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</si>
  <si>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</si>
  <si>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</si>
  <si>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</si>
  <si>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Wpływy z opłaty targowej</t>
  </si>
  <si>
    <t>Wpływy z opłaty eksploatacyjnej</t>
  </si>
  <si>
    <t>Odsetki od nieterminowych wpłat z tytułu podatków i opłat</t>
  </si>
  <si>
    <t>RÓŻNE ROZLICZENIA</t>
  </si>
  <si>
    <t>Pozostałe odsetki</t>
  </si>
  <si>
    <t>Subwencje ogólne z budżetu państwa</t>
  </si>
  <si>
    <t>OCHRONA ZDROWIA</t>
  </si>
  <si>
    <t>Wpływy z opłat za zezwolenia na sprzedaż alkoholu</t>
  </si>
  <si>
    <t>Wpływy z usług</t>
  </si>
  <si>
    <t xml:space="preserve">GOSPODARKA KOMUNALNA I OCHRONA ŚRODOWISKA </t>
  </si>
  <si>
    <t xml:space="preserve">OGRODY BOTANICZNE I ZOOLOGICZNE ORAZ NATURALNE OBSZARY I OBIEKTY CHRONIONEJ PRZYRODY </t>
  </si>
  <si>
    <t>OGÓŁEM DOCHODY</t>
  </si>
  <si>
    <t>PRZYCHODY</t>
  </si>
  <si>
    <t>OGÓŁEM</t>
  </si>
  <si>
    <t>OŚWIATA I WYCHOWANIE</t>
  </si>
  <si>
    <t>EDUKACYJNA OPIEKA WYCHOWAWCZA</t>
  </si>
  <si>
    <t>KULTURA FIZYCZNA I SPORT</t>
  </si>
  <si>
    <t>A+B</t>
  </si>
  <si>
    <t>A</t>
  </si>
  <si>
    <t>B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</si>
  <si>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</si>
  <si>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t>0690</t>
  </si>
  <si>
    <t>0470</t>
  </si>
  <si>
    <t>0750</t>
  </si>
  <si>
    <t>0760</t>
  </si>
  <si>
    <t>0770</t>
  </si>
  <si>
    <t>0970</t>
  </si>
  <si>
    <t>0420</t>
  </si>
  <si>
    <t>0570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</si>
  <si>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</si>
  <si>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</si>
  <si>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</si>
  <si>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</si>
  <si>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</si>
  <si>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</si>
  <si>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</si>
  <si>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</si>
  <si>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</si>
  <si>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</si>
  <si>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</si>
  <si>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0460</t>
  </si>
  <si>
    <t>0500</t>
  </si>
  <si>
    <t>0910</t>
  </si>
  <si>
    <t>0920</t>
  </si>
  <si>
    <t>0480</t>
  </si>
  <si>
    <t>0830</t>
  </si>
  <si>
    <t xml:space="preserve">POMOC SPOŁECZNA </t>
  </si>
  <si>
    <t>Dotacje celowe otrzymane z budżetu państwa na inwestycje i zakupy inwestycyjne z zakresu administracji rządowej oraz inne zadania zlecone ustawami realizowane przez powiat</t>
  </si>
  <si>
    <t>Fundusz świadczeń socjalnych dla nauczycieli emerytów i rencistów</t>
  </si>
  <si>
    <t>Zakłady gospodarki mieszkaniowej</t>
  </si>
  <si>
    <t>Wykup gruntów na potrzeby realizacji projektu ISPA</t>
  </si>
  <si>
    <t>Ośrodek Readaptacji Społecznej "Szansa"</t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</si>
  <si>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</si>
  <si>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t>Pozostałe instytucje kultury</t>
  </si>
  <si>
    <t>Zobowiązania Estrady Opolskiej</t>
  </si>
  <si>
    <t>Zwrot kaucji mieszkaniowych</t>
  </si>
  <si>
    <t>środki z Miejskiego Programu Profilaktyki i Rozwiązywania Problemów Alkoholowych</t>
  </si>
  <si>
    <t>Podatek od czynności cywilnoprawnych</t>
  </si>
  <si>
    <t>Rozdział</t>
  </si>
  <si>
    <t>z tego</t>
  </si>
  <si>
    <t>Wydatki bieżące</t>
  </si>
  <si>
    <t>w tym</t>
  </si>
  <si>
    <t>Wydatki majątkowe</t>
  </si>
  <si>
    <t>Wynagrodzenia i pochodne</t>
  </si>
  <si>
    <t>Dotacje</t>
  </si>
  <si>
    <t>Remonty</t>
  </si>
  <si>
    <t>01008</t>
  </si>
  <si>
    <t>01030</t>
  </si>
  <si>
    <t>01095</t>
  </si>
  <si>
    <t>Pozostała działalność</t>
  </si>
  <si>
    <t>02001</t>
  </si>
  <si>
    <t>Gospodarka leśna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</si>
  <si>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</si>
  <si>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</si>
  <si>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</si>
  <si>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</si>
  <si>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</si>
  <si>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</si>
  <si>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</si>
  <si>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</si>
  <si>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</si>
  <si>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</si>
  <si>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</si>
  <si>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</si>
  <si>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</si>
  <si>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</si>
  <si>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</si>
  <si>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</si>
  <si>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</si>
  <si>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Policji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</si>
  <si>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</si>
  <si>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</si>
  <si>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</si>
  <si>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</si>
  <si>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</si>
  <si>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</si>
  <si>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</si>
  <si>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</si>
  <si>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</si>
  <si>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</si>
  <si>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</si>
  <si>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</si>
  <si>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</si>
  <si>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</si>
  <si>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</si>
  <si>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</si>
  <si>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</si>
  <si>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</si>
  <si>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</si>
  <si>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</si>
  <si>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</si>
  <si>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</si>
  <si>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</si>
  <si>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</si>
  <si>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</si>
  <si>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</si>
  <si>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</si>
  <si>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</si>
  <si>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</si>
  <si>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</si>
  <si>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</si>
  <si>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Przedszkole Publiczne Nr 4</t>
  </si>
  <si>
    <t>Przedszkole Publiczne Nr 5</t>
  </si>
  <si>
    <t>Przedszkole Publiczne Nr 6</t>
  </si>
  <si>
    <t>Programy polityki zdrowotnej</t>
  </si>
  <si>
    <t xml:space="preserve">Realizacja programu promocji i profilaktyki zdrowia - badania mammograficzne </t>
  </si>
  <si>
    <t>POMOC SPOŁECZNA</t>
  </si>
  <si>
    <t>POZOSTAŁE ZADANIA W ZAKRESIE POLITYKI SPOŁECZNEJ</t>
  </si>
  <si>
    <r>
      <t>Miejski Zarząd Obiektów Rekreacyjnych</t>
    </r>
    <r>
      <rPr>
        <i/>
        <sz val="10"/>
        <rFont val="Arial CE"/>
        <family val="2"/>
      </rPr>
      <t xml:space="preserve"> - dotacja</t>
    </r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</si>
  <si>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</si>
  <si>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</si>
  <si>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</si>
  <si>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</si>
  <si>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</si>
  <si>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</si>
  <si>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</si>
  <si>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</si>
  <si>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</si>
  <si>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</si>
  <si>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</si>
  <si>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</si>
  <si>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</si>
  <si>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</si>
  <si>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</si>
  <si>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</si>
  <si>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</si>
  <si>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</si>
  <si>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</si>
  <si>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</si>
  <si>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</si>
  <si>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</si>
  <si>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</si>
  <si>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</si>
  <si>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</si>
  <si>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</si>
  <si>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Ośrodki informacji turystycznej</t>
  </si>
  <si>
    <t>TURYSTYKA</t>
  </si>
  <si>
    <t>Rejon I - koszty zarządzania - Spółka "Turhand-Ret"</t>
  </si>
  <si>
    <t>Rejon II - koszty zarządzania - Spółka "Turhand-Ret"</t>
  </si>
  <si>
    <t>Rejon III - koszty zarządzania - Spółka "Feroma"</t>
  </si>
  <si>
    <t>DOCHODY OD OSÓB PRAWNYCH, OD OSÓB FIZYCZNYCH I OD INNYCH JEDNOSTEK NIE POSIADAJĄCYCH OSOBOWOŚCI PRAWNEJ ORAZ WYDATKI ZWIĄZANE Z ICH POBOREM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</si>
  <si>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</si>
  <si>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</si>
  <si>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</si>
  <si>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</si>
  <si>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</si>
  <si>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</si>
  <si>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</si>
  <si>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</si>
  <si>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</si>
  <si>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</si>
  <si>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</si>
  <si>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im.Prymasa Tysiąclecia</t>
  </si>
  <si>
    <t>Zespół Szkół Budowlanych</t>
  </si>
  <si>
    <t>ZSZ WZDZ - publiczna - dotacja</t>
  </si>
  <si>
    <t>Szkoły artystyczne</t>
  </si>
  <si>
    <t xml:space="preserve">Szkoły zawodowe specjalne </t>
  </si>
  <si>
    <t>Jednostki pomocnicze szkolnictwa</t>
  </si>
  <si>
    <t>Zespół Placówek Specjalnych ZOZ</t>
  </si>
  <si>
    <t>Komisje egzaminacyjne</t>
  </si>
  <si>
    <t>Przeciwdziałanie alkoholizmowi</t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</si>
  <si>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</si>
  <si>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</si>
  <si>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</si>
  <si>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</si>
  <si>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</si>
  <si>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</si>
  <si>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</si>
  <si>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</si>
  <si>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</si>
  <si>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</si>
  <si>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</si>
  <si>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</si>
  <si>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</si>
  <si>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</si>
  <si>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Przeciwdziałanie narkomanii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</si>
  <si>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</si>
  <si>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</si>
  <si>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</si>
  <si>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</si>
  <si>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</si>
  <si>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</si>
  <si>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</si>
  <si>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</si>
  <si>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</si>
  <si>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</si>
  <si>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</si>
  <si>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</si>
  <si>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</si>
  <si>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</si>
  <si>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</si>
  <si>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</si>
  <si>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</si>
  <si>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</si>
  <si>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</si>
  <si>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</si>
  <si>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</si>
  <si>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</si>
  <si>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</si>
  <si>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Bursa Szkół Pomaturalnych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</si>
  <si>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</si>
  <si>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</si>
  <si>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</si>
  <si>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</si>
  <si>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</si>
  <si>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</si>
  <si>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</si>
  <si>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</si>
  <si>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</si>
  <si>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Zespoły do spraw orzekania o niepełnosprawności</t>
  </si>
  <si>
    <t>Dochody jednostek samorządu terytorialnego związane z realizacją zadań z zakresu administracji rządowej oraz innych zadań zleconych ustawami</t>
  </si>
  <si>
    <t>Administrowanie strefą płatnego parkowania</t>
  </si>
  <si>
    <t>§ 992</t>
  </si>
  <si>
    <t>Administrowanie terenem po rekultywacji składowiska odpadów przy Al.Przyjaźni</t>
  </si>
  <si>
    <t>Świadczenia rodzinne oraz składki na ubezpieczenia emerytalne i rentowe z ubezpieczenia społecznego</t>
  </si>
  <si>
    <t>Przychody z tytułu innych rozliczeń krajowych</t>
  </si>
  <si>
    <t xml:space="preserve">Prowizje z tytułu administrowania parkingiem strzeżonym przy ul.Kołłątaja </t>
  </si>
  <si>
    <t>0400</t>
  </si>
  <si>
    <t>Wpływy z opłaty produktowej</t>
  </si>
  <si>
    <t>Przychody ze sprzedaży innych papierów wartościowych</t>
  </si>
  <si>
    <t>Niepubliczne szkoły zawodowe - dotacje</t>
  </si>
  <si>
    <t>Gospodarka odpadami</t>
  </si>
  <si>
    <t>Selektywna zbiórka i utylizacja odpadów</t>
  </si>
  <si>
    <t>Dotacje celowe otrzymane z gminy na zadania bieżące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</si>
  <si>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</si>
  <si>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>Dotacje celowe otrzymane z budżetu państwa na realizację własnych zadań bieżących gmin (związków gmin)</t>
  </si>
  <si>
    <t>Utrzymanie szaletów</t>
  </si>
  <si>
    <t>Teatry dramatyczne i lalkowe</t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</si>
  <si>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</si>
  <si>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</si>
  <si>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</si>
  <si>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</si>
  <si>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</si>
  <si>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</si>
  <si>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</si>
  <si>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</si>
  <si>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ROZCHODY</t>
  </si>
  <si>
    <t>Spłaty otrzymanych krajowych pożyczek i kredytów</t>
  </si>
  <si>
    <r>
      <t xml:space="preserve">Straż Miejska </t>
    </r>
    <r>
      <rPr>
        <i/>
        <sz val="10"/>
        <rFont val="Arial CE"/>
        <family val="2"/>
      </rPr>
      <t>- wydatki bieżące</t>
    </r>
  </si>
  <si>
    <t>Składki na ubezpieczenie zdrowotne opłacane za osoby pobierające niektóre świadczenia z pomocy społecznej</t>
  </si>
  <si>
    <t>Zespół Państwowych Placówek Kształcenia Plastycznego</t>
  </si>
  <si>
    <t>Odszkodowania z tytułu wypadków przy pracy</t>
  </si>
  <si>
    <t>Rezerwaty i pomniki przyrody</t>
  </si>
  <si>
    <t xml:space="preserve">Remonty, modernizacje i utrzymanie dróg </t>
  </si>
  <si>
    <t>Eksploatacja kanalizacji deszczowej</t>
  </si>
  <si>
    <t>Eksploatacja rowów komunalnych</t>
  </si>
  <si>
    <t>Koszty eksmisji</t>
  </si>
  <si>
    <t>Opracowania projektowe</t>
  </si>
  <si>
    <t>Utrzymanie cmentarzy</t>
  </si>
  <si>
    <t xml:space="preserve">Poradnie psychologiczno-pedagogiczne, w tym poradnie specjalistyczne </t>
  </si>
  <si>
    <t>Podatek dochodowy od osób fizycznych</t>
  </si>
  <si>
    <t>Podatek dochodowy od osób prawnych</t>
  </si>
  <si>
    <t xml:space="preserve">Wpłaty z tytułu odpłatnego nabycia prawa własności oraz prawa użytkowania wieczystego nieruchomości </t>
  </si>
  <si>
    <t>Plan na 2005 r.  Gmina</t>
  </si>
  <si>
    <t>Plan na 2005 r. Powiat</t>
  </si>
  <si>
    <t>Konserwacja i utrzymanie rowów melioracyjnych</t>
  </si>
  <si>
    <t xml:space="preserve">Utrzymanie dróg dojazdowych </t>
  </si>
  <si>
    <t>Rozbiórka budynków mieszkalnych i gospodarczych</t>
  </si>
  <si>
    <t>Wydatki bieżące (zakup i wdrożenie systemu finansowo-księgowego)</t>
  </si>
  <si>
    <t>Dofinansowanie kosztów działalności Warsztatów Terapii Zajęciowej</t>
  </si>
  <si>
    <t>Zespół Szkolno - Przedszkolny Nr 1 - Publiczna Szkoła Podstawowa Nr 28</t>
  </si>
  <si>
    <t>Zespół Szkolno-Przedszkolny Nr 1 - Przedszkole Publiczne Nr 36</t>
  </si>
  <si>
    <t>Dowóz dzieci niepełnosprawnych do ośrodków szkolno – wychowawczych</t>
  </si>
  <si>
    <t>Zakup oprogramowania dla systemu zbiorczego arkusza organizacji dla szkół</t>
  </si>
  <si>
    <t>Realizacja programu profilaktyki chorób układu krążenia</t>
  </si>
  <si>
    <t>Badania do celów sanitarno - epidemiologicznych</t>
  </si>
  <si>
    <t>Zwalczanie narkomanii</t>
  </si>
  <si>
    <t>Prowadzenie oddziału dziennego pobytu dla dzieci z porażeniem mózgowym i innymi schorzeniami układu nerwowego</t>
  </si>
  <si>
    <t>Pokrycie kosztów pobytu dzieci w placówkach opiekuńczo - wychowawczych poza powiatem Opole</t>
  </si>
  <si>
    <t>Realizacja zadania w zakresie promocji i organizacji wolontariatu</t>
  </si>
  <si>
    <t xml:space="preserve">Realizacja zadania w zakresie promocji zatrudnienia i aktywizacji osób pozostających bez pracy i zagrożonych zwolnieniem z pracy </t>
  </si>
  <si>
    <t>Realizacja zadania w zakresie działania na rzecz osób niepełnosprawnych</t>
  </si>
  <si>
    <t>Realizacja zadania w zakresie reintegracji społecznej i zawodowej osób wykluczonych społecznie</t>
  </si>
  <si>
    <t>Zespół Szkolno-Przedszkolny Nr 1 - Publiczna Szkoła Podstawowa Nr 28</t>
  </si>
  <si>
    <t>Miejska Poradnia Psychologiczno - Pedagogiczna</t>
  </si>
  <si>
    <t>Zakupy ławek i koszy na śmieci</t>
  </si>
  <si>
    <t>Konserwacja placów zabaw na terenie gminy</t>
  </si>
  <si>
    <t>Interwencyjne porządkowanie terenów zieleni</t>
  </si>
  <si>
    <t>Remonty szaletów</t>
  </si>
  <si>
    <t>Ochrona i konserwacja zabytków</t>
  </si>
  <si>
    <t>Zagospodarowanie terenów akwenów Silesia i Malina</t>
  </si>
  <si>
    <t>Dotacje celowe otrzymane z powiatu na zadania bieżące realizowane na podstawie porozumień (umów) między jednostkami samorządu terytorialnego</t>
  </si>
  <si>
    <t xml:space="preserve">Pozostałe odsetki </t>
  </si>
  <si>
    <t>Środki na usamodzielnienie i kontynuację nauki wychowanków placówek opiekuńczo - wychowawczych</t>
  </si>
  <si>
    <t>0450</t>
  </si>
  <si>
    <t>Wpływy z opłaty administracyjnej za czynności urzędowe</t>
  </si>
  <si>
    <t xml:space="preserve">Zespół Szkół Zawodowych im.Staszica </t>
  </si>
  <si>
    <t xml:space="preserve">Przychody z zaciągniętych pożyczek i kredytów na rynku krajowym (pożyczki na prefinansowanie wydatków z funduszy UE) </t>
  </si>
  <si>
    <t>Część równoważąca subwencji ogólnej dla powiatów</t>
  </si>
  <si>
    <t>Wpłata do budżetu państwa</t>
  </si>
  <si>
    <t>Opracowanie programu rozwoju oświaty w Opolu wg procedury POST</t>
  </si>
  <si>
    <t>Zakup sprzętu dla szkół na potrzeby "Nowej matury"</t>
  </si>
  <si>
    <t>Zakup sprzętu dla szkół na potrzeby przygotowania uczniów do nowego egzaminu potwierdzającego kwalifikacje zawodowe</t>
  </si>
  <si>
    <t>Fundusz Stypendialny Prezydenta dla uczniów za osiągnięcia w nauce</t>
  </si>
  <si>
    <t>Dofinansowanie zadań z zakresu opieki paliatywno - hospicyjnej</t>
  </si>
  <si>
    <t>Dopłaty związane z odprowadzaniem ścieków z gospodarstw domowych</t>
  </si>
  <si>
    <r>
      <t>Opolski Teatr Lalki i Aktora</t>
    </r>
    <r>
      <rPr>
        <i/>
        <sz val="10"/>
        <rFont val="Arial CE"/>
        <family val="2"/>
      </rPr>
      <t xml:space="preserve"> - dotacja na organizację XXII OFTL</t>
    </r>
  </si>
  <si>
    <t>Program poprawy bezpieczeństwa ruchu drogowego - GAMBIT OPOLSKI</t>
  </si>
  <si>
    <t>Wykonanie projektu i budowa ekranów akustycznych przy Obwodnicy Północnej - od ul.Gminnej</t>
  </si>
  <si>
    <t>Budowa wiaduktu w ciągu ul.Ozimskiej nad linią PKP (opracowanie dokumentacji)</t>
  </si>
  <si>
    <t xml:space="preserve">Modernizacja ul.Styki wraz z budową kanalizacji deszczowej </t>
  </si>
  <si>
    <t>Opracowanie koncepcji i projektu technicznego przebudowy wiaduktu na ul.Wschodniej</t>
  </si>
  <si>
    <t>Przebudowa jezdni ul.Partyzanckiej i Kurpiowskiej wraz z budową kanalizacji deszczowej związane z realizacją projektu ISPA</t>
  </si>
  <si>
    <t>Budowa zatoki autobusowej w ciągu ul.Częstochowskiej</t>
  </si>
  <si>
    <t>Dokumentacja przyszłościowa, w tym dla projektów finansowanych z funduszy strukturalnych</t>
  </si>
  <si>
    <t>Budowa parkingu na Wyspie Bolko</t>
  </si>
  <si>
    <t>Rozbudowa cmentarza komunalnego - Półwieś - etap I</t>
  </si>
  <si>
    <t>Przebudowa przepompowni wód drenażowych na cmentarzu komunalnym w Opolu-Półwsi</t>
  </si>
  <si>
    <t>Komputeryzacja Urzędu Miasta</t>
  </si>
  <si>
    <t>Zakupy inwestycyjne sprzętu</t>
  </si>
  <si>
    <t>Adaptacja budynku przy ul.Budowlanych na archiwum zakładowe - etap II</t>
  </si>
  <si>
    <t>Zakup syren alarmowych</t>
  </si>
  <si>
    <t>Budowa Centrum Powiadamiania Ratunkowego</t>
  </si>
  <si>
    <t>Zakup urządzenia do wytwarzania mieszanek tlenowych dla płetwonurków</t>
  </si>
  <si>
    <t>PSP Nr 2 - termomodernizacja obiektu</t>
  </si>
  <si>
    <t>PSP Nr 5 - termomodernizacja obiektu</t>
  </si>
  <si>
    <t>PSP Nr 20 - termomodernizacja obiektu</t>
  </si>
  <si>
    <t xml:space="preserve">PSP Nr 21 - termomodernizacja obiektu </t>
  </si>
  <si>
    <t>PSP Nr 24 - wykonanie wjazdu do szkoły i boiska</t>
  </si>
  <si>
    <t>Centrum Kształcenia Specjalnego - adaptacja obiektu żłobka przy ul.Bytnara Rudego</t>
  </si>
  <si>
    <t>PG Nr 2 - termomodernizacja obiektu</t>
  </si>
  <si>
    <t>PLO Nr II - termomodernizacja obiektu</t>
  </si>
  <si>
    <t>Zespół Szkół Ogólnokształcących - hala namiotowa</t>
  </si>
  <si>
    <t>Zespół Szkół Ogólnokształcących - termomodernizacja obiektu</t>
  </si>
  <si>
    <t>Lecznictwo ambulatoryjne</t>
  </si>
  <si>
    <t>SP ZOZ "Śródmieście" - zakup urządzeń medycznych</t>
  </si>
  <si>
    <t>Ośrodek Readaptacji Społecznej "Szansa" - wymiana instalacji elektrycznej</t>
  </si>
  <si>
    <t>Doświetlenie ulic</t>
  </si>
  <si>
    <t>Dokumentacja przyszłościowa</t>
  </si>
  <si>
    <t>Inwestycje z udziałem ludności</t>
  </si>
  <si>
    <t>Budowa kanalizacji deszczowej w ul.Podlesie - etap II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</si>
  <si>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</si>
  <si>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</si>
  <si>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 xml:space="preserve">Budowa kanalizacji sanitarnej i deszczowej ul.Kwiatkowskiego i ul.Broniewskiego </t>
  </si>
  <si>
    <t>Budowa sieci wodociągowej w ul.Jeżynowej i ul.Suchoborskiej</t>
  </si>
  <si>
    <t xml:space="preserve">Galeria Sztuki Współczesnej - modernizacja elewacji budynku </t>
  </si>
  <si>
    <t>Kryta pływalnia "AKWARIUM" (przebudowa przyłącza wod.-kan.)</t>
  </si>
  <si>
    <t>Modernizacja stadionu "Gwardia"</t>
  </si>
  <si>
    <t>Sztuczne lodowisko "TOROPOL" - remont 2 szt. sprężarek chłodniczych</t>
  </si>
  <si>
    <t xml:space="preserve">Modernizacja stadionu żużlowego przy ul.Wschodniej - wieża sędziowska </t>
  </si>
  <si>
    <t>Budowa obwodnicy północnej, w tym: odc. od ul. Oleskiej do ul. Strzeleckiej</t>
  </si>
  <si>
    <t xml:space="preserve">Budowa węzła komunikacyjnego ul.Niemodlińska </t>
  </si>
  <si>
    <t>Przebudowa wiaduktu i układu komunikacyjnego oraz remont wiaduktu żelbetowego w ciągu ul.Reymonta</t>
  </si>
  <si>
    <t>Zintegrowany system zarządzania miastem dla Opola - zakup i wdrożenie systemu finansowo - księgowego</t>
  </si>
  <si>
    <t>Realizacja projektu „eurząd dla mieszkańca Opolszczyzny”</t>
  </si>
  <si>
    <t>Rozbudowa Składowiska Odpadów Komunalnych, II kwatera składowiska - 1 etap</t>
  </si>
  <si>
    <t xml:space="preserve">Budowa separatorów na wylotach kanalizacji deszczowej </t>
  </si>
  <si>
    <t>Uzbrojenie terenów w rejonie ulicy Lwowskiej</t>
  </si>
  <si>
    <t>Opolski Teatr Lalki i Aktora - budowa budynku zaplecza technicznego</t>
  </si>
  <si>
    <t>Rozbudowa amfiteatru 1000-lecia</t>
  </si>
  <si>
    <t>Modernizacja basenu letniego Plac Róż</t>
  </si>
  <si>
    <t>Kontrakt nr 1: Budowa sieci kanalizacyjnej w miejscowościach: Folwark, Chrzowice, Chmielowice, Żerkowice, Komprachcice-Osiny, Polska Nowa Wieś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</si>
  <si>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</si>
  <si>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</si>
  <si>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Kontrakty usługowe nr 5, 6a, 6b: Pomoc techniczna - przygotowanie dokumentacji przetargowej</t>
  </si>
  <si>
    <t>Kontrakt nr 7: Nadzór nad realizacją Projektu - Inżynier Kontraktu</t>
  </si>
  <si>
    <t>Remont mostu Piastowskiego</t>
  </si>
  <si>
    <t xml:space="preserve">Przebudowa skrzyżowania ulic: Spychalskiego - Wrocławska - Pl.Piłsudskiego </t>
  </si>
  <si>
    <t xml:space="preserve">Remont domu przedpogrzebowego na cmentarzu komunalnym przy ul.Zielonej </t>
  </si>
  <si>
    <t xml:space="preserve">Remonty budynków Urzędu Miasta </t>
  </si>
  <si>
    <t>Remont sekretariatu nr 1</t>
  </si>
  <si>
    <t>PSP Nr 29 - remont dachu segmentu sportowego</t>
  </si>
  <si>
    <t>Zespół Szkół im. Prymasa Tysiąclecia - remont dachu</t>
  </si>
  <si>
    <t>Centrum Kształcenia Praktycznego - remont segmentu B</t>
  </si>
  <si>
    <t xml:space="preserve">Centrum Kształcenia Praktycznego - zakup wyposażenia </t>
  </si>
  <si>
    <t>Remont SP ZOZ Śródmieście</t>
  </si>
  <si>
    <t xml:space="preserve">Żłobek - Pomnik Matki Polki - remont dachu </t>
  </si>
  <si>
    <t>Remont kanału deszczowego w ul.Kusocińskiego</t>
  </si>
  <si>
    <t>Remont kanalizacji deszczowej</t>
  </si>
  <si>
    <t>Remonty interwencyjne obiektów zabytkowych</t>
  </si>
  <si>
    <t>Remonty boisk sportowych</t>
  </si>
  <si>
    <r>
      <t>Ogród Zoologiczny</t>
    </r>
    <r>
      <rPr>
        <i/>
        <sz val="10"/>
        <rFont val="Arial CE"/>
        <family val="2"/>
      </rPr>
      <t xml:space="preserve"> - wydatki bieżące</t>
    </r>
  </si>
  <si>
    <t>Remonty szkolnych boisk sportowych</t>
  </si>
  <si>
    <t>Kontrakt nr 2: Budowa sieci kanalizacyjnej w miejscowościach: Chrząstowice, Dębska Kuźnia, Przywory, Kąty Opolskie oraz w dzielnicy Opola: Grotowice; Kolektora ściekowego "K" w Opolu; ujęć wodnych i zbiorników retencyjnych na Stacji Uzdatniania Wody Groto</t>
  </si>
  <si>
    <r>
      <t>Dom Pomocy Społecznej dla Kombatantów</t>
    </r>
    <r>
      <rPr>
        <i/>
        <sz val="10"/>
        <rFont val="Arial CE"/>
        <family val="2"/>
      </rPr>
      <t xml:space="preserve"> - wydatki na realizację bieżących zadań własnych powiatu</t>
    </r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</si>
  <si>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</si>
  <si>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</si>
  <si>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</si>
  <si>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t>Wydatki na zadania bieżące z zakresu administracji rządowej oraz inne zadania zlecone ustawami realizowane przez powiat</t>
  </si>
  <si>
    <t>Wydatki na inwestycje i zakupy inwestycyjne z zakresu administracji rządowej oraz inne zadania zlecone ustawami realizowane przez powiat - zakupy inwestycyjne sprzętu</t>
  </si>
  <si>
    <t>Wydatki na realizację zadań bieżących z zakresu administracji rządowej oraz innych zadań zleconych gminie (związkom gmin) ustawami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</si>
  <si>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</si>
  <si>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</si>
  <si>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Wydatki na realizację zadań bieżących z zakresu administracji rządowej oraz innych zadań zleconych gminom (związkom gmin) ustawami - realizacja świadczeń rodzinnych</t>
  </si>
  <si>
    <t>Wydatki na zadania bieżące realizowane przez gminę na podstawie porozumień z organami administracji rządowej</t>
  </si>
  <si>
    <t>Wydatki na zadania realizowane przez powiat na podstawie porozumień z organami administracji rządowej</t>
  </si>
  <si>
    <t>Miejski Ośrodek Doskonalenia Nauczycieli, w tym:</t>
  </si>
  <si>
    <t>środki przekazane przez pozostałe jednostki samorządu terytorialnego na realizację zadań bieżących</t>
  </si>
  <si>
    <t xml:space="preserve">zmiany                       -/+                       GMINA </t>
  </si>
  <si>
    <t>zmiany                       -/+                       POWIAT</t>
  </si>
  <si>
    <t>Razem zmiany (Gmina+Powiat)</t>
  </si>
  <si>
    <t>Projekt planu na 2005 rok z dnia 15.11.2004 r.</t>
  </si>
  <si>
    <t>Projekt planu na 2005 rok Miasto  (4+5+6+7) po zmianach</t>
  </si>
  <si>
    <t>Budowa II kwatery Miejskiego Składowiska Odpadów w Opolu - 1 etap</t>
  </si>
  <si>
    <t>Nazwa zadania</t>
  </si>
  <si>
    <t>Wartość zadania kosztorysowa</t>
  </si>
  <si>
    <t>Poniesione nakłady od początku realizacji do 31.12.2004 r. ogółem</t>
  </si>
  <si>
    <t>Środki niezbędne po 2004 roku ogółem</t>
  </si>
  <si>
    <t>w tym:</t>
  </si>
  <si>
    <t>Planowane wydatki w latach:</t>
  </si>
  <si>
    <t xml:space="preserve">budżet miasta </t>
  </si>
  <si>
    <t>z tego:</t>
  </si>
  <si>
    <t>inne źródła finansowania</t>
  </si>
  <si>
    <t>pożyczki z WFOŚiGW</t>
  </si>
  <si>
    <t>* - przyjęty kurs EURO w wysokości 4,717 zł zgodnie kursem z przyjętym w Wieloletnim Programie Inwestycyjnym</t>
  </si>
  <si>
    <r>
      <t xml:space="preserve">Plan na 2005 r. ogółem*   </t>
    </r>
    <r>
      <rPr>
        <b/>
        <sz val="10"/>
        <rFont val="Arial CE"/>
        <family val="2"/>
      </rPr>
      <t>(8+10)</t>
    </r>
  </si>
  <si>
    <r>
      <t xml:space="preserve">Suma w latach         2005 - 2007  </t>
    </r>
    <r>
      <rPr>
        <b/>
        <sz val="10"/>
        <rFont val="Arial CE"/>
        <family val="0"/>
      </rPr>
      <t>(7+11+12)</t>
    </r>
  </si>
  <si>
    <t xml:space="preserve">Modernizacja nadwozia samochodu na potrzeby OSP Szczepanowice </t>
  </si>
  <si>
    <t>Projekt zagospodarowania terenu przy WSO - Pl.Wolności</t>
  </si>
  <si>
    <t>Rozbiórka wiaty murowanej i blaszanej oraz portierni przy ul.Budowlanych 4</t>
  </si>
  <si>
    <t>Budowa pętli autobusowej MZK przy ul.Częstochowskiej</t>
  </si>
  <si>
    <t>Administrowanie parkingiem strzeżonym przy ul.Kołłątaja w Opolu</t>
  </si>
  <si>
    <t>Remont szaletu przy pl.Daszyńskiego</t>
  </si>
  <si>
    <t>Zakup samochodu osobowego na potrzeby Biura PIU</t>
  </si>
  <si>
    <t>Fundusz Spójności/ISPA - utrzymanie Biura PIU - wydatki bieżące</t>
  </si>
  <si>
    <t>Zakup sprzętu komputerowego na potrzeby Biura PIU</t>
  </si>
  <si>
    <t>Budowa zespołu boisk do siatkówki plażowej na terenie akwenu Silesia</t>
  </si>
  <si>
    <t>Remont pomieszczeń szkółki żużlowej na stadionie miejskim przy ul.Wschodniej</t>
  </si>
  <si>
    <t>Budowa ścieżki rowerowej na ul.Luboszyckiej - odc. od ul.Chabrów do ronda</t>
  </si>
  <si>
    <t>Konkurs architektoniczny na projekt rozbudowy Galerii Sztuki Współczesnej</t>
  </si>
  <si>
    <t>Plan inwestycji miasta Opola w 2005 roku realizowany w ramach Wieloletniego Programu Inwestycyjnego w zakresie                                                                                               Programu Fundusz Spójności/ISPA "Poprawa jakości wody w Opolu"</t>
  </si>
  <si>
    <t>Przebudowa ul.Krapkowickiej - etap I</t>
  </si>
  <si>
    <r>
      <t>Środowiskowy Dom Samopomocy w Opolu przy ul.Stoińskiego 8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</si>
  <si>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</si>
  <si>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Komenda Miejska Państwowej Straży Pożarnej</t>
    </r>
    <r>
      <rPr>
        <i/>
        <sz val="10"/>
        <rFont val="Arial CE"/>
        <family val="2"/>
      </rPr>
      <t xml:space="preserve"> - wydatki na zadania bieżące z zakresu administracji rządowej oraz inne zadania zlecone ustawami realizowane przez powiat</t>
    </r>
  </si>
  <si>
    <t>Zakup czasu antenowego związanego z emisją programów telewizyjnych o tematyce samorządowej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</si>
</sst>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</numFmts>
  <fonts count="20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3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/>
    </xf>
    <xf numFmtId="1" fontId="8" fillId="0" borderId="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49" fontId="12" fillId="0" borderId="3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 wrapText="1"/>
    </xf>
    <xf numFmtId="1" fontId="8" fillId="0" borderId="3" xfId="0" applyNumberFormat="1" applyFont="1" applyFill="1" applyBorder="1" applyAlignment="1" quotePrefix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2" fillId="0" borderId="7" xfId="0" applyNumberFormat="1" applyFont="1" applyFill="1" applyBorder="1" applyAlignment="1">
      <alignment horizontal="right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8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3" fontId="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54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Followed Hyperlink" xfId="65"/>
    <cellStyle name="Percent" xfId="66"/>
    <cellStyle name="Currency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K566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6.625" style="4" customWidth="1"/>
    <col min="2" max="2" width="9.125" style="4" customWidth="1"/>
    <col min="3" max="3" width="61.625" style="4" customWidth="1"/>
    <col min="4" max="8" width="16.25390625" style="4" customWidth="1"/>
    <col min="9" max="9" width="12.00390625" style="4" bestFit="1" customWidth="1"/>
    <col min="10" max="10" width="11.125" style="4" bestFit="1" customWidth="1"/>
    <col min="11" max="16384" width="9.125" style="4" customWidth="1"/>
  </cols>
  <sheetData>
    <row r="1" spans="1:8" ht="35.25" customHeight="1">
      <c r="A1" s="114" t="s">
        <v>90</v>
      </c>
      <c r="B1" s="114" t="s">
        <v>91</v>
      </c>
      <c r="C1" s="114" t="s">
        <v>92</v>
      </c>
      <c r="D1" s="115" t="s">
        <v>529</v>
      </c>
      <c r="E1" s="115"/>
      <c r="F1" s="114" t="s">
        <v>526</v>
      </c>
      <c r="G1" s="114" t="s">
        <v>527</v>
      </c>
      <c r="H1" s="114" t="s">
        <v>530</v>
      </c>
    </row>
    <row r="2" spans="1:8" s="8" customFormat="1" ht="39.75" customHeight="1">
      <c r="A2" s="114"/>
      <c r="B2" s="114"/>
      <c r="C2" s="114"/>
      <c r="D2" s="16" t="s">
        <v>391</v>
      </c>
      <c r="E2" s="16" t="s">
        <v>392</v>
      </c>
      <c r="F2" s="114"/>
      <c r="G2" s="114"/>
      <c r="H2" s="114"/>
    </row>
    <row r="3" spans="1:8" s="76" customFormat="1" ht="11.25">
      <c r="A3" s="1">
        <v>1</v>
      </c>
      <c r="B3" s="1">
        <v>2</v>
      </c>
      <c r="C3" s="1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</row>
    <row r="4" spans="1:8" s="2" customFormat="1" ht="21.75" customHeight="1">
      <c r="A4" s="20">
        <v>600</v>
      </c>
      <c r="B4" s="12"/>
      <c r="C4" s="13" t="s">
        <v>100</v>
      </c>
      <c r="D4" s="77">
        <f>D5</f>
        <v>310000</v>
      </c>
      <c r="E4" s="77">
        <f>E5</f>
        <v>0</v>
      </c>
      <c r="F4" s="77">
        <f>F5</f>
        <v>0</v>
      </c>
      <c r="G4" s="77">
        <f>G5</f>
        <v>0</v>
      </c>
      <c r="H4" s="77">
        <f>SUM(D4:G4)</f>
        <v>310000</v>
      </c>
    </row>
    <row r="5" spans="1:11" s="8" customFormat="1" ht="12.75">
      <c r="A5" s="52"/>
      <c r="B5" s="53" t="s">
        <v>139</v>
      </c>
      <c r="C5" s="103" t="s">
        <v>95</v>
      </c>
      <c r="D5" s="34">
        <v>310000</v>
      </c>
      <c r="E5" s="35"/>
      <c r="F5" s="35"/>
      <c r="G5" s="35"/>
      <c r="H5" s="78">
        <f aca="true" t="shared" si="0" ref="H5:H68">SUM(D5:G5)</f>
        <v>310000</v>
      </c>
      <c r="J5" s="44"/>
      <c r="K5" s="44"/>
    </row>
    <row r="6" spans="1:11" ht="21.75" customHeight="1">
      <c r="A6" s="12">
        <v>700</v>
      </c>
      <c r="B6" s="12"/>
      <c r="C6" s="13" t="s">
        <v>101</v>
      </c>
      <c r="D6" s="13">
        <f>SUM(D7:D14)</f>
        <v>40650000</v>
      </c>
      <c r="E6" s="13">
        <f>SUM(E7:E14)</f>
        <v>802400</v>
      </c>
      <c r="F6" s="13">
        <f>SUM(F7:F14)</f>
        <v>0</v>
      </c>
      <c r="G6" s="13">
        <f>SUM(G7:G14)</f>
        <v>0</v>
      </c>
      <c r="H6" s="77">
        <f t="shared" si="0"/>
        <v>41452400</v>
      </c>
      <c r="J6" s="44"/>
      <c r="K6" s="44"/>
    </row>
    <row r="7" spans="1:11" s="8" customFormat="1" ht="25.5">
      <c r="A7" s="45"/>
      <c r="B7" s="104" t="s">
        <v>140</v>
      </c>
      <c r="C7" s="103" t="s">
        <v>102</v>
      </c>
      <c r="D7" s="35">
        <v>21200000</v>
      </c>
      <c r="E7" s="35"/>
      <c r="F7" s="35"/>
      <c r="G7" s="35"/>
      <c r="H7" s="78">
        <f t="shared" si="0"/>
        <v>21200000</v>
      </c>
      <c r="J7" s="44"/>
      <c r="K7" s="44"/>
    </row>
    <row r="8" spans="1:11" s="6" customFormat="1" ht="51">
      <c r="A8" s="52"/>
      <c r="B8" s="104" t="s">
        <v>141</v>
      </c>
      <c r="C8" s="103" t="s">
        <v>74</v>
      </c>
      <c r="D8" s="34">
        <v>1200000</v>
      </c>
      <c r="E8" s="34"/>
      <c r="F8" s="35"/>
      <c r="G8" s="35"/>
      <c r="H8" s="78">
        <f t="shared" si="0"/>
        <v>1200000</v>
      </c>
      <c r="J8" s="44"/>
      <c r="K8" s="44"/>
    </row>
    <row r="9" spans="1:11" ht="25.5">
      <c r="A9" s="52"/>
      <c r="B9" s="104" t="s">
        <v>142</v>
      </c>
      <c r="C9" s="103" t="s">
        <v>75</v>
      </c>
      <c r="D9" s="34">
        <v>50000</v>
      </c>
      <c r="E9" s="105"/>
      <c r="F9" s="35"/>
      <c r="G9" s="35"/>
      <c r="H9" s="78">
        <f t="shared" si="0"/>
        <v>50000</v>
      </c>
      <c r="J9" s="44"/>
      <c r="K9" s="44"/>
    </row>
    <row r="10" spans="1:11" ht="25.5">
      <c r="A10" s="87"/>
      <c r="B10" s="104" t="s">
        <v>143</v>
      </c>
      <c r="C10" s="103" t="s">
        <v>390</v>
      </c>
      <c r="D10" s="34">
        <v>17200000</v>
      </c>
      <c r="E10" s="105"/>
      <c r="F10" s="35"/>
      <c r="G10" s="35"/>
      <c r="H10" s="78">
        <f t="shared" si="0"/>
        <v>17200000</v>
      </c>
      <c r="J10" s="44"/>
      <c r="K10" s="44"/>
    </row>
    <row r="11" spans="1:11" s="8" customFormat="1" ht="12.75">
      <c r="A11" s="87"/>
      <c r="B11" s="104" t="s">
        <v>161</v>
      </c>
      <c r="C11" s="103" t="s">
        <v>420</v>
      </c>
      <c r="D11" s="34">
        <v>200000</v>
      </c>
      <c r="E11" s="34"/>
      <c r="F11" s="35"/>
      <c r="G11" s="35"/>
      <c r="H11" s="78">
        <f t="shared" si="0"/>
        <v>200000</v>
      </c>
      <c r="I11" s="7"/>
      <c r="J11" s="44"/>
      <c r="K11" s="44"/>
    </row>
    <row r="12" spans="1:11" s="8" customFormat="1" ht="12.75">
      <c r="A12" s="87"/>
      <c r="B12" s="104" t="s">
        <v>144</v>
      </c>
      <c r="C12" s="103" t="s">
        <v>103</v>
      </c>
      <c r="D12" s="34">
        <v>800000</v>
      </c>
      <c r="E12" s="34"/>
      <c r="F12" s="35"/>
      <c r="G12" s="35"/>
      <c r="H12" s="78">
        <f t="shared" si="0"/>
        <v>800000</v>
      </c>
      <c r="I12" s="7"/>
      <c r="J12" s="44"/>
      <c r="K12" s="44"/>
    </row>
    <row r="13" spans="1:11" s="8" customFormat="1" ht="38.25">
      <c r="A13" s="87"/>
      <c r="B13" s="52">
        <v>2110</v>
      </c>
      <c r="C13" s="103" t="s">
        <v>96</v>
      </c>
      <c r="D13" s="34"/>
      <c r="E13" s="34">
        <v>80000</v>
      </c>
      <c r="F13" s="35"/>
      <c r="G13" s="35"/>
      <c r="H13" s="78">
        <f t="shared" si="0"/>
        <v>80000</v>
      </c>
      <c r="I13" s="7"/>
      <c r="J13" s="44"/>
      <c r="K13" s="44"/>
    </row>
    <row r="14" spans="1:11" s="8" customFormat="1" ht="38.25">
      <c r="A14" s="87"/>
      <c r="B14" s="52">
        <v>2360</v>
      </c>
      <c r="C14" s="103" t="s">
        <v>348</v>
      </c>
      <c r="D14" s="34"/>
      <c r="E14" s="34">
        <v>722400</v>
      </c>
      <c r="F14" s="35"/>
      <c r="G14" s="35"/>
      <c r="H14" s="78">
        <f t="shared" si="0"/>
        <v>722400</v>
      </c>
      <c r="I14" s="7"/>
      <c r="J14" s="44"/>
      <c r="K14" s="44"/>
    </row>
    <row r="15" spans="1:11" s="8" customFormat="1" ht="21.75" customHeight="1">
      <c r="A15" s="12">
        <v>710</v>
      </c>
      <c r="B15" s="12"/>
      <c r="C15" s="13" t="s">
        <v>104</v>
      </c>
      <c r="D15" s="13">
        <f>SUM(D16:D19)</f>
        <v>603500</v>
      </c>
      <c r="E15" s="13">
        <f>SUM(E16:E19)</f>
        <v>325000</v>
      </c>
      <c r="F15" s="13">
        <f>SUM(F16:F19)</f>
        <v>0</v>
      </c>
      <c r="G15" s="13">
        <f>SUM(G16:G19)</f>
        <v>0</v>
      </c>
      <c r="H15" s="77">
        <f t="shared" si="0"/>
        <v>928500</v>
      </c>
      <c r="I15" s="7"/>
      <c r="J15" s="44"/>
      <c r="K15" s="44"/>
    </row>
    <row r="16" spans="1:11" s="8" customFormat="1" ht="12.75">
      <c r="A16" s="87"/>
      <c r="B16" s="104" t="s">
        <v>163</v>
      </c>
      <c r="C16" s="103" t="s">
        <v>126</v>
      </c>
      <c r="D16" s="34">
        <v>600000</v>
      </c>
      <c r="E16" s="34"/>
      <c r="F16" s="35"/>
      <c r="G16" s="35"/>
      <c r="H16" s="78">
        <f t="shared" si="0"/>
        <v>600000</v>
      </c>
      <c r="I16" s="7"/>
      <c r="J16" s="44"/>
      <c r="K16" s="44"/>
    </row>
    <row r="17" spans="1:11" ht="38.25">
      <c r="A17" s="52"/>
      <c r="B17" s="52">
        <v>2020</v>
      </c>
      <c r="C17" s="103" t="s">
        <v>105</v>
      </c>
      <c r="D17" s="34">
        <v>3500</v>
      </c>
      <c r="E17" s="34"/>
      <c r="F17" s="35"/>
      <c r="G17" s="35"/>
      <c r="H17" s="78">
        <f t="shared" si="0"/>
        <v>3500</v>
      </c>
      <c r="J17" s="44"/>
      <c r="K17" s="44"/>
    </row>
    <row r="18" spans="1:11" ht="38.25">
      <c r="A18" s="52"/>
      <c r="B18" s="52">
        <v>2110</v>
      </c>
      <c r="C18" s="103" t="s">
        <v>96</v>
      </c>
      <c r="D18" s="34"/>
      <c r="E18" s="34">
        <v>275000</v>
      </c>
      <c r="F18" s="35"/>
      <c r="G18" s="35"/>
      <c r="H18" s="78">
        <f t="shared" si="0"/>
        <v>275000</v>
      </c>
      <c r="J18" s="44"/>
      <c r="K18" s="44"/>
    </row>
    <row r="19" spans="1:11" ht="38.25">
      <c r="A19" s="52"/>
      <c r="B19" s="52">
        <v>6410</v>
      </c>
      <c r="C19" s="103" t="s">
        <v>165</v>
      </c>
      <c r="D19" s="34"/>
      <c r="E19" s="34">
        <v>50000</v>
      </c>
      <c r="F19" s="35"/>
      <c r="G19" s="35"/>
      <c r="H19" s="78">
        <f t="shared" si="0"/>
        <v>50000</v>
      </c>
      <c r="J19" s="44"/>
      <c r="K19" s="44"/>
    </row>
    <row r="20" spans="1:11" s="8" customFormat="1" ht="21.75" customHeight="1">
      <c r="A20" s="12">
        <v>750</v>
      </c>
      <c r="B20" s="12"/>
      <c r="C20" s="13" t="s">
        <v>106</v>
      </c>
      <c r="D20" s="13">
        <f>SUM(D21:D27)</f>
        <v>1344790</v>
      </c>
      <c r="E20" s="13">
        <f>SUM(E21:E27)</f>
        <v>2732645</v>
      </c>
      <c r="F20" s="13">
        <f>SUM(F21:F27)</f>
        <v>0</v>
      </c>
      <c r="G20" s="13">
        <f>SUM(G21:G27)</f>
        <v>0</v>
      </c>
      <c r="H20" s="77">
        <f t="shared" si="0"/>
        <v>4077435</v>
      </c>
      <c r="J20" s="44"/>
      <c r="K20" s="44"/>
    </row>
    <row r="21" spans="1:11" s="10" customFormat="1" ht="12.75">
      <c r="A21" s="45"/>
      <c r="B21" s="53" t="s">
        <v>145</v>
      </c>
      <c r="C21" s="106" t="s">
        <v>107</v>
      </c>
      <c r="D21" s="35"/>
      <c r="E21" s="35">
        <v>2400000</v>
      </c>
      <c r="F21" s="35"/>
      <c r="G21" s="35"/>
      <c r="H21" s="78">
        <f t="shared" si="0"/>
        <v>2400000</v>
      </c>
      <c r="J21" s="44"/>
      <c r="K21" s="44"/>
    </row>
    <row r="22" spans="1:11" s="10" customFormat="1" ht="12.75">
      <c r="A22" s="45"/>
      <c r="B22" s="53" t="s">
        <v>139</v>
      </c>
      <c r="C22" s="103" t="s">
        <v>95</v>
      </c>
      <c r="D22" s="35">
        <v>300000</v>
      </c>
      <c r="E22" s="35"/>
      <c r="F22" s="35"/>
      <c r="G22" s="35"/>
      <c r="H22" s="78">
        <f t="shared" si="0"/>
        <v>300000</v>
      </c>
      <c r="J22" s="44"/>
      <c r="K22" s="44"/>
    </row>
    <row r="23" spans="1:11" s="10" customFormat="1" ht="12.75">
      <c r="A23" s="45"/>
      <c r="B23" s="53" t="s">
        <v>144</v>
      </c>
      <c r="C23" s="103" t="s">
        <v>103</v>
      </c>
      <c r="D23" s="35">
        <v>400000</v>
      </c>
      <c r="E23" s="35"/>
      <c r="F23" s="35"/>
      <c r="G23" s="35"/>
      <c r="H23" s="78">
        <f t="shared" si="0"/>
        <v>400000</v>
      </c>
      <c r="J23" s="44"/>
      <c r="K23" s="44"/>
    </row>
    <row r="24" spans="1:11" s="8" customFormat="1" ht="38.25">
      <c r="A24" s="87"/>
      <c r="B24" s="52">
        <v>2010</v>
      </c>
      <c r="C24" s="103" t="s">
        <v>108</v>
      </c>
      <c r="D24" s="34">
        <v>626153</v>
      </c>
      <c r="E24" s="34"/>
      <c r="F24" s="35"/>
      <c r="G24" s="35"/>
      <c r="H24" s="78">
        <f t="shared" si="0"/>
        <v>626153</v>
      </c>
      <c r="J24" s="44"/>
      <c r="K24" s="44"/>
    </row>
    <row r="25" spans="1:11" s="8" customFormat="1" ht="38.25">
      <c r="A25" s="87"/>
      <c r="B25" s="52">
        <v>2110</v>
      </c>
      <c r="C25" s="103" t="s">
        <v>96</v>
      </c>
      <c r="D25" s="34"/>
      <c r="E25" s="34">
        <v>308895</v>
      </c>
      <c r="F25" s="35"/>
      <c r="G25" s="35"/>
      <c r="H25" s="78">
        <f t="shared" si="0"/>
        <v>308895</v>
      </c>
      <c r="J25" s="44"/>
      <c r="K25" s="44"/>
    </row>
    <row r="26" spans="1:11" s="8" customFormat="1" ht="38.25">
      <c r="A26" s="87"/>
      <c r="B26" s="52">
        <v>2120</v>
      </c>
      <c r="C26" s="103" t="s">
        <v>31</v>
      </c>
      <c r="D26" s="34"/>
      <c r="E26" s="34">
        <v>23000</v>
      </c>
      <c r="F26" s="35"/>
      <c r="G26" s="35"/>
      <c r="H26" s="78">
        <f t="shared" si="0"/>
        <v>23000</v>
      </c>
      <c r="J26" s="44"/>
      <c r="K26" s="44"/>
    </row>
    <row r="27" spans="1:11" s="8" customFormat="1" ht="38.25">
      <c r="A27" s="87"/>
      <c r="B27" s="52">
        <v>2360</v>
      </c>
      <c r="C27" s="103" t="s">
        <v>348</v>
      </c>
      <c r="D27" s="34">
        <v>18637</v>
      </c>
      <c r="E27" s="34">
        <v>750</v>
      </c>
      <c r="F27" s="35"/>
      <c r="G27" s="35"/>
      <c r="H27" s="78">
        <f t="shared" si="0"/>
        <v>19387</v>
      </c>
      <c r="J27" s="44"/>
      <c r="K27" s="44"/>
    </row>
    <row r="28" spans="1:11" s="8" customFormat="1" ht="25.5">
      <c r="A28" s="12">
        <v>751</v>
      </c>
      <c r="B28" s="12"/>
      <c r="C28" s="13" t="s">
        <v>33</v>
      </c>
      <c r="D28" s="13">
        <f>D29</f>
        <v>20113</v>
      </c>
      <c r="E28" s="13">
        <f>E29</f>
        <v>0</v>
      </c>
      <c r="F28" s="13">
        <f>F29</f>
        <v>0</v>
      </c>
      <c r="G28" s="13">
        <f>G29</f>
        <v>0</v>
      </c>
      <c r="H28" s="77">
        <f t="shared" si="0"/>
        <v>20113</v>
      </c>
      <c r="J28" s="44"/>
      <c r="K28" s="44"/>
    </row>
    <row r="29" spans="1:11" s="8" customFormat="1" ht="38.25">
      <c r="A29" s="87"/>
      <c r="B29" s="52">
        <v>2010</v>
      </c>
      <c r="C29" s="103" t="s">
        <v>108</v>
      </c>
      <c r="D29" s="34">
        <v>20113</v>
      </c>
      <c r="E29" s="34"/>
      <c r="F29" s="35"/>
      <c r="G29" s="35"/>
      <c r="H29" s="78">
        <f t="shared" si="0"/>
        <v>20113</v>
      </c>
      <c r="J29" s="44"/>
      <c r="K29" s="44"/>
    </row>
    <row r="30" spans="1:11" s="8" customFormat="1" ht="21.75" customHeight="1">
      <c r="A30" s="12">
        <v>754</v>
      </c>
      <c r="B30" s="11"/>
      <c r="C30" s="13" t="s">
        <v>109</v>
      </c>
      <c r="D30" s="13">
        <f>SUM(D31:D34)</f>
        <v>70000</v>
      </c>
      <c r="E30" s="13">
        <f>SUM(E31:E34)</f>
        <v>8007000</v>
      </c>
      <c r="F30" s="13">
        <f>SUM(F31:F34)</f>
        <v>0</v>
      </c>
      <c r="G30" s="13">
        <f>SUM(G31:G34)</f>
        <v>0</v>
      </c>
      <c r="H30" s="77">
        <f t="shared" si="0"/>
        <v>8077000</v>
      </c>
      <c r="J30" s="44"/>
      <c r="K30" s="44"/>
    </row>
    <row r="31" spans="1:11" s="8" customFormat="1" ht="12.75">
      <c r="A31" s="87"/>
      <c r="B31" s="104" t="s">
        <v>146</v>
      </c>
      <c r="C31" s="103" t="s">
        <v>110</v>
      </c>
      <c r="D31" s="34">
        <v>60000</v>
      </c>
      <c r="E31" s="34"/>
      <c r="F31" s="35"/>
      <c r="G31" s="35"/>
      <c r="H31" s="78">
        <f t="shared" si="0"/>
        <v>60000</v>
      </c>
      <c r="J31" s="44"/>
      <c r="K31" s="44"/>
    </row>
    <row r="32" spans="1:11" s="8" customFormat="1" ht="12.75">
      <c r="A32" s="87"/>
      <c r="B32" s="53" t="s">
        <v>139</v>
      </c>
      <c r="C32" s="103" t="s">
        <v>95</v>
      </c>
      <c r="D32" s="34">
        <v>3000</v>
      </c>
      <c r="E32" s="34"/>
      <c r="F32" s="35"/>
      <c r="G32" s="35"/>
      <c r="H32" s="78">
        <f t="shared" si="0"/>
        <v>3000</v>
      </c>
      <c r="J32" s="44"/>
      <c r="K32" s="44"/>
    </row>
    <row r="33" spans="1:11" s="8" customFormat="1" ht="38.25">
      <c r="A33" s="87"/>
      <c r="B33" s="52">
        <v>2010</v>
      </c>
      <c r="C33" s="103" t="s">
        <v>108</v>
      </c>
      <c r="D33" s="34">
        <v>7000</v>
      </c>
      <c r="E33" s="34"/>
      <c r="F33" s="35"/>
      <c r="G33" s="35"/>
      <c r="H33" s="78">
        <f t="shared" si="0"/>
        <v>7000</v>
      </c>
      <c r="J33" s="44"/>
      <c r="K33" s="44"/>
    </row>
    <row r="34" spans="1:11" s="8" customFormat="1" ht="38.25">
      <c r="A34" s="87"/>
      <c r="B34" s="52">
        <v>2110</v>
      </c>
      <c r="C34" s="103" t="s">
        <v>96</v>
      </c>
      <c r="D34" s="34"/>
      <c r="E34" s="34">
        <v>8007000</v>
      </c>
      <c r="F34" s="35"/>
      <c r="G34" s="35"/>
      <c r="H34" s="78">
        <f t="shared" si="0"/>
        <v>8007000</v>
      </c>
      <c r="J34" s="44"/>
      <c r="K34" s="44"/>
    </row>
    <row r="35" spans="1:11" s="8" customFormat="1" ht="38.25">
      <c r="A35" s="12">
        <v>756</v>
      </c>
      <c r="B35" s="11"/>
      <c r="C35" s="13" t="s">
        <v>278</v>
      </c>
      <c r="D35" s="13">
        <f>SUM(D36:D50)</f>
        <v>140706111</v>
      </c>
      <c r="E35" s="13">
        <f>SUM(E36:E50)</f>
        <v>21341597</v>
      </c>
      <c r="F35" s="13">
        <f>SUM(F36:F50)</f>
        <v>0</v>
      </c>
      <c r="G35" s="13">
        <f>SUM(G36:G50)</f>
        <v>0</v>
      </c>
      <c r="H35" s="77">
        <f t="shared" si="0"/>
        <v>162047708</v>
      </c>
      <c r="J35" s="44"/>
      <c r="K35" s="44"/>
    </row>
    <row r="36" spans="1:11" s="8" customFormat="1" ht="12.75">
      <c r="A36" s="45"/>
      <c r="B36" s="53" t="s">
        <v>147</v>
      </c>
      <c r="C36" s="106" t="s">
        <v>388</v>
      </c>
      <c r="D36" s="35">
        <v>68932611</v>
      </c>
      <c r="E36" s="35">
        <v>19841597</v>
      </c>
      <c r="F36" s="35"/>
      <c r="G36" s="35"/>
      <c r="H36" s="78">
        <f t="shared" si="0"/>
        <v>88774208</v>
      </c>
      <c r="J36" s="44"/>
      <c r="K36" s="44"/>
    </row>
    <row r="37" spans="1:11" s="10" customFormat="1" ht="12.75">
      <c r="A37" s="45"/>
      <c r="B37" s="53" t="s">
        <v>148</v>
      </c>
      <c r="C37" s="106" t="s">
        <v>389</v>
      </c>
      <c r="D37" s="35">
        <v>5500000</v>
      </c>
      <c r="E37" s="35">
        <v>1500000</v>
      </c>
      <c r="F37" s="35"/>
      <c r="G37" s="35"/>
      <c r="H37" s="78">
        <f t="shared" si="0"/>
        <v>7000000</v>
      </c>
      <c r="J37" s="44"/>
      <c r="K37" s="44"/>
    </row>
    <row r="38" spans="1:11" s="10" customFormat="1" ht="12.75">
      <c r="A38" s="45"/>
      <c r="B38" s="104" t="s">
        <v>149</v>
      </c>
      <c r="C38" s="103" t="s">
        <v>111</v>
      </c>
      <c r="D38" s="35">
        <v>54000000</v>
      </c>
      <c r="E38" s="35"/>
      <c r="F38" s="35"/>
      <c r="G38" s="35"/>
      <c r="H38" s="78">
        <f t="shared" si="0"/>
        <v>54000000</v>
      </c>
      <c r="J38" s="44"/>
      <c r="K38" s="44"/>
    </row>
    <row r="39" spans="1:11" s="10" customFormat="1" ht="12.75">
      <c r="A39" s="45"/>
      <c r="B39" s="104" t="s">
        <v>150</v>
      </c>
      <c r="C39" s="103" t="s">
        <v>112</v>
      </c>
      <c r="D39" s="35">
        <v>250000</v>
      </c>
      <c r="E39" s="35"/>
      <c r="F39" s="35"/>
      <c r="G39" s="35"/>
      <c r="H39" s="78">
        <f t="shared" si="0"/>
        <v>250000</v>
      </c>
      <c r="J39" s="44"/>
      <c r="K39" s="44"/>
    </row>
    <row r="40" spans="1:11" s="10" customFormat="1" ht="12.75">
      <c r="A40" s="87"/>
      <c r="B40" s="104" t="s">
        <v>151</v>
      </c>
      <c r="C40" s="103" t="s">
        <v>113</v>
      </c>
      <c r="D40" s="34">
        <v>6500</v>
      </c>
      <c r="E40" s="34"/>
      <c r="F40" s="35"/>
      <c r="G40" s="35"/>
      <c r="H40" s="78">
        <f t="shared" si="0"/>
        <v>6500</v>
      </c>
      <c r="J40" s="44"/>
      <c r="K40" s="44"/>
    </row>
    <row r="41" spans="1:11" s="8" customFormat="1" ht="12.75">
      <c r="A41" s="87"/>
      <c r="B41" s="104" t="s">
        <v>152</v>
      </c>
      <c r="C41" s="103" t="s">
        <v>114</v>
      </c>
      <c r="D41" s="34">
        <v>2500000</v>
      </c>
      <c r="E41" s="34"/>
      <c r="F41" s="35"/>
      <c r="G41" s="35"/>
      <c r="H41" s="78">
        <f t="shared" si="0"/>
        <v>2500000</v>
      </c>
      <c r="J41" s="44"/>
      <c r="K41" s="44"/>
    </row>
    <row r="42" spans="1:11" s="8" customFormat="1" ht="25.5">
      <c r="A42" s="87"/>
      <c r="B42" s="104" t="s">
        <v>153</v>
      </c>
      <c r="C42" s="103" t="s">
        <v>76</v>
      </c>
      <c r="D42" s="34">
        <v>350000</v>
      </c>
      <c r="E42" s="34"/>
      <c r="F42" s="35"/>
      <c r="G42" s="35"/>
      <c r="H42" s="78">
        <f t="shared" si="0"/>
        <v>350000</v>
      </c>
      <c r="J42" s="44"/>
      <c r="K42" s="44"/>
    </row>
    <row r="43" spans="1:11" s="8" customFormat="1" ht="12.75">
      <c r="A43" s="87"/>
      <c r="B43" s="104" t="s">
        <v>154</v>
      </c>
      <c r="C43" s="103" t="s">
        <v>115</v>
      </c>
      <c r="D43" s="34">
        <v>700000</v>
      </c>
      <c r="E43" s="34"/>
      <c r="F43" s="35"/>
      <c r="G43" s="35"/>
      <c r="H43" s="78">
        <f t="shared" si="0"/>
        <v>700000</v>
      </c>
      <c r="J43" s="44"/>
      <c r="K43" s="44"/>
    </row>
    <row r="44" spans="1:11" s="8" customFormat="1" ht="12.75">
      <c r="A44" s="87"/>
      <c r="B44" s="104" t="s">
        <v>155</v>
      </c>
      <c r="C44" s="103" t="s">
        <v>116</v>
      </c>
      <c r="D44" s="34">
        <v>17000</v>
      </c>
      <c r="E44" s="34"/>
      <c r="F44" s="35"/>
      <c r="G44" s="35"/>
      <c r="H44" s="78">
        <f t="shared" si="0"/>
        <v>17000</v>
      </c>
      <c r="J44" s="44"/>
      <c r="K44" s="44"/>
    </row>
    <row r="45" spans="1:11" s="8" customFormat="1" ht="12.75">
      <c r="A45" s="87"/>
      <c r="B45" s="104" t="s">
        <v>156</v>
      </c>
      <c r="C45" s="103" t="s">
        <v>117</v>
      </c>
      <c r="D45" s="34">
        <v>4000000</v>
      </c>
      <c r="E45" s="34"/>
      <c r="F45" s="35"/>
      <c r="G45" s="35"/>
      <c r="H45" s="78">
        <f t="shared" si="0"/>
        <v>4000000</v>
      </c>
      <c r="J45" s="44"/>
      <c r="K45" s="44"/>
    </row>
    <row r="46" spans="1:11" s="8" customFormat="1" ht="12.75">
      <c r="A46" s="87"/>
      <c r="B46" s="104" t="s">
        <v>157</v>
      </c>
      <c r="C46" s="103" t="s">
        <v>118</v>
      </c>
      <c r="D46" s="34">
        <v>1100000</v>
      </c>
      <c r="E46" s="34"/>
      <c r="F46" s="35"/>
      <c r="G46" s="35"/>
      <c r="H46" s="78">
        <f t="shared" si="0"/>
        <v>1100000</v>
      </c>
      <c r="J46" s="44"/>
      <c r="K46" s="44"/>
    </row>
    <row r="47" spans="1:11" s="8" customFormat="1" ht="12.75">
      <c r="A47" s="87"/>
      <c r="B47" s="104" t="s">
        <v>422</v>
      </c>
      <c r="C47" s="103" t="s">
        <v>423</v>
      </c>
      <c r="D47" s="34">
        <v>150000</v>
      </c>
      <c r="E47" s="34"/>
      <c r="F47" s="35"/>
      <c r="G47" s="35"/>
      <c r="H47" s="78">
        <f t="shared" si="0"/>
        <v>150000</v>
      </c>
      <c r="J47" s="44"/>
      <c r="K47" s="44"/>
    </row>
    <row r="48" spans="1:11" s="8" customFormat="1" ht="12.75">
      <c r="A48" s="87"/>
      <c r="B48" s="104" t="s">
        <v>158</v>
      </c>
      <c r="C48" s="103" t="s">
        <v>119</v>
      </c>
      <c r="D48" s="34">
        <v>150000</v>
      </c>
      <c r="E48" s="34"/>
      <c r="F48" s="35"/>
      <c r="G48" s="35"/>
      <c r="H48" s="78">
        <f t="shared" si="0"/>
        <v>150000</v>
      </c>
      <c r="J48" s="44"/>
      <c r="K48" s="44"/>
    </row>
    <row r="49" spans="1:11" s="8" customFormat="1" ht="12.75">
      <c r="A49" s="87"/>
      <c r="B49" s="104" t="s">
        <v>159</v>
      </c>
      <c r="C49" s="103" t="s">
        <v>175</v>
      </c>
      <c r="D49" s="34">
        <v>2600000</v>
      </c>
      <c r="E49" s="34"/>
      <c r="F49" s="35"/>
      <c r="G49" s="35"/>
      <c r="H49" s="78">
        <f t="shared" si="0"/>
        <v>2600000</v>
      </c>
      <c r="J49" s="44"/>
      <c r="K49" s="44"/>
    </row>
    <row r="50" spans="1:11" s="8" customFormat="1" ht="12.75">
      <c r="A50" s="87"/>
      <c r="B50" s="104" t="s">
        <v>160</v>
      </c>
      <c r="C50" s="103" t="s">
        <v>120</v>
      </c>
      <c r="D50" s="34">
        <v>450000</v>
      </c>
      <c r="E50" s="34"/>
      <c r="F50" s="35"/>
      <c r="G50" s="35"/>
      <c r="H50" s="78">
        <f t="shared" si="0"/>
        <v>450000</v>
      </c>
      <c r="J50" s="44"/>
      <c r="K50" s="44"/>
    </row>
    <row r="51" spans="1:11" s="8" customFormat="1" ht="21.75" customHeight="1">
      <c r="A51" s="12">
        <v>758</v>
      </c>
      <c r="B51" s="11"/>
      <c r="C51" s="13" t="s">
        <v>121</v>
      </c>
      <c r="D51" s="13">
        <f>SUM(D52:D53)</f>
        <v>38317360</v>
      </c>
      <c r="E51" s="13">
        <f>SUM(E52:E53)</f>
        <v>51249629</v>
      </c>
      <c r="F51" s="13">
        <f>SUM(F52:F53)</f>
        <v>0</v>
      </c>
      <c r="G51" s="13">
        <f>SUM(G52:G53)</f>
        <v>0</v>
      </c>
      <c r="H51" s="77">
        <f t="shared" si="0"/>
        <v>89566989</v>
      </c>
      <c r="J51" s="44"/>
      <c r="K51" s="44"/>
    </row>
    <row r="52" spans="1:11" s="8" customFormat="1" ht="12.75">
      <c r="A52" s="87"/>
      <c r="B52" s="104" t="s">
        <v>161</v>
      </c>
      <c r="C52" s="103" t="s">
        <v>122</v>
      </c>
      <c r="D52" s="34">
        <v>250000</v>
      </c>
      <c r="E52" s="34"/>
      <c r="F52" s="35"/>
      <c r="G52" s="35"/>
      <c r="H52" s="78">
        <f t="shared" si="0"/>
        <v>250000</v>
      </c>
      <c r="J52" s="44"/>
      <c r="K52" s="44"/>
    </row>
    <row r="53" spans="1:11" s="8" customFormat="1" ht="12.75">
      <c r="A53" s="87"/>
      <c r="B53" s="52">
        <v>2920</v>
      </c>
      <c r="C53" s="103" t="s">
        <v>123</v>
      </c>
      <c r="D53" s="34">
        <v>38067360</v>
      </c>
      <c r="E53" s="34">
        <v>51249629</v>
      </c>
      <c r="F53" s="35"/>
      <c r="G53" s="35"/>
      <c r="H53" s="78">
        <f t="shared" si="0"/>
        <v>89316989</v>
      </c>
      <c r="J53" s="44"/>
      <c r="K53" s="44"/>
    </row>
    <row r="54" spans="1:11" s="8" customFormat="1" ht="21.75" customHeight="1">
      <c r="A54" s="12">
        <v>801</v>
      </c>
      <c r="B54" s="11"/>
      <c r="C54" s="13" t="s">
        <v>132</v>
      </c>
      <c r="D54" s="13">
        <f>SUM(D55:D55)</f>
        <v>172400</v>
      </c>
      <c r="E54" s="13">
        <f>SUM(E55:E55)</f>
        <v>0</v>
      </c>
      <c r="F54" s="13">
        <f>F55</f>
        <v>0</v>
      </c>
      <c r="G54" s="13">
        <f>G55</f>
        <v>0</v>
      </c>
      <c r="H54" s="77">
        <f t="shared" si="0"/>
        <v>172400</v>
      </c>
      <c r="J54" s="44"/>
      <c r="K54" s="44"/>
    </row>
    <row r="55" spans="1:11" s="8" customFormat="1" ht="38.25">
      <c r="A55" s="87"/>
      <c r="B55" s="52">
        <v>2310</v>
      </c>
      <c r="C55" s="103" t="s">
        <v>361</v>
      </c>
      <c r="D55" s="34">
        <v>172400</v>
      </c>
      <c r="E55" s="34"/>
      <c r="F55" s="35"/>
      <c r="G55" s="35"/>
      <c r="H55" s="78">
        <f t="shared" si="0"/>
        <v>172400</v>
      </c>
      <c r="J55" s="44"/>
      <c r="K55" s="44"/>
    </row>
    <row r="56" spans="1:11" s="8" customFormat="1" ht="21.75" customHeight="1">
      <c r="A56" s="12">
        <v>851</v>
      </c>
      <c r="B56" s="11"/>
      <c r="C56" s="13" t="s">
        <v>124</v>
      </c>
      <c r="D56" s="13">
        <f>SUM(D57:D58)</f>
        <v>2500000</v>
      </c>
      <c r="E56" s="13">
        <f>SUM(E57:E58)</f>
        <v>2625000</v>
      </c>
      <c r="F56" s="13">
        <f>SUM(F57:F58)</f>
        <v>0</v>
      </c>
      <c r="G56" s="13">
        <f>SUM(G57:G58)</f>
        <v>0</v>
      </c>
      <c r="H56" s="77">
        <f t="shared" si="0"/>
        <v>5125000</v>
      </c>
      <c r="J56" s="44"/>
      <c r="K56" s="44"/>
    </row>
    <row r="57" spans="1:11" s="8" customFormat="1" ht="12.75">
      <c r="A57" s="87"/>
      <c r="B57" s="104" t="s">
        <v>162</v>
      </c>
      <c r="C57" s="103" t="s">
        <v>125</v>
      </c>
      <c r="D57" s="34">
        <v>2500000</v>
      </c>
      <c r="E57" s="34"/>
      <c r="F57" s="35"/>
      <c r="G57" s="35"/>
      <c r="H57" s="78">
        <f t="shared" si="0"/>
        <v>2500000</v>
      </c>
      <c r="J57" s="44"/>
      <c r="K57" s="44"/>
    </row>
    <row r="58" spans="1:11" s="8" customFormat="1" ht="38.25">
      <c r="A58" s="87"/>
      <c r="B58" s="52">
        <v>2110</v>
      </c>
      <c r="C58" s="103" t="s">
        <v>96</v>
      </c>
      <c r="D58" s="34"/>
      <c r="E58" s="34">
        <v>2625000</v>
      </c>
      <c r="F58" s="35"/>
      <c r="G58" s="35"/>
      <c r="H58" s="78">
        <f t="shared" si="0"/>
        <v>2625000</v>
      </c>
      <c r="J58" s="44"/>
      <c r="K58" s="44"/>
    </row>
    <row r="59" spans="1:11" s="8" customFormat="1" ht="21.75" customHeight="1">
      <c r="A59" s="12">
        <v>852</v>
      </c>
      <c r="B59" s="11"/>
      <c r="C59" s="13" t="s">
        <v>164</v>
      </c>
      <c r="D59" s="13">
        <f>SUM(D60:D67)</f>
        <v>25276800</v>
      </c>
      <c r="E59" s="13">
        <f>SUM(E60:E67)</f>
        <v>4002200</v>
      </c>
      <c r="F59" s="13">
        <f>SUM(F60:F67)</f>
        <v>0</v>
      </c>
      <c r="G59" s="13">
        <f>SUM(G60:G67)</f>
        <v>0</v>
      </c>
      <c r="H59" s="77">
        <f t="shared" si="0"/>
        <v>29279000</v>
      </c>
      <c r="J59" s="44"/>
      <c r="K59" s="44"/>
    </row>
    <row r="60" spans="1:11" s="8" customFormat="1" ht="12.75">
      <c r="A60" s="87"/>
      <c r="B60" s="104" t="s">
        <v>163</v>
      </c>
      <c r="C60" s="103" t="s">
        <v>126</v>
      </c>
      <c r="D60" s="34">
        <v>315400</v>
      </c>
      <c r="E60" s="34">
        <v>1075000</v>
      </c>
      <c r="F60" s="35"/>
      <c r="G60" s="35"/>
      <c r="H60" s="78">
        <f t="shared" si="0"/>
        <v>1390400</v>
      </c>
      <c r="J60" s="44"/>
      <c r="K60" s="44"/>
    </row>
    <row r="61" spans="1:11" ht="12.75">
      <c r="A61" s="52"/>
      <c r="B61" s="104" t="s">
        <v>161</v>
      </c>
      <c r="C61" s="103" t="s">
        <v>122</v>
      </c>
      <c r="D61" s="34">
        <v>18200</v>
      </c>
      <c r="E61" s="34">
        <v>200</v>
      </c>
      <c r="F61" s="35"/>
      <c r="G61" s="35"/>
      <c r="H61" s="78">
        <f t="shared" si="0"/>
        <v>18400</v>
      </c>
      <c r="J61" s="44"/>
      <c r="K61" s="44"/>
    </row>
    <row r="62" spans="1:11" ht="12.75">
      <c r="A62" s="52"/>
      <c r="B62" s="53" t="s">
        <v>144</v>
      </c>
      <c r="C62" s="103" t="s">
        <v>103</v>
      </c>
      <c r="D62" s="34">
        <v>163200</v>
      </c>
      <c r="E62" s="34"/>
      <c r="F62" s="35"/>
      <c r="G62" s="35"/>
      <c r="H62" s="78">
        <f t="shared" si="0"/>
        <v>163200</v>
      </c>
      <c r="J62" s="44"/>
      <c r="K62" s="44"/>
    </row>
    <row r="63" spans="1:11" ht="38.25">
      <c r="A63" s="52"/>
      <c r="B63" s="52">
        <v>2010</v>
      </c>
      <c r="C63" s="103" t="s">
        <v>108</v>
      </c>
      <c r="D63" s="34">
        <v>22715000</v>
      </c>
      <c r="E63" s="34"/>
      <c r="F63" s="35"/>
      <c r="G63" s="35"/>
      <c r="H63" s="78">
        <f t="shared" si="0"/>
        <v>22715000</v>
      </c>
      <c r="J63" s="44"/>
      <c r="K63" s="44"/>
    </row>
    <row r="64" spans="1:11" ht="25.5">
      <c r="A64" s="52"/>
      <c r="B64" s="52">
        <v>2030</v>
      </c>
      <c r="C64" s="103" t="s">
        <v>363</v>
      </c>
      <c r="D64" s="34">
        <v>2065000</v>
      </c>
      <c r="E64" s="34"/>
      <c r="F64" s="35"/>
      <c r="G64" s="35"/>
      <c r="H64" s="78">
        <f t="shared" si="0"/>
        <v>2065000</v>
      </c>
      <c r="J64" s="44"/>
      <c r="K64" s="44"/>
    </row>
    <row r="65" spans="1:11" ht="38.25">
      <c r="A65" s="52"/>
      <c r="B65" s="52">
        <v>2110</v>
      </c>
      <c r="C65" s="103" t="s">
        <v>96</v>
      </c>
      <c r="D65" s="34"/>
      <c r="E65" s="34">
        <v>12000</v>
      </c>
      <c r="F65" s="35"/>
      <c r="G65" s="35"/>
      <c r="H65" s="78">
        <f t="shared" si="0"/>
        <v>12000</v>
      </c>
      <c r="J65" s="44"/>
      <c r="K65" s="44"/>
    </row>
    <row r="66" spans="1:11" s="8" customFormat="1" ht="25.5">
      <c r="A66" s="52"/>
      <c r="B66" s="52">
        <v>2130</v>
      </c>
      <c r="C66" s="103" t="s">
        <v>99</v>
      </c>
      <c r="D66" s="34"/>
      <c r="E66" s="34">
        <v>2420000</v>
      </c>
      <c r="F66" s="35"/>
      <c r="G66" s="35"/>
      <c r="H66" s="78">
        <f t="shared" si="0"/>
        <v>2420000</v>
      </c>
      <c r="J66" s="44"/>
      <c r="K66" s="44"/>
    </row>
    <row r="67" spans="1:11" s="8" customFormat="1" ht="38.25">
      <c r="A67" s="87"/>
      <c r="B67" s="52">
        <v>2320</v>
      </c>
      <c r="C67" s="103" t="s">
        <v>419</v>
      </c>
      <c r="D67" s="34"/>
      <c r="E67" s="34">
        <v>495000</v>
      </c>
      <c r="F67" s="35"/>
      <c r="G67" s="35"/>
      <c r="H67" s="78">
        <f t="shared" si="0"/>
        <v>495000</v>
      </c>
      <c r="J67" s="44"/>
      <c r="K67" s="44"/>
    </row>
    <row r="68" spans="1:11" ht="21.75" customHeight="1">
      <c r="A68" s="12">
        <v>853</v>
      </c>
      <c r="B68" s="11"/>
      <c r="C68" s="13" t="s">
        <v>245</v>
      </c>
      <c r="D68" s="13">
        <f>SUM(D69:D71)</f>
        <v>484900</v>
      </c>
      <c r="E68" s="13">
        <f>SUM(E69:E71)</f>
        <v>170000</v>
      </c>
      <c r="F68" s="13">
        <f>SUM(F69:F71)</f>
        <v>0</v>
      </c>
      <c r="G68" s="13">
        <f>SUM(G69:G71)</f>
        <v>0</v>
      </c>
      <c r="H68" s="77">
        <f t="shared" si="0"/>
        <v>654900</v>
      </c>
      <c r="J68" s="44"/>
      <c r="K68" s="44"/>
    </row>
    <row r="69" spans="1:11" s="8" customFormat="1" ht="12.75">
      <c r="A69" s="87"/>
      <c r="B69" s="104" t="s">
        <v>163</v>
      </c>
      <c r="C69" s="103" t="s">
        <v>126</v>
      </c>
      <c r="D69" s="34">
        <v>484500</v>
      </c>
      <c r="E69" s="34"/>
      <c r="F69" s="35"/>
      <c r="G69" s="35"/>
      <c r="H69" s="78">
        <f aca="true" t="shared" si="1" ref="H69:H91">SUM(D69:G69)</f>
        <v>484500</v>
      </c>
      <c r="J69" s="44"/>
      <c r="K69" s="44"/>
    </row>
    <row r="70" spans="1:11" s="8" customFormat="1" ht="12.75">
      <c r="A70" s="87"/>
      <c r="B70" s="53" t="s">
        <v>144</v>
      </c>
      <c r="C70" s="103" t="s">
        <v>103</v>
      </c>
      <c r="D70" s="34">
        <v>400</v>
      </c>
      <c r="E70" s="34"/>
      <c r="F70" s="35"/>
      <c r="G70" s="35"/>
      <c r="H70" s="78">
        <f t="shared" si="1"/>
        <v>400</v>
      </c>
      <c r="J70" s="44"/>
      <c r="K70" s="44"/>
    </row>
    <row r="71" spans="1:11" s="8" customFormat="1" ht="38.25">
      <c r="A71" s="52"/>
      <c r="B71" s="52">
        <v>2110</v>
      </c>
      <c r="C71" s="103" t="s">
        <v>96</v>
      </c>
      <c r="D71" s="34"/>
      <c r="E71" s="34">
        <v>170000</v>
      </c>
      <c r="F71" s="35"/>
      <c r="G71" s="35"/>
      <c r="H71" s="78">
        <f t="shared" si="1"/>
        <v>170000</v>
      </c>
      <c r="J71" s="44"/>
      <c r="K71" s="44"/>
    </row>
    <row r="72" spans="1:11" s="8" customFormat="1" ht="21.75" customHeight="1">
      <c r="A72" s="12">
        <v>900</v>
      </c>
      <c r="B72" s="11"/>
      <c r="C72" s="13" t="s">
        <v>127</v>
      </c>
      <c r="D72" s="13">
        <f>SUM(D73:D79)</f>
        <v>97428700</v>
      </c>
      <c r="E72" s="13">
        <f>SUM(E73:E79)</f>
        <v>0</v>
      </c>
      <c r="F72" s="13">
        <f>SUM(F73:F79)</f>
        <v>0</v>
      </c>
      <c r="G72" s="13">
        <f>SUM(G73:G79)</f>
        <v>0</v>
      </c>
      <c r="H72" s="77">
        <f t="shared" si="1"/>
        <v>97428700</v>
      </c>
      <c r="J72" s="44"/>
      <c r="K72" s="44"/>
    </row>
    <row r="73" spans="1:11" s="8" customFormat="1" ht="12.75">
      <c r="A73" s="87"/>
      <c r="B73" s="104" t="s">
        <v>355</v>
      </c>
      <c r="C73" s="103" t="s">
        <v>356</v>
      </c>
      <c r="D73" s="34">
        <v>15000</v>
      </c>
      <c r="E73" s="34"/>
      <c r="F73" s="35"/>
      <c r="G73" s="35"/>
      <c r="H73" s="78">
        <f t="shared" si="1"/>
        <v>15000</v>
      </c>
      <c r="J73" s="44"/>
      <c r="K73" s="44"/>
    </row>
    <row r="74" spans="1:11" s="8" customFormat="1" ht="12.75">
      <c r="A74" s="87"/>
      <c r="B74" s="104" t="s">
        <v>163</v>
      </c>
      <c r="C74" s="103" t="s">
        <v>126</v>
      </c>
      <c r="D74" s="34">
        <v>50000</v>
      </c>
      <c r="E74" s="34"/>
      <c r="F74" s="35"/>
      <c r="G74" s="35"/>
      <c r="H74" s="78">
        <f t="shared" si="1"/>
        <v>50000</v>
      </c>
      <c r="J74" s="44"/>
      <c r="K74" s="44"/>
    </row>
    <row r="75" spans="1:11" s="8" customFormat="1" ht="38.25">
      <c r="A75" s="87"/>
      <c r="B75" s="52">
        <v>2310</v>
      </c>
      <c r="C75" s="103" t="s">
        <v>361</v>
      </c>
      <c r="D75" s="34"/>
      <c r="E75" s="34"/>
      <c r="F75" s="35">
        <v>468200</v>
      </c>
      <c r="G75" s="35"/>
      <c r="H75" s="78">
        <f t="shared" si="1"/>
        <v>468200</v>
      </c>
      <c r="J75" s="44"/>
      <c r="K75" s="44"/>
    </row>
    <row r="76" spans="1:11" ht="38.25">
      <c r="A76" s="87"/>
      <c r="B76" s="52">
        <v>2312</v>
      </c>
      <c r="C76" s="103" t="s">
        <v>361</v>
      </c>
      <c r="D76" s="34">
        <v>468200</v>
      </c>
      <c r="E76" s="34"/>
      <c r="F76" s="35">
        <v>-468200</v>
      </c>
      <c r="G76" s="35"/>
      <c r="H76" s="78">
        <f t="shared" si="1"/>
        <v>0</v>
      </c>
      <c r="J76" s="44"/>
      <c r="K76" s="44"/>
    </row>
    <row r="77" spans="1:11" ht="38.25">
      <c r="A77" s="87"/>
      <c r="B77" s="53">
        <v>6290</v>
      </c>
      <c r="C77" s="103" t="s">
        <v>22</v>
      </c>
      <c r="D77" s="34">
        <v>995000</v>
      </c>
      <c r="E77" s="34"/>
      <c r="F77" s="35">
        <v>-795000</v>
      </c>
      <c r="G77" s="35"/>
      <c r="H77" s="78">
        <f t="shared" si="1"/>
        <v>200000</v>
      </c>
      <c r="J77" s="44"/>
      <c r="K77" s="44"/>
    </row>
    <row r="78" spans="1:11" ht="38.25">
      <c r="A78" s="87"/>
      <c r="B78" s="53">
        <v>6292</v>
      </c>
      <c r="C78" s="103" t="s">
        <v>22</v>
      </c>
      <c r="D78" s="34">
        <v>75432600</v>
      </c>
      <c r="E78" s="34"/>
      <c r="F78" s="35">
        <v>795000</v>
      </c>
      <c r="G78" s="35"/>
      <c r="H78" s="78">
        <f t="shared" si="1"/>
        <v>76227600</v>
      </c>
      <c r="J78" s="44"/>
      <c r="K78" s="44"/>
    </row>
    <row r="79" spans="1:11" s="8" customFormat="1" ht="38.25">
      <c r="A79" s="87"/>
      <c r="B79" s="53">
        <v>6612</v>
      </c>
      <c r="C79" s="103" t="s">
        <v>362</v>
      </c>
      <c r="D79" s="34">
        <v>20467900</v>
      </c>
      <c r="E79" s="34"/>
      <c r="F79" s="35"/>
      <c r="G79" s="35"/>
      <c r="H79" s="78">
        <f t="shared" si="1"/>
        <v>20467900</v>
      </c>
      <c r="I79" s="44"/>
      <c r="J79" s="44"/>
      <c r="K79" s="44"/>
    </row>
    <row r="80" spans="1:11" ht="25.5">
      <c r="A80" s="12">
        <v>925</v>
      </c>
      <c r="B80" s="11"/>
      <c r="C80" s="13" t="s">
        <v>128</v>
      </c>
      <c r="D80" s="13">
        <f>SUM(D81:D83)</f>
        <v>648000</v>
      </c>
      <c r="E80" s="13">
        <f>SUM(E81:E83)</f>
        <v>0</v>
      </c>
      <c r="F80" s="13">
        <f>SUM(F81:F83)</f>
        <v>0</v>
      </c>
      <c r="G80" s="13">
        <f>SUM(G81:G83)</f>
        <v>0</v>
      </c>
      <c r="H80" s="77">
        <f t="shared" si="1"/>
        <v>648000</v>
      </c>
      <c r="I80" s="8"/>
      <c r="J80" s="44"/>
      <c r="K80" s="44"/>
    </row>
    <row r="81" spans="1:11" s="8" customFormat="1" ht="12.75">
      <c r="A81" s="52"/>
      <c r="B81" s="104" t="s">
        <v>163</v>
      </c>
      <c r="C81" s="103" t="s">
        <v>126</v>
      </c>
      <c r="D81" s="34">
        <v>640000</v>
      </c>
      <c r="E81" s="34"/>
      <c r="F81" s="35"/>
      <c r="G81" s="35"/>
      <c r="H81" s="78">
        <f t="shared" si="1"/>
        <v>640000</v>
      </c>
      <c r="J81" s="44"/>
      <c r="K81" s="44"/>
    </row>
    <row r="82" spans="1:11" ht="12.75">
      <c r="A82" s="45"/>
      <c r="B82" s="104" t="s">
        <v>161</v>
      </c>
      <c r="C82" s="103" t="s">
        <v>122</v>
      </c>
      <c r="D82" s="34">
        <v>4000</v>
      </c>
      <c r="E82" s="34"/>
      <c r="F82" s="35"/>
      <c r="G82" s="35"/>
      <c r="H82" s="78">
        <f t="shared" si="1"/>
        <v>4000</v>
      </c>
      <c r="I82" s="8"/>
      <c r="J82" s="44"/>
      <c r="K82" s="44"/>
    </row>
    <row r="83" spans="1:11" ht="12.75">
      <c r="A83" s="45"/>
      <c r="B83" s="53" t="s">
        <v>144</v>
      </c>
      <c r="C83" s="103" t="s">
        <v>103</v>
      </c>
      <c r="D83" s="34">
        <v>4000</v>
      </c>
      <c r="E83" s="34"/>
      <c r="F83" s="35"/>
      <c r="G83" s="35"/>
      <c r="H83" s="78">
        <f t="shared" si="1"/>
        <v>4000</v>
      </c>
      <c r="I83" s="8"/>
      <c r="J83" s="44"/>
      <c r="K83" s="44"/>
    </row>
    <row r="84" spans="1:11" s="8" customFormat="1" ht="21.75" customHeight="1">
      <c r="A84" s="113" t="s">
        <v>136</v>
      </c>
      <c r="B84" s="113"/>
      <c r="C84" s="107" t="s">
        <v>129</v>
      </c>
      <c r="D84" s="14">
        <f>D4+D6+D15+D20+D28+D30+D35+D51+D54+D56+D59+D68+D72+D80</f>
        <v>348532674</v>
      </c>
      <c r="E84" s="14">
        <f>E4+E6+E15+E20+E28+E30+E35+E51+E54+E56+E59+E68+E72+E80</f>
        <v>91255471</v>
      </c>
      <c r="F84" s="14">
        <f>F4+F6+F15+F20+F28+F30+F35+F51+F54+F56+F59+F68+F72+F80</f>
        <v>0</v>
      </c>
      <c r="G84" s="14">
        <f>G4+G6+G15+G20+G28+G30+G35+G51+G54+G56+G59+G68+G72+G80</f>
        <v>0</v>
      </c>
      <c r="H84" s="80">
        <f t="shared" si="1"/>
        <v>439788145</v>
      </c>
      <c r="I84" s="44"/>
      <c r="J84" s="44"/>
      <c r="K84" s="44"/>
    </row>
    <row r="85" spans="1:8" ht="12.75">
      <c r="A85" s="116"/>
      <c r="B85" s="116"/>
      <c r="C85" s="108"/>
      <c r="D85" s="34"/>
      <c r="E85" s="34"/>
      <c r="F85" s="34"/>
      <c r="G85" s="34"/>
      <c r="H85" s="78"/>
    </row>
    <row r="86" spans="1:8" ht="21.75" customHeight="1">
      <c r="A86" s="113" t="s">
        <v>137</v>
      </c>
      <c r="B86" s="113"/>
      <c r="C86" s="107" t="s">
        <v>130</v>
      </c>
      <c r="D86" s="14">
        <f>SUM(D87:D90)</f>
        <v>116092933</v>
      </c>
      <c r="E86" s="14">
        <f>SUM(E87:E90)</f>
        <v>0</v>
      </c>
      <c r="F86" s="14">
        <f>SUM(F87:F90)</f>
        <v>2554900</v>
      </c>
      <c r="G86" s="14">
        <f>SUM(G87:G90)</f>
        <v>0</v>
      </c>
      <c r="H86" s="80">
        <f t="shared" si="1"/>
        <v>118647833</v>
      </c>
    </row>
    <row r="87" spans="1:8" ht="12.75">
      <c r="A87" s="52"/>
      <c r="B87" s="52">
        <v>931</v>
      </c>
      <c r="C87" s="108" t="s">
        <v>357</v>
      </c>
      <c r="D87" s="34">
        <v>7800000</v>
      </c>
      <c r="E87" s="34"/>
      <c r="F87" s="34"/>
      <c r="G87" s="34"/>
      <c r="H87" s="78">
        <f t="shared" si="1"/>
        <v>7800000</v>
      </c>
    </row>
    <row r="88" spans="1:9" ht="12.75">
      <c r="A88" s="52"/>
      <c r="B88" s="52">
        <v>952</v>
      </c>
      <c r="C88" s="108" t="s">
        <v>36</v>
      </c>
      <c r="D88" s="34">
        <v>73320705</v>
      </c>
      <c r="E88" s="34"/>
      <c r="F88" s="34"/>
      <c r="G88" s="34"/>
      <c r="H88" s="78">
        <f t="shared" si="1"/>
        <v>73320705</v>
      </c>
      <c r="I88" s="26"/>
    </row>
    <row r="89" spans="1:8" ht="25.5">
      <c r="A89" s="52"/>
      <c r="B89" s="52">
        <v>952</v>
      </c>
      <c r="C89" s="108" t="s">
        <v>425</v>
      </c>
      <c r="D89" s="34">
        <v>27972228</v>
      </c>
      <c r="E89" s="34"/>
      <c r="F89" s="34"/>
      <c r="G89" s="34"/>
      <c r="H89" s="78">
        <f t="shared" si="1"/>
        <v>27972228</v>
      </c>
    </row>
    <row r="90" spans="1:8" ht="12.75">
      <c r="A90" s="52"/>
      <c r="B90" s="52">
        <v>955</v>
      </c>
      <c r="C90" s="108" t="s">
        <v>353</v>
      </c>
      <c r="D90" s="34">
        <v>7000000</v>
      </c>
      <c r="E90" s="34"/>
      <c r="F90" s="34">
        <v>2554900</v>
      </c>
      <c r="G90" s="34"/>
      <c r="H90" s="78">
        <f t="shared" si="1"/>
        <v>9554900</v>
      </c>
    </row>
    <row r="91" spans="1:8" ht="27.75" customHeight="1">
      <c r="A91" s="113" t="s">
        <v>135</v>
      </c>
      <c r="B91" s="113"/>
      <c r="C91" s="98" t="s">
        <v>131</v>
      </c>
      <c r="D91" s="14">
        <f>D84+D86</f>
        <v>464625607</v>
      </c>
      <c r="E91" s="14">
        <f>E84+E86</f>
        <v>91255471</v>
      </c>
      <c r="F91" s="14">
        <f>F84+F86</f>
        <v>2554900</v>
      </c>
      <c r="G91" s="14">
        <f>G84+G86</f>
        <v>0</v>
      </c>
      <c r="H91" s="80">
        <f t="shared" si="1"/>
        <v>558435978</v>
      </c>
    </row>
    <row r="92" spans="1:8" ht="27.75" customHeight="1">
      <c r="A92" s="15"/>
      <c r="B92" s="17"/>
      <c r="C92" s="47"/>
      <c r="D92" s="25"/>
      <c r="E92" s="73" t="s">
        <v>528</v>
      </c>
      <c r="F92" s="117">
        <f>F91+G91</f>
        <v>2554900</v>
      </c>
      <c r="G92" s="118"/>
      <c r="H92" s="25"/>
    </row>
    <row r="93" spans="1:8" ht="12.75">
      <c r="A93" s="15"/>
      <c r="B93" s="17"/>
      <c r="C93" s="25"/>
      <c r="D93" s="25"/>
      <c r="E93" s="25"/>
      <c r="F93" s="25"/>
      <c r="G93" s="25"/>
      <c r="H93" s="25"/>
    </row>
    <row r="94" spans="1:8" ht="12.75">
      <c r="A94" s="15"/>
      <c r="B94" s="17"/>
      <c r="C94" s="25"/>
      <c r="D94" s="25"/>
      <c r="E94" s="25"/>
      <c r="F94" s="25"/>
      <c r="G94" s="25"/>
      <c r="H94" s="25"/>
    </row>
    <row r="95" spans="1:8" ht="12.75">
      <c r="A95" s="15"/>
      <c r="B95" s="17"/>
      <c r="C95" s="25"/>
      <c r="D95" s="25"/>
      <c r="E95" s="25"/>
      <c r="F95" s="25"/>
      <c r="G95" s="25"/>
      <c r="H95" s="25"/>
    </row>
    <row r="96" spans="1:8" ht="12.75">
      <c r="A96" s="15"/>
      <c r="B96" s="17"/>
      <c r="C96" s="25"/>
      <c r="D96" s="25"/>
      <c r="E96" s="25"/>
      <c r="F96" s="25"/>
      <c r="G96" s="25"/>
      <c r="H96" s="25"/>
    </row>
    <row r="97" spans="1:8" ht="12.75">
      <c r="A97" s="15"/>
      <c r="B97" s="17"/>
      <c r="C97" s="25"/>
      <c r="D97" s="25"/>
      <c r="E97" s="25"/>
      <c r="F97" s="25"/>
      <c r="G97" s="25"/>
      <c r="H97" s="25"/>
    </row>
    <row r="98" spans="1:8" ht="12.75">
      <c r="A98" s="15"/>
      <c r="B98" s="17"/>
      <c r="C98" s="25"/>
      <c r="D98" s="25"/>
      <c r="E98" s="25"/>
      <c r="F98" s="25"/>
      <c r="G98" s="25"/>
      <c r="H98" s="25"/>
    </row>
    <row r="99" spans="1:8" ht="12.75">
      <c r="A99" s="15"/>
      <c r="B99" s="17"/>
      <c r="C99" s="25"/>
      <c r="D99" s="25"/>
      <c r="E99" s="25"/>
      <c r="F99" s="25"/>
      <c r="G99" s="25"/>
      <c r="H99" s="25"/>
    </row>
    <row r="100" spans="1:8" ht="12.75">
      <c r="A100" s="15"/>
      <c r="B100" s="17"/>
      <c r="C100" s="25"/>
      <c r="D100" s="25"/>
      <c r="E100" s="25"/>
      <c r="F100" s="25"/>
      <c r="G100" s="25"/>
      <c r="H100" s="25"/>
    </row>
    <row r="101" spans="1:8" ht="12.75">
      <c r="A101" s="15"/>
      <c r="B101" s="17"/>
      <c r="C101" s="25"/>
      <c r="D101" s="25"/>
      <c r="E101" s="25"/>
      <c r="F101" s="25"/>
      <c r="G101" s="25"/>
      <c r="H101" s="25"/>
    </row>
    <row r="102" spans="1:8" ht="12.75">
      <c r="A102" s="15"/>
      <c r="B102" s="17"/>
      <c r="C102" s="25"/>
      <c r="D102" s="25"/>
      <c r="E102" s="25"/>
      <c r="F102" s="25"/>
      <c r="G102" s="25"/>
      <c r="H102" s="25"/>
    </row>
    <row r="103" spans="1:8" ht="12.75">
      <c r="A103" s="15"/>
      <c r="B103" s="17"/>
      <c r="C103" s="25"/>
      <c r="D103" s="25"/>
      <c r="E103" s="25"/>
      <c r="F103" s="25"/>
      <c r="G103" s="25"/>
      <c r="H103" s="25"/>
    </row>
    <row r="104" spans="1:8" ht="12.75">
      <c r="A104" s="15"/>
      <c r="B104" s="17"/>
      <c r="C104" s="25"/>
      <c r="D104" s="25"/>
      <c r="E104" s="25"/>
      <c r="F104" s="25"/>
      <c r="G104" s="25"/>
      <c r="H104" s="25"/>
    </row>
    <row r="105" spans="1:8" ht="12.75">
      <c r="A105" s="15"/>
      <c r="B105" s="17"/>
      <c r="C105" s="25"/>
      <c r="D105" s="25"/>
      <c r="E105" s="25"/>
      <c r="F105" s="25"/>
      <c r="G105" s="25"/>
      <c r="H105" s="25"/>
    </row>
    <row r="106" spans="1:8" ht="12.75">
      <c r="A106" s="15"/>
      <c r="B106" s="17"/>
      <c r="C106" s="25"/>
      <c r="D106" s="25"/>
      <c r="E106" s="25"/>
      <c r="F106" s="25"/>
      <c r="G106" s="25"/>
      <c r="H106" s="25"/>
    </row>
    <row r="107" spans="1:8" ht="12.75">
      <c r="A107" s="15"/>
      <c r="B107" s="17"/>
      <c r="C107" s="25"/>
      <c r="D107" s="25"/>
      <c r="E107" s="25"/>
      <c r="F107" s="25"/>
      <c r="G107" s="25"/>
      <c r="H107" s="25"/>
    </row>
    <row r="108" spans="1:8" ht="12.75">
      <c r="A108" s="15"/>
      <c r="B108" s="17"/>
      <c r="C108" s="25"/>
      <c r="D108" s="25"/>
      <c r="E108" s="25"/>
      <c r="F108" s="25"/>
      <c r="G108" s="25"/>
      <c r="H108" s="25"/>
    </row>
    <row r="109" spans="1:8" ht="12.75">
      <c r="A109" s="15"/>
      <c r="B109" s="17"/>
      <c r="C109" s="25"/>
      <c r="D109" s="25"/>
      <c r="E109" s="25"/>
      <c r="F109" s="25"/>
      <c r="G109" s="25"/>
      <c r="H109" s="25"/>
    </row>
    <row r="110" spans="1:8" ht="12.75">
      <c r="A110" s="15"/>
      <c r="B110" s="17"/>
      <c r="C110" s="25"/>
      <c r="D110" s="25"/>
      <c r="E110" s="25"/>
      <c r="F110" s="25"/>
      <c r="G110" s="25"/>
      <c r="H110" s="25"/>
    </row>
    <row r="111" spans="1:8" ht="12.75">
      <c r="A111" s="15"/>
      <c r="B111" s="17"/>
      <c r="C111" s="25"/>
      <c r="D111" s="25"/>
      <c r="E111" s="25"/>
      <c r="F111" s="25"/>
      <c r="G111" s="25"/>
      <c r="H111" s="25"/>
    </row>
    <row r="112" spans="1:8" ht="12.75">
      <c r="A112" s="15"/>
      <c r="B112" s="17"/>
      <c r="C112" s="25"/>
      <c r="D112" s="25"/>
      <c r="E112" s="25"/>
      <c r="F112" s="25"/>
      <c r="G112" s="25"/>
      <c r="H112" s="25"/>
    </row>
    <row r="113" spans="1:8" ht="12.75">
      <c r="A113" s="15"/>
      <c r="B113" s="17"/>
      <c r="C113" s="25"/>
      <c r="D113" s="25"/>
      <c r="E113" s="25"/>
      <c r="F113" s="25"/>
      <c r="G113" s="25"/>
      <c r="H113" s="25"/>
    </row>
    <row r="114" spans="1:8" ht="12.75">
      <c r="A114" s="15"/>
      <c r="B114" s="17"/>
      <c r="C114" s="25"/>
      <c r="D114" s="25"/>
      <c r="E114" s="25"/>
      <c r="F114" s="25"/>
      <c r="G114" s="25"/>
      <c r="H114" s="25"/>
    </row>
    <row r="115" spans="1:8" ht="12.75">
      <c r="A115" s="15"/>
      <c r="B115" s="17"/>
      <c r="C115" s="25"/>
      <c r="D115" s="25"/>
      <c r="E115" s="25"/>
      <c r="F115" s="25"/>
      <c r="G115" s="25"/>
      <c r="H115" s="25"/>
    </row>
    <row r="116" spans="1:8" ht="12.75">
      <c r="A116" s="15"/>
      <c r="B116" s="17"/>
      <c r="C116" s="25"/>
      <c r="D116" s="25"/>
      <c r="E116" s="25"/>
      <c r="F116" s="25"/>
      <c r="G116" s="25"/>
      <c r="H116" s="25"/>
    </row>
    <row r="117" spans="1:8" ht="12.75">
      <c r="A117" s="15"/>
      <c r="B117" s="17"/>
      <c r="C117" s="25"/>
      <c r="D117" s="25"/>
      <c r="E117" s="25"/>
      <c r="F117" s="25"/>
      <c r="G117" s="25"/>
      <c r="H117" s="25"/>
    </row>
    <row r="118" spans="1:8" ht="12.75">
      <c r="A118" s="15"/>
      <c r="B118" s="17"/>
      <c r="C118" s="25"/>
      <c r="D118" s="25"/>
      <c r="E118" s="25"/>
      <c r="F118" s="25"/>
      <c r="G118" s="25"/>
      <c r="H118" s="25"/>
    </row>
    <row r="119" spans="1:8" ht="12.75">
      <c r="A119" s="15"/>
      <c r="B119" s="17"/>
      <c r="C119" s="25"/>
      <c r="D119" s="25"/>
      <c r="E119" s="25"/>
      <c r="F119" s="25"/>
      <c r="G119" s="25"/>
      <c r="H119" s="25"/>
    </row>
    <row r="120" spans="1:8" ht="12.75">
      <c r="A120" s="15"/>
      <c r="B120" s="17"/>
      <c r="C120" s="25"/>
      <c r="D120" s="25"/>
      <c r="E120" s="25"/>
      <c r="F120" s="25"/>
      <c r="G120" s="25"/>
      <c r="H120" s="25"/>
    </row>
    <row r="121" spans="1:8" ht="12.75">
      <c r="A121" s="15"/>
      <c r="B121" s="17"/>
      <c r="C121" s="25"/>
      <c r="D121" s="25"/>
      <c r="E121" s="25"/>
      <c r="F121" s="25"/>
      <c r="G121" s="25"/>
      <c r="H121" s="25"/>
    </row>
    <row r="122" spans="1:8" ht="12.75">
      <c r="A122" s="15"/>
      <c r="B122" s="17"/>
      <c r="C122" s="25"/>
      <c r="D122" s="25"/>
      <c r="E122" s="25"/>
      <c r="F122" s="25"/>
      <c r="G122" s="25"/>
      <c r="H122" s="25"/>
    </row>
    <row r="123" spans="1:8" ht="12.75">
      <c r="A123" s="15"/>
      <c r="B123" s="17"/>
      <c r="C123" s="25"/>
      <c r="D123" s="25"/>
      <c r="E123" s="25"/>
      <c r="F123" s="25"/>
      <c r="G123" s="25"/>
      <c r="H123" s="25"/>
    </row>
    <row r="124" spans="1:8" ht="12.75">
      <c r="A124" s="15"/>
      <c r="B124" s="17"/>
      <c r="C124" s="25"/>
      <c r="D124" s="25"/>
      <c r="E124" s="25"/>
      <c r="F124" s="25"/>
      <c r="G124" s="25"/>
      <c r="H124" s="25"/>
    </row>
    <row r="125" spans="1:8" ht="12.75">
      <c r="A125" s="15"/>
      <c r="B125" s="17"/>
      <c r="C125" s="25"/>
      <c r="D125" s="25"/>
      <c r="E125" s="25"/>
      <c r="F125" s="25"/>
      <c r="G125" s="25"/>
      <c r="H125" s="25"/>
    </row>
    <row r="126" spans="1:8" ht="12.75">
      <c r="A126" s="15"/>
      <c r="B126" s="17"/>
      <c r="C126" s="25"/>
      <c r="D126" s="25"/>
      <c r="E126" s="25"/>
      <c r="F126" s="25"/>
      <c r="G126" s="25"/>
      <c r="H126" s="25"/>
    </row>
    <row r="127" spans="1:8" ht="12.75">
      <c r="A127" s="15"/>
      <c r="B127" s="17"/>
      <c r="C127" s="25"/>
      <c r="D127" s="25"/>
      <c r="E127" s="25"/>
      <c r="F127" s="25"/>
      <c r="G127" s="25"/>
      <c r="H127" s="25"/>
    </row>
    <row r="128" spans="1:8" ht="12.75">
      <c r="A128" s="15"/>
      <c r="B128" s="17"/>
      <c r="C128" s="25"/>
      <c r="D128" s="25"/>
      <c r="E128" s="25"/>
      <c r="F128" s="25"/>
      <c r="G128" s="25"/>
      <c r="H128" s="25"/>
    </row>
    <row r="129" spans="1:8" ht="12.75">
      <c r="A129" s="15"/>
      <c r="B129" s="17"/>
      <c r="C129" s="25"/>
      <c r="D129" s="25"/>
      <c r="E129" s="25"/>
      <c r="F129" s="25"/>
      <c r="G129" s="25"/>
      <c r="H129" s="25"/>
    </row>
    <row r="130" spans="1:8" ht="12.75">
      <c r="A130" s="15"/>
      <c r="B130" s="17"/>
      <c r="C130" s="25"/>
      <c r="D130" s="25"/>
      <c r="E130" s="25"/>
      <c r="F130" s="25"/>
      <c r="G130" s="25"/>
      <c r="H130" s="25"/>
    </row>
    <row r="131" spans="1:8" ht="12.75">
      <c r="A131" s="15"/>
      <c r="B131" s="17"/>
      <c r="C131" s="25"/>
      <c r="D131" s="25"/>
      <c r="E131" s="25"/>
      <c r="F131" s="25"/>
      <c r="G131" s="25"/>
      <c r="H131" s="25"/>
    </row>
    <row r="132" spans="1:8" ht="12.75">
      <c r="A132" s="15"/>
      <c r="B132" s="17"/>
      <c r="C132" s="25"/>
      <c r="D132" s="25"/>
      <c r="E132" s="25"/>
      <c r="F132" s="25"/>
      <c r="G132" s="25"/>
      <c r="H132" s="25"/>
    </row>
    <row r="133" spans="1:8" ht="12.75">
      <c r="A133" s="15"/>
      <c r="B133" s="17"/>
      <c r="C133" s="25"/>
      <c r="D133" s="25"/>
      <c r="E133" s="25"/>
      <c r="F133" s="25"/>
      <c r="G133" s="25"/>
      <c r="H133" s="25"/>
    </row>
    <row r="134" spans="1:8" ht="12.75">
      <c r="A134" s="15"/>
      <c r="B134" s="17"/>
      <c r="C134" s="25"/>
      <c r="D134" s="25"/>
      <c r="E134" s="25"/>
      <c r="F134" s="25"/>
      <c r="G134" s="25"/>
      <c r="H134" s="25"/>
    </row>
    <row r="135" spans="1:8" ht="12.75">
      <c r="A135" s="15"/>
      <c r="B135" s="17"/>
      <c r="C135" s="25"/>
      <c r="D135" s="25"/>
      <c r="E135" s="25"/>
      <c r="F135" s="25"/>
      <c r="G135" s="25"/>
      <c r="H135" s="25"/>
    </row>
    <row r="136" spans="1:8" ht="12.75">
      <c r="A136" s="15"/>
      <c r="B136" s="17"/>
      <c r="C136" s="25"/>
      <c r="D136" s="25"/>
      <c r="E136" s="25"/>
      <c r="F136" s="25"/>
      <c r="G136" s="25"/>
      <c r="H136" s="25"/>
    </row>
    <row r="137" spans="1:8" ht="12.75">
      <c r="A137" s="15"/>
      <c r="B137" s="17"/>
      <c r="C137" s="25"/>
      <c r="D137" s="25"/>
      <c r="E137" s="25"/>
      <c r="F137" s="25"/>
      <c r="G137" s="25"/>
      <c r="H137" s="25"/>
    </row>
    <row r="138" spans="1:8" ht="12.75">
      <c r="A138" s="15"/>
      <c r="B138" s="17"/>
      <c r="C138" s="25"/>
      <c r="D138" s="25"/>
      <c r="E138" s="25"/>
      <c r="F138" s="25"/>
      <c r="G138" s="25"/>
      <c r="H138" s="25"/>
    </row>
    <row r="139" spans="1:8" ht="12.75">
      <c r="A139" s="15"/>
      <c r="B139" s="17"/>
      <c r="C139" s="25"/>
      <c r="D139" s="25"/>
      <c r="E139" s="25"/>
      <c r="F139" s="25"/>
      <c r="G139" s="25"/>
      <c r="H139" s="25"/>
    </row>
    <row r="140" spans="1:8" ht="12.75">
      <c r="A140" s="15"/>
      <c r="B140" s="17"/>
      <c r="C140" s="25"/>
      <c r="D140" s="25"/>
      <c r="E140" s="25"/>
      <c r="F140" s="25"/>
      <c r="G140" s="25"/>
      <c r="H140" s="25"/>
    </row>
    <row r="141" spans="1:8" ht="12.75">
      <c r="A141" s="15"/>
      <c r="B141" s="17"/>
      <c r="C141" s="25"/>
      <c r="D141" s="25"/>
      <c r="E141" s="25"/>
      <c r="F141" s="25"/>
      <c r="G141" s="25"/>
      <c r="H141" s="25"/>
    </row>
    <row r="142" spans="1:8" ht="12.75">
      <c r="A142" s="15"/>
      <c r="B142" s="17"/>
      <c r="C142" s="25"/>
      <c r="D142" s="25"/>
      <c r="E142" s="25"/>
      <c r="F142" s="25"/>
      <c r="G142" s="25"/>
      <c r="H142" s="25"/>
    </row>
    <row r="143" spans="1:8" ht="12.75">
      <c r="A143" s="15"/>
      <c r="B143" s="17"/>
      <c r="C143" s="25"/>
      <c r="D143" s="25"/>
      <c r="E143" s="25"/>
      <c r="F143" s="25"/>
      <c r="G143" s="25"/>
      <c r="H143" s="25"/>
    </row>
    <row r="144" spans="1:8" ht="12.75">
      <c r="A144" s="15"/>
      <c r="B144" s="17"/>
      <c r="C144" s="25"/>
      <c r="D144" s="25"/>
      <c r="E144" s="25"/>
      <c r="F144" s="25"/>
      <c r="G144" s="25"/>
      <c r="H144" s="25"/>
    </row>
    <row r="145" spans="1:8" ht="12.75">
      <c r="A145" s="15"/>
      <c r="B145" s="17"/>
      <c r="C145" s="25"/>
      <c r="D145" s="25"/>
      <c r="E145" s="25"/>
      <c r="F145" s="25"/>
      <c r="G145" s="25"/>
      <c r="H145" s="25"/>
    </row>
    <row r="146" spans="1:8" ht="12.75">
      <c r="A146" s="15"/>
      <c r="B146" s="17"/>
      <c r="C146" s="25"/>
      <c r="D146" s="25"/>
      <c r="E146" s="25"/>
      <c r="F146" s="25"/>
      <c r="G146" s="25"/>
      <c r="H146" s="25"/>
    </row>
    <row r="147" spans="1:8" ht="12.75">
      <c r="A147" s="15"/>
      <c r="B147" s="17"/>
      <c r="C147" s="25"/>
      <c r="D147" s="25"/>
      <c r="E147" s="25"/>
      <c r="F147" s="25"/>
      <c r="G147" s="25"/>
      <c r="H147" s="25"/>
    </row>
    <row r="148" spans="1:8" ht="12.75">
      <c r="A148" s="15"/>
      <c r="B148" s="17"/>
      <c r="C148" s="25"/>
      <c r="D148" s="25"/>
      <c r="E148" s="25"/>
      <c r="F148" s="25"/>
      <c r="G148" s="25"/>
      <c r="H148" s="25"/>
    </row>
    <row r="149" spans="1:8" ht="12.75">
      <c r="A149" s="15"/>
      <c r="B149" s="17"/>
      <c r="C149" s="25"/>
      <c r="D149" s="25"/>
      <c r="E149" s="25"/>
      <c r="F149" s="25"/>
      <c r="G149" s="25"/>
      <c r="H149" s="25"/>
    </row>
    <row r="150" spans="1:8" ht="12.75">
      <c r="A150" s="15"/>
      <c r="B150" s="17"/>
      <c r="C150" s="25"/>
      <c r="D150" s="25"/>
      <c r="E150" s="25"/>
      <c r="F150" s="25"/>
      <c r="G150" s="25"/>
      <c r="H150" s="25"/>
    </row>
    <row r="151" spans="1:8" ht="12.75">
      <c r="A151" s="15"/>
      <c r="B151" s="17"/>
      <c r="C151" s="25"/>
      <c r="D151" s="25"/>
      <c r="E151" s="25"/>
      <c r="F151" s="25"/>
      <c r="G151" s="25"/>
      <c r="H151" s="25"/>
    </row>
    <row r="152" spans="1:8" ht="12.75">
      <c r="A152" s="15"/>
      <c r="B152" s="17"/>
      <c r="C152" s="25"/>
      <c r="D152" s="25"/>
      <c r="E152" s="25"/>
      <c r="F152" s="25"/>
      <c r="G152" s="25"/>
      <c r="H152" s="25"/>
    </row>
    <row r="153" spans="1:8" ht="12.75">
      <c r="A153" s="15"/>
      <c r="B153" s="15"/>
      <c r="C153" s="25"/>
      <c r="D153" s="25"/>
      <c r="E153" s="25"/>
      <c r="F153" s="25"/>
      <c r="G153" s="25"/>
      <c r="H153" s="25"/>
    </row>
    <row r="154" spans="1:8" ht="12.75">
      <c r="A154" s="15"/>
      <c r="B154" s="15"/>
      <c r="C154" s="25"/>
      <c r="D154" s="25"/>
      <c r="E154" s="25"/>
      <c r="F154" s="25"/>
      <c r="G154" s="25"/>
      <c r="H154" s="25"/>
    </row>
    <row r="155" spans="1:8" ht="12.75">
      <c r="A155" s="15"/>
      <c r="B155" s="15"/>
      <c r="C155" s="25"/>
      <c r="D155" s="25"/>
      <c r="E155" s="25"/>
      <c r="F155" s="25"/>
      <c r="G155" s="25"/>
      <c r="H155" s="25"/>
    </row>
    <row r="156" spans="1:8" ht="12.75">
      <c r="A156" s="15"/>
      <c r="B156" s="15"/>
      <c r="C156" s="25"/>
      <c r="D156" s="25"/>
      <c r="E156" s="25"/>
      <c r="F156" s="25"/>
      <c r="G156" s="25"/>
      <c r="H156" s="25"/>
    </row>
    <row r="157" spans="1:8" ht="12.75">
      <c r="A157" s="15"/>
      <c r="B157" s="15"/>
      <c r="C157" s="25"/>
      <c r="D157" s="25"/>
      <c r="E157" s="25"/>
      <c r="F157" s="25"/>
      <c r="G157" s="25"/>
      <c r="H157" s="25"/>
    </row>
    <row r="158" spans="1:8" ht="12.75">
      <c r="A158" s="15"/>
      <c r="B158" s="15"/>
      <c r="C158" s="25"/>
      <c r="D158" s="25"/>
      <c r="E158" s="25"/>
      <c r="F158" s="25"/>
      <c r="G158" s="25"/>
      <c r="H158" s="25"/>
    </row>
    <row r="159" spans="1:8" ht="12.75">
      <c r="A159" s="15"/>
      <c r="B159" s="15"/>
      <c r="C159" s="25"/>
      <c r="D159" s="25"/>
      <c r="E159" s="25"/>
      <c r="F159" s="25"/>
      <c r="G159" s="25"/>
      <c r="H159" s="25"/>
    </row>
    <row r="160" spans="1:8" ht="12.75">
      <c r="A160" s="15"/>
      <c r="B160" s="15"/>
      <c r="C160" s="25"/>
      <c r="D160" s="25"/>
      <c r="E160" s="25"/>
      <c r="F160" s="25"/>
      <c r="G160" s="25"/>
      <c r="H160" s="25"/>
    </row>
    <row r="161" spans="1:8" ht="12.75">
      <c r="A161" s="15"/>
      <c r="B161" s="15"/>
      <c r="C161" s="25"/>
      <c r="D161" s="25"/>
      <c r="E161" s="25"/>
      <c r="F161" s="25"/>
      <c r="G161" s="25"/>
      <c r="H161" s="25"/>
    </row>
    <row r="162" spans="1:8" ht="12.75">
      <c r="A162" s="15"/>
      <c r="B162" s="15"/>
      <c r="C162" s="25"/>
      <c r="D162" s="25"/>
      <c r="E162" s="25"/>
      <c r="F162" s="25"/>
      <c r="G162" s="25"/>
      <c r="H162" s="25"/>
    </row>
    <row r="163" spans="1:8" ht="12.75">
      <c r="A163" s="15"/>
      <c r="B163" s="15"/>
      <c r="C163" s="25"/>
      <c r="D163" s="25"/>
      <c r="E163" s="25"/>
      <c r="F163" s="25"/>
      <c r="G163" s="25"/>
      <c r="H163" s="25"/>
    </row>
    <row r="164" spans="1:8" ht="12.75">
      <c r="A164" s="15"/>
      <c r="B164" s="15"/>
      <c r="C164" s="25"/>
      <c r="D164" s="25"/>
      <c r="E164" s="25"/>
      <c r="F164" s="25"/>
      <c r="G164" s="25"/>
      <c r="H164" s="25"/>
    </row>
    <row r="165" spans="1:8" ht="12.75">
      <c r="A165" s="15"/>
      <c r="B165" s="15"/>
      <c r="C165" s="25"/>
      <c r="D165" s="25"/>
      <c r="E165" s="25"/>
      <c r="F165" s="25"/>
      <c r="G165" s="25"/>
      <c r="H165" s="25"/>
    </row>
    <row r="166" spans="1:8" ht="12.75">
      <c r="A166" s="15"/>
      <c r="B166" s="15"/>
      <c r="C166" s="25"/>
      <c r="D166" s="25"/>
      <c r="E166" s="25"/>
      <c r="F166" s="25"/>
      <c r="G166" s="25"/>
      <c r="H166" s="25"/>
    </row>
    <row r="167" spans="1:8" ht="12.75">
      <c r="A167" s="15"/>
      <c r="B167" s="15"/>
      <c r="C167" s="25"/>
      <c r="D167" s="25"/>
      <c r="E167" s="25"/>
      <c r="F167" s="25"/>
      <c r="G167" s="25"/>
      <c r="H167" s="25"/>
    </row>
    <row r="168" spans="1:8" ht="12.75">
      <c r="A168" s="15"/>
      <c r="B168" s="15"/>
      <c r="C168" s="25"/>
      <c r="D168" s="25"/>
      <c r="E168" s="25"/>
      <c r="F168" s="25"/>
      <c r="G168" s="25"/>
      <c r="H168" s="25"/>
    </row>
    <row r="169" spans="1:8" ht="12.75">
      <c r="A169" s="15"/>
      <c r="B169" s="15"/>
      <c r="C169" s="25"/>
      <c r="D169" s="25"/>
      <c r="E169" s="25"/>
      <c r="F169" s="25"/>
      <c r="G169" s="25"/>
      <c r="H169" s="25"/>
    </row>
    <row r="170" spans="1:8" ht="12.75">
      <c r="A170" s="15"/>
      <c r="B170" s="15"/>
      <c r="C170" s="25"/>
      <c r="D170" s="25"/>
      <c r="E170" s="25"/>
      <c r="F170" s="25"/>
      <c r="G170" s="25"/>
      <c r="H170" s="25"/>
    </row>
    <row r="171" spans="1:8" ht="12.75">
      <c r="A171" s="15"/>
      <c r="B171" s="15"/>
      <c r="C171" s="25"/>
      <c r="D171" s="25"/>
      <c r="E171" s="25"/>
      <c r="F171" s="25"/>
      <c r="G171" s="25"/>
      <c r="H171" s="25"/>
    </row>
    <row r="172" spans="1:8" ht="12.75">
      <c r="A172" s="15"/>
      <c r="B172" s="15"/>
      <c r="C172" s="25"/>
      <c r="D172" s="25"/>
      <c r="E172" s="25"/>
      <c r="F172" s="25"/>
      <c r="G172" s="25"/>
      <c r="H172" s="25"/>
    </row>
    <row r="173" spans="1:8" ht="12.75">
      <c r="A173" s="15"/>
      <c r="B173" s="15"/>
      <c r="C173" s="25"/>
      <c r="D173" s="25"/>
      <c r="E173" s="25"/>
      <c r="F173" s="25"/>
      <c r="G173" s="25"/>
      <c r="H173" s="25"/>
    </row>
    <row r="174" spans="2:8" ht="12.75">
      <c r="B174" s="27"/>
      <c r="C174" s="26"/>
      <c r="D174" s="25"/>
      <c r="E174" s="25"/>
      <c r="F174" s="25"/>
      <c r="G174" s="25"/>
      <c r="H174" s="25"/>
    </row>
    <row r="175" spans="2:8" ht="12.75">
      <c r="B175" s="27"/>
      <c r="C175" s="26"/>
      <c r="D175" s="25"/>
      <c r="E175" s="25"/>
      <c r="F175" s="25"/>
      <c r="G175" s="25"/>
      <c r="H175" s="25"/>
    </row>
    <row r="176" spans="2:8" ht="12.75">
      <c r="B176" s="27"/>
      <c r="C176" s="26"/>
      <c r="D176" s="25"/>
      <c r="E176" s="25"/>
      <c r="F176" s="25"/>
      <c r="G176" s="25"/>
      <c r="H176" s="25"/>
    </row>
    <row r="177" spans="2:8" ht="12.75">
      <c r="B177" s="27"/>
      <c r="C177" s="26"/>
      <c r="D177" s="25"/>
      <c r="E177" s="25"/>
      <c r="F177" s="25"/>
      <c r="G177" s="25"/>
      <c r="H177" s="25"/>
    </row>
    <row r="178" spans="2:8" ht="12.75">
      <c r="B178" s="27"/>
      <c r="C178" s="26"/>
      <c r="D178" s="25"/>
      <c r="E178" s="25"/>
      <c r="F178" s="25"/>
      <c r="G178" s="25"/>
      <c r="H178" s="25"/>
    </row>
    <row r="179" spans="2:8" ht="12.75">
      <c r="B179" s="27"/>
      <c r="C179" s="26"/>
      <c r="D179" s="25"/>
      <c r="E179" s="25"/>
      <c r="F179" s="25"/>
      <c r="G179" s="25"/>
      <c r="H179" s="25"/>
    </row>
    <row r="180" spans="2:8" ht="12.75">
      <c r="B180" s="27"/>
      <c r="C180" s="26"/>
      <c r="D180" s="25"/>
      <c r="E180" s="25"/>
      <c r="F180" s="25"/>
      <c r="G180" s="25"/>
      <c r="H180" s="25"/>
    </row>
    <row r="181" spans="2:8" ht="12.75">
      <c r="B181" s="27"/>
      <c r="C181" s="26"/>
      <c r="D181" s="25"/>
      <c r="E181" s="25"/>
      <c r="F181" s="25"/>
      <c r="G181" s="25"/>
      <c r="H181" s="25"/>
    </row>
    <row r="182" spans="2:8" ht="12.75">
      <c r="B182" s="27"/>
      <c r="C182" s="26"/>
      <c r="D182" s="25"/>
      <c r="E182" s="25"/>
      <c r="F182" s="25"/>
      <c r="G182" s="25"/>
      <c r="H182" s="25"/>
    </row>
    <row r="183" spans="2:8" ht="12.75">
      <c r="B183" s="27"/>
      <c r="C183" s="26"/>
      <c r="D183" s="25"/>
      <c r="E183" s="25"/>
      <c r="F183" s="25"/>
      <c r="G183" s="25"/>
      <c r="H183" s="25"/>
    </row>
    <row r="184" spans="2:8" ht="12.75">
      <c r="B184" s="27"/>
      <c r="C184" s="26"/>
      <c r="D184" s="25"/>
      <c r="E184" s="25"/>
      <c r="F184" s="25"/>
      <c r="G184" s="25"/>
      <c r="H184" s="25"/>
    </row>
    <row r="185" spans="2:8" ht="12.75">
      <c r="B185" s="27"/>
      <c r="C185" s="26"/>
      <c r="D185" s="25"/>
      <c r="E185" s="25"/>
      <c r="F185" s="25"/>
      <c r="G185" s="25"/>
      <c r="H185" s="25"/>
    </row>
    <row r="186" spans="2:8" ht="12.75">
      <c r="B186" s="27"/>
      <c r="C186" s="26"/>
      <c r="D186" s="25"/>
      <c r="E186" s="25"/>
      <c r="F186" s="25"/>
      <c r="G186" s="25"/>
      <c r="H186" s="25"/>
    </row>
    <row r="187" spans="2:8" ht="12.75">
      <c r="B187" s="27"/>
      <c r="C187" s="26"/>
      <c r="D187" s="25"/>
      <c r="E187" s="25"/>
      <c r="F187" s="25"/>
      <c r="G187" s="25"/>
      <c r="H187" s="25"/>
    </row>
    <row r="188" spans="2:8" ht="12.75">
      <c r="B188" s="27"/>
      <c r="C188" s="26"/>
      <c r="D188" s="25"/>
      <c r="E188" s="25"/>
      <c r="F188" s="25"/>
      <c r="G188" s="25"/>
      <c r="H188" s="25"/>
    </row>
    <row r="189" spans="2:8" ht="12.75">
      <c r="B189" s="27"/>
      <c r="C189" s="26"/>
      <c r="D189" s="25"/>
      <c r="E189" s="25"/>
      <c r="F189" s="25"/>
      <c r="G189" s="25"/>
      <c r="H189" s="25"/>
    </row>
    <row r="190" spans="2:8" ht="12.75">
      <c r="B190" s="27"/>
      <c r="C190" s="26"/>
      <c r="D190" s="25"/>
      <c r="E190" s="25"/>
      <c r="F190" s="25"/>
      <c r="G190" s="25"/>
      <c r="H190" s="25"/>
    </row>
    <row r="191" spans="2:8" ht="12.75">
      <c r="B191" s="27"/>
      <c r="C191" s="26"/>
      <c r="D191" s="25"/>
      <c r="E191" s="25"/>
      <c r="F191" s="25"/>
      <c r="G191" s="25"/>
      <c r="H191" s="25"/>
    </row>
    <row r="192" spans="2:8" ht="12.75">
      <c r="B192" s="27"/>
      <c r="C192" s="26"/>
      <c r="D192" s="25"/>
      <c r="E192" s="25"/>
      <c r="F192" s="25"/>
      <c r="G192" s="25"/>
      <c r="H192" s="25"/>
    </row>
    <row r="193" spans="2:8" ht="12.75">
      <c r="B193" s="27"/>
      <c r="C193" s="26"/>
      <c r="D193" s="25"/>
      <c r="E193" s="25"/>
      <c r="F193" s="25"/>
      <c r="G193" s="25"/>
      <c r="H193" s="25"/>
    </row>
    <row r="194" spans="2:8" ht="12.75">
      <c r="B194" s="27"/>
      <c r="C194" s="26"/>
      <c r="D194" s="25"/>
      <c r="E194" s="25"/>
      <c r="F194" s="25"/>
      <c r="G194" s="25"/>
      <c r="H194" s="25"/>
    </row>
    <row r="195" spans="2:8" ht="12.75">
      <c r="B195" s="27"/>
      <c r="C195" s="26"/>
      <c r="D195" s="25"/>
      <c r="E195" s="25"/>
      <c r="F195" s="25"/>
      <c r="G195" s="25"/>
      <c r="H195" s="25"/>
    </row>
    <row r="196" spans="2:8" ht="12.75">
      <c r="B196" s="27"/>
      <c r="C196" s="26"/>
      <c r="D196" s="25"/>
      <c r="E196" s="25"/>
      <c r="F196" s="25"/>
      <c r="G196" s="25"/>
      <c r="H196" s="25"/>
    </row>
    <row r="197" spans="2:8" ht="12.75">
      <c r="B197" s="27"/>
      <c r="C197" s="26"/>
      <c r="D197" s="25"/>
      <c r="E197" s="25"/>
      <c r="F197" s="25"/>
      <c r="G197" s="25"/>
      <c r="H197" s="25"/>
    </row>
    <row r="198" spans="2:8" ht="12.75">
      <c r="B198" s="27"/>
      <c r="C198" s="26"/>
      <c r="D198" s="25"/>
      <c r="E198" s="25"/>
      <c r="F198" s="25"/>
      <c r="G198" s="25"/>
      <c r="H198" s="25"/>
    </row>
    <row r="199" spans="2:8" ht="12.75">
      <c r="B199" s="27"/>
      <c r="C199" s="26"/>
      <c r="D199" s="25"/>
      <c r="E199" s="25"/>
      <c r="F199" s="25"/>
      <c r="G199" s="25"/>
      <c r="H199" s="25"/>
    </row>
    <row r="200" spans="2:8" ht="12.75">
      <c r="B200" s="27"/>
      <c r="C200" s="26"/>
      <c r="D200" s="25"/>
      <c r="E200" s="25"/>
      <c r="F200" s="25"/>
      <c r="G200" s="25"/>
      <c r="H200" s="25"/>
    </row>
    <row r="201" spans="2:8" ht="12.75">
      <c r="B201" s="27"/>
      <c r="C201" s="26"/>
      <c r="D201" s="25"/>
      <c r="E201" s="25"/>
      <c r="F201" s="25"/>
      <c r="G201" s="25"/>
      <c r="H201" s="25"/>
    </row>
    <row r="202" spans="2:8" ht="12.75">
      <c r="B202" s="27"/>
      <c r="C202" s="26"/>
      <c r="D202" s="25"/>
      <c r="E202" s="25"/>
      <c r="F202" s="25"/>
      <c r="G202" s="25"/>
      <c r="H202" s="25"/>
    </row>
    <row r="203" spans="2:8" ht="12.75">
      <c r="B203" s="27"/>
      <c r="C203" s="26"/>
      <c r="D203" s="25"/>
      <c r="E203" s="25"/>
      <c r="F203" s="25"/>
      <c r="G203" s="25"/>
      <c r="H203" s="25"/>
    </row>
    <row r="204" spans="2:8" ht="12.75">
      <c r="B204" s="27"/>
      <c r="C204" s="26"/>
      <c r="D204" s="25"/>
      <c r="E204" s="25"/>
      <c r="F204" s="25"/>
      <c r="G204" s="25"/>
      <c r="H204" s="25"/>
    </row>
    <row r="205" spans="2:8" ht="12.75">
      <c r="B205" s="27"/>
      <c r="C205" s="26"/>
      <c r="D205" s="25"/>
      <c r="E205" s="25"/>
      <c r="F205" s="25"/>
      <c r="G205" s="25"/>
      <c r="H205" s="25"/>
    </row>
    <row r="206" spans="2:8" ht="12.75">
      <c r="B206" s="27"/>
      <c r="C206" s="26"/>
      <c r="D206" s="25"/>
      <c r="E206" s="25"/>
      <c r="F206" s="25"/>
      <c r="G206" s="25"/>
      <c r="H206" s="25"/>
    </row>
    <row r="207" spans="2:8" ht="12.75">
      <c r="B207" s="27"/>
      <c r="C207" s="26"/>
      <c r="D207" s="25"/>
      <c r="E207" s="25"/>
      <c r="F207" s="25"/>
      <c r="G207" s="25"/>
      <c r="H207" s="25"/>
    </row>
    <row r="208" spans="2:8" ht="12.75">
      <c r="B208" s="27"/>
      <c r="C208" s="26"/>
      <c r="D208" s="25"/>
      <c r="E208" s="25"/>
      <c r="F208" s="25"/>
      <c r="G208" s="25"/>
      <c r="H208" s="25"/>
    </row>
    <row r="209" spans="2:8" ht="12.75">
      <c r="B209" s="27"/>
      <c r="C209" s="26"/>
      <c r="D209" s="25"/>
      <c r="E209" s="25"/>
      <c r="F209" s="25"/>
      <c r="G209" s="25"/>
      <c r="H209" s="25"/>
    </row>
    <row r="210" spans="2:8" ht="12.75">
      <c r="B210" s="27"/>
      <c r="C210" s="26"/>
      <c r="D210" s="25"/>
      <c r="E210" s="25"/>
      <c r="F210" s="25"/>
      <c r="G210" s="25"/>
      <c r="H210" s="25"/>
    </row>
    <row r="211" spans="2:8" ht="12.75">
      <c r="B211" s="27"/>
      <c r="C211" s="26"/>
      <c r="D211" s="25"/>
      <c r="E211" s="25"/>
      <c r="F211" s="25"/>
      <c r="G211" s="25"/>
      <c r="H211" s="25"/>
    </row>
    <row r="212" spans="2:8" ht="12.75">
      <c r="B212" s="27"/>
      <c r="C212" s="26"/>
      <c r="D212" s="25"/>
      <c r="E212" s="25"/>
      <c r="F212" s="25"/>
      <c r="G212" s="25"/>
      <c r="H212" s="25"/>
    </row>
    <row r="213" spans="2:8" ht="12.75">
      <c r="B213" s="27"/>
      <c r="C213" s="26"/>
      <c r="D213" s="25"/>
      <c r="E213" s="25"/>
      <c r="F213" s="25"/>
      <c r="G213" s="25"/>
      <c r="H213" s="25"/>
    </row>
    <row r="214" spans="2:8" ht="12.75">
      <c r="B214" s="27"/>
      <c r="C214" s="26"/>
      <c r="D214" s="25"/>
      <c r="E214" s="25"/>
      <c r="F214" s="25"/>
      <c r="G214" s="25"/>
      <c r="H214" s="25"/>
    </row>
    <row r="215" spans="2:8" ht="12.75">
      <c r="B215" s="27"/>
      <c r="C215" s="26"/>
      <c r="D215" s="25"/>
      <c r="E215" s="25"/>
      <c r="F215" s="25"/>
      <c r="G215" s="25"/>
      <c r="H215" s="25"/>
    </row>
    <row r="216" spans="2:8" ht="12.75">
      <c r="B216" s="27"/>
      <c r="C216" s="26"/>
      <c r="D216" s="26"/>
      <c r="E216" s="26"/>
      <c r="F216" s="26"/>
      <c r="G216" s="26"/>
      <c r="H216" s="26"/>
    </row>
    <row r="217" spans="2:8" ht="12.75">
      <c r="B217" s="27"/>
      <c r="C217" s="26"/>
      <c r="D217" s="26"/>
      <c r="E217" s="26"/>
      <c r="F217" s="26"/>
      <c r="G217" s="26"/>
      <c r="H217" s="26"/>
    </row>
    <row r="218" spans="2:8" ht="12.75">
      <c r="B218" s="27"/>
      <c r="C218" s="26"/>
      <c r="D218" s="26"/>
      <c r="E218" s="26"/>
      <c r="F218" s="26"/>
      <c r="G218" s="26"/>
      <c r="H218" s="26"/>
    </row>
    <row r="219" spans="2:8" ht="12.75">
      <c r="B219" s="27"/>
      <c r="C219" s="26"/>
      <c r="D219" s="26"/>
      <c r="E219" s="26"/>
      <c r="F219" s="26"/>
      <c r="G219" s="26"/>
      <c r="H219" s="26"/>
    </row>
    <row r="220" spans="2:8" ht="12.75">
      <c r="B220" s="27"/>
      <c r="C220" s="26"/>
      <c r="D220" s="26"/>
      <c r="E220" s="26"/>
      <c r="F220" s="26"/>
      <c r="G220" s="26"/>
      <c r="H220" s="26"/>
    </row>
    <row r="221" spans="2:8" ht="12.75">
      <c r="B221" s="27"/>
      <c r="C221" s="26"/>
      <c r="D221" s="26"/>
      <c r="E221" s="26"/>
      <c r="F221" s="26"/>
      <c r="G221" s="26"/>
      <c r="H221" s="26"/>
    </row>
    <row r="222" spans="2:8" ht="12.75">
      <c r="B222" s="27"/>
      <c r="C222" s="26"/>
      <c r="D222" s="26"/>
      <c r="E222" s="26"/>
      <c r="F222" s="26"/>
      <c r="G222" s="26"/>
      <c r="H222" s="26"/>
    </row>
    <row r="223" spans="2:8" ht="12.75">
      <c r="B223" s="27"/>
      <c r="C223" s="26"/>
      <c r="D223" s="26"/>
      <c r="E223" s="26"/>
      <c r="F223" s="26"/>
      <c r="G223" s="26"/>
      <c r="H223" s="26"/>
    </row>
    <row r="224" spans="2:8" ht="12.75">
      <c r="B224" s="27"/>
      <c r="C224" s="26"/>
      <c r="D224" s="26"/>
      <c r="E224" s="26"/>
      <c r="F224" s="26"/>
      <c r="G224" s="26"/>
      <c r="H224" s="26"/>
    </row>
    <row r="225" spans="2:8" ht="12.75">
      <c r="B225" s="27"/>
      <c r="C225" s="26"/>
      <c r="D225" s="26"/>
      <c r="E225" s="26"/>
      <c r="F225" s="26"/>
      <c r="G225" s="26"/>
      <c r="H225" s="26"/>
    </row>
    <row r="226" spans="2:8" ht="12.75">
      <c r="B226" s="27"/>
      <c r="C226" s="26"/>
      <c r="D226" s="26"/>
      <c r="E226" s="26"/>
      <c r="F226" s="26"/>
      <c r="G226" s="26"/>
      <c r="H226" s="26"/>
    </row>
    <row r="227" spans="2:8" ht="12.75">
      <c r="B227" s="27"/>
      <c r="C227" s="26"/>
      <c r="D227" s="26"/>
      <c r="E227" s="26"/>
      <c r="F227" s="26"/>
      <c r="G227" s="26"/>
      <c r="H227" s="26"/>
    </row>
    <row r="228" spans="2:8" ht="12.75">
      <c r="B228" s="27"/>
      <c r="C228" s="26"/>
      <c r="D228" s="26"/>
      <c r="E228" s="26"/>
      <c r="F228" s="26"/>
      <c r="G228" s="26"/>
      <c r="H228" s="26"/>
    </row>
    <row r="229" spans="2:8" ht="12.75">
      <c r="B229" s="27"/>
      <c r="C229" s="26"/>
      <c r="D229" s="26"/>
      <c r="E229" s="26"/>
      <c r="F229" s="26"/>
      <c r="G229" s="26"/>
      <c r="H229" s="26"/>
    </row>
    <row r="230" spans="2:8" ht="12.75">
      <c r="B230" s="27"/>
      <c r="C230" s="26"/>
      <c r="D230" s="26"/>
      <c r="E230" s="26"/>
      <c r="F230" s="26"/>
      <c r="G230" s="26"/>
      <c r="H230" s="26"/>
    </row>
    <row r="231" spans="2:8" ht="12.75">
      <c r="B231" s="27"/>
      <c r="C231" s="26"/>
      <c r="D231" s="26"/>
      <c r="E231" s="26"/>
      <c r="F231" s="26"/>
      <c r="G231" s="26"/>
      <c r="H231" s="26"/>
    </row>
    <row r="232" spans="2:8" ht="12.75">
      <c r="B232" s="27"/>
      <c r="C232" s="26"/>
      <c r="D232" s="26"/>
      <c r="E232" s="26"/>
      <c r="F232" s="26"/>
      <c r="G232" s="26"/>
      <c r="H232" s="26"/>
    </row>
    <row r="233" spans="2:8" ht="12.75">
      <c r="B233" s="27"/>
      <c r="C233" s="26"/>
      <c r="D233" s="26"/>
      <c r="E233" s="26"/>
      <c r="F233" s="26"/>
      <c r="G233" s="26"/>
      <c r="H233" s="26"/>
    </row>
    <row r="234" spans="2:8" ht="12.75">
      <c r="B234" s="27"/>
      <c r="C234" s="26"/>
      <c r="D234" s="26"/>
      <c r="E234" s="26"/>
      <c r="F234" s="26"/>
      <c r="G234" s="26"/>
      <c r="H234" s="26"/>
    </row>
    <row r="235" spans="2:8" ht="12.75">
      <c r="B235" s="27"/>
      <c r="C235" s="26"/>
      <c r="D235" s="26"/>
      <c r="E235" s="26"/>
      <c r="F235" s="26"/>
      <c r="G235" s="26"/>
      <c r="H235" s="26"/>
    </row>
    <row r="236" spans="2:8" ht="12.75">
      <c r="B236" s="27"/>
      <c r="C236" s="26"/>
      <c r="D236" s="26"/>
      <c r="E236" s="26"/>
      <c r="F236" s="26"/>
      <c r="G236" s="26"/>
      <c r="H236" s="26"/>
    </row>
    <row r="237" spans="2:8" ht="12.75">
      <c r="B237" s="27"/>
      <c r="C237" s="26"/>
      <c r="D237" s="26"/>
      <c r="E237" s="26"/>
      <c r="F237" s="26"/>
      <c r="G237" s="26"/>
      <c r="H237" s="26"/>
    </row>
    <row r="238" spans="2:8" ht="12.75">
      <c r="B238" s="27"/>
      <c r="C238" s="26"/>
      <c r="D238" s="26"/>
      <c r="E238" s="26"/>
      <c r="F238" s="26"/>
      <c r="G238" s="26"/>
      <c r="H238" s="26"/>
    </row>
    <row r="239" spans="2:8" ht="12.75">
      <c r="B239" s="27"/>
      <c r="C239" s="26"/>
      <c r="D239" s="26"/>
      <c r="E239" s="26"/>
      <c r="F239" s="26"/>
      <c r="G239" s="26"/>
      <c r="H239" s="26"/>
    </row>
    <row r="240" spans="2:8" ht="12.75">
      <c r="B240" s="27"/>
      <c r="C240" s="26"/>
      <c r="D240" s="26"/>
      <c r="E240" s="26"/>
      <c r="F240" s="26"/>
      <c r="G240" s="26"/>
      <c r="H240" s="26"/>
    </row>
    <row r="241" spans="2:8" ht="12.75">
      <c r="B241" s="27"/>
      <c r="C241" s="26"/>
      <c r="D241" s="26"/>
      <c r="E241" s="26"/>
      <c r="F241" s="26"/>
      <c r="G241" s="26"/>
      <c r="H241" s="26"/>
    </row>
    <row r="242" spans="2:8" ht="12.75">
      <c r="B242" s="27"/>
      <c r="C242" s="26"/>
      <c r="D242" s="26"/>
      <c r="E242" s="26"/>
      <c r="F242" s="26"/>
      <c r="G242" s="26"/>
      <c r="H242" s="26"/>
    </row>
    <row r="243" spans="2:8" ht="12.75">
      <c r="B243" s="27"/>
      <c r="C243" s="26"/>
      <c r="D243" s="26"/>
      <c r="E243" s="26"/>
      <c r="F243" s="26"/>
      <c r="G243" s="26"/>
      <c r="H243" s="26"/>
    </row>
    <row r="244" spans="2:8" ht="12.75">
      <c r="B244" s="27"/>
      <c r="C244" s="26"/>
      <c r="D244" s="26"/>
      <c r="E244" s="26"/>
      <c r="F244" s="26"/>
      <c r="G244" s="26"/>
      <c r="H244" s="26"/>
    </row>
    <row r="245" spans="2:8" ht="12.75">
      <c r="B245" s="27"/>
      <c r="C245" s="26"/>
      <c r="D245" s="26"/>
      <c r="E245" s="26"/>
      <c r="F245" s="26"/>
      <c r="G245" s="26"/>
      <c r="H245" s="26"/>
    </row>
    <row r="246" spans="2:8" ht="12.75">
      <c r="B246" s="27"/>
      <c r="C246" s="26"/>
      <c r="D246" s="26"/>
      <c r="E246" s="26"/>
      <c r="F246" s="26"/>
      <c r="G246" s="26"/>
      <c r="H246" s="26"/>
    </row>
    <row r="247" spans="2:8" ht="12.75">
      <c r="B247" s="27"/>
      <c r="C247" s="26"/>
      <c r="D247" s="26"/>
      <c r="E247" s="26"/>
      <c r="F247" s="26"/>
      <c r="G247" s="26"/>
      <c r="H247" s="26"/>
    </row>
    <row r="248" spans="2:8" ht="12.75">
      <c r="B248" s="27"/>
      <c r="C248" s="26"/>
      <c r="D248" s="26"/>
      <c r="E248" s="26"/>
      <c r="F248" s="26"/>
      <c r="G248" s="26"/>
      <c r="H248" s="26"/>
    </row>
    <row r="249" spans="2:8" ht="12.75">
      <c r="B249" s="27"/>
      <c r="C249" s="26"/>
      <c r="D249" s="26"/>
      <c r="E249" s="26"/>
      <c r="F249" s="26"/>
      <c r="G249" s="26"/>
      <c r="H249" s="26"/>
    </row>
    <row r="250" spans="2:8" ht="12.75">
      <c r="B250" s="27"/>
      <c r="C250" s="26"/>
      <c r="D250" s="26"/>
      <c r="E250" s="26"/>
      <c r="F250" s="26"/>
      <c r="G250" s="26"/>
      <c r="H250" s="26"/>
    </row>
    <row r="251" spans="2:8" ht="12.75">
      <c r="B251" s="27"/>
      <c r="C251" s="26"/>
      <c r="D251" s="26"/>
      <c r="E251" s="26"/>
      <c r="F251" s="26"/>
      <c r="G251" s="26"/>
      <c r="H251" s="26"/>
    </row>
    <row r="252" spans="2:8" ht="12.75">
      <c r="B252" s="27"/>
      <c r="C252" s="26"/>
      <c r="D252" s="26"/>
      <c r="E252" s="26"/>
      <c r="F252" s="26"/>
      <c r="G252" s="26"/>
      <c r="H252" s="26"/>
    </row>
    <row r="253" spans="2:8" ht="12.75">
      <c r="B253" s="27"/>
      <c r="C253" s="26"/>
      <c r="D253" s="26"/>
      <c r="E253" s="26"/>
      <c r="F253" s="26"/>
      <c r="G253" s="26"/>
      <c r="H253" s="26"/>
    </row>
    <row r="254" spans="2:8" ht="12.75">
      <c r="B254" s="27"/>
      <c r="C254" s="26"/>
      <c r="D254" s="26"/>
      <c r="E254" s="26"/>
      <c r="F254" s="26"/>
      <c r="G254" s="26"/>
      <c r="H254" s="26"/>
    </row>
    <row r="255" spans="2:8" ht="12.75">
      <c r="B255" s="27"/>
      <c r="C255" s="26"/>
      <c r="D255" s="26"/>
      <c r="E255" s="26"/>
      <c r="F255" s="26"/>
      <c r="G255" s="26"/>
      <c r="H255" s="26"/>
    </row>
    <row r="256" spans="2:8" ht="12.75">
      <c r="B256" s="27"/>
      <c r="C256" s="26"/>
      <c r="D256" s="26"/>
      <c r="E256" s="26"/>
      <c r="F256" s="26"/>
      <c r="G256" s="26"/>
      <c r="H256" s="26"/>
    </row>
    <row r="257" spans="2:8" ht="12.75">
      <c r="B257" s="27"/>
      <c r="C257" s="26"/>
      <c r="D257" s="26"/>
      <c r="E257" s="26"/>
      <c r="F257" s="26"/>
      <c r="G257" s="26"/>
      <c r="H257" s="26"/>
    </row>
    <row r="258" spans="2:8" ht="12.75">
      <c r="B258" s="27"/>
      <c r="C258" s="26"/>
      <c r="D258" s="26"/>
      <c r="E258" s="26"/>
      <c r="F258" s="26"/>
      <c r="G258" s="26"/>
      <c r="H258" s="26"/>
    </row>
    <row r="259" spans="2:8" ht="12.75">
      <c r="B259" s="27"/>
      <c r="C259" s="26"/>
      <c r="D259" s="26"/>
      <c r="E259" s="26"/>
      <c r="F259" s="26"/>
      <c r="G259" s="26"/>
      <c r="H259" s="26"/>
    </row>
    <row r="260" spans="2:8" ht="12.75">
      <c r="B260" s="27"/>
      <c r="C260" s="26"/>
      <c r="D260" s="26"/>
      <c r="E260" s="26"/>
      <c r="F260" s="26"/>
      <c r="G260" s="26"/>
      <c r="H260" s="26"/>
    </row>
    <row r="261" spans="2:8" ht="12.75">
      <c r="B261" s="27"/>
      <c r="C261" s="26"/>
      <c r="D261" s="26"/>
      <c r="E261" s="26"/>
      <c r="F261" s="26"/>
      <c r="G261" s="26"/>
      <c r="H261" s="26"/>
    </row>
    <row r="262" spans="2:8" ht="12.75">
      <c r="B262" s="27"/>
      <c r="C262" s="26"/>
      <c r="D262" s="26"/>
      <c r="E262" s="26"/>
      <c r="F262" s="26"/>
      <c r="G262" s="26"/>
      <c r="H262" s="26"/>
    </row>
    <row r="263" spans="2:8" ht="12.75">
      <c r="B263" s="27"/>
      <c r="C263" s="26"/>
      <c r="D263" s="26"/>
      <c r="E263" s="26"/>
      <c r="F263" s="26"/>
      <c r="G263" s="26"/>
      <c r="H263" s="26"/>
    </row>
    <row r="264" spans="2:8" ht="12.75">
      <c r="B264" s="27"/>
      <c r="C264" s="26"/>
      <c r="D264" s="26"/>
      <c r="E264" s="26"/>
      <c r="F264" s="26"/>
      <c r="G264" s="26"/>
      <c r="H264" s="26"/>
    </row>
    <row r="265" spans="2:8" ht="12.75">
      <c r="B265" s="27"/>
      <c r="C265" s="26"/>
      <c r="D265" s="26"/>
      <c r="E265" s="26"/>
      <c r="F265" s="26"/>
      <c r="G265" s="26"/>
      <c r="H265" s="26"/>
    </row>
    <row r="266" spans="2:8" ht="12.75">
      <c r="B266" s="27"/>
      <c r="C266" s="26"/>
      <c r="D266" s="26"/>
      <c r="E266" s="26"/>
      <c r="F266" s="26"/>
      <c r="G266" s="26"/>
      <c r="H266" s="26"/>
    </row>
    <row r="267" spans="2:8" ht="12.75">
      <c r="B267" s="27"/>
      <c r="C267" s="26"/>
      <c r="D267" s="26"/>
      <c r="E267" s="26"/>
      <c r="F267" s="26"/>
      <c r="G267" s="26"/>
      <c r="H267" s="26"/>
    </row>
    <row r="268" spans="2:8" ht="12.75">
      <c r="B268" s="27"/>
      <c r="C268" s="26"/>
      <c r="D268" s="26"/>
      <c r="E268" s="26"/>
      <c r="F268" s="26"/>
      <c r="G268" s="26"/>
      <c r="H268" s="26"/>
    </row>
    <row r="269" spans="2:8" ht="12.75">
      <c r="B269" s="27"/>
      <c r="C269" s="26"/>
      <c r="D269" s="26"/>
      <c r="E269" s="26"/>
      <c r="F269" s="26"/>
      <c r="G269" s="26"/>
      <c r="H269" s="26"/>
    </row>
    <row r="270" spans="2:8" ht="12.75">
      <c r="B270" s="27"/>
      <c r="C270" s="26"/>
      <c r="D270" s="26"/>
      <c r="E270" s="26"/>
      <c r="F270" s="26"/>
      <c r="G270" s="26"/>
      <c r="H270" s="26"/>
    </row>
    <row r="271" spans="2:8" ht="12.75">
      <c r="B271" s="27"/>
      <c r="C271" s="26"/>
      <c r="D271" s="26"/>
      <c r="E271" s="26"/>
      <c r="F271" s="26"/>
      <c r="G271" s="26"/>
      <c r="H271" s="26"/>
    </row>
    <row r="272" spans="2:8" ht="12.75">
      <c r="B272" s="27"/>
      <c r="C272" s="26"/>
      <c r="D272" s="26"/>
      <c r="E272" s="26"/>
      <c r="F272" s="26"/>
      <c r="G272" s="26"/>
      <c r="H272" s="26"/>
    </row>
    <row r="273" spans="2:8" ht="12.75">
      <c r="B273" s="27"/>
      <c r="C273" s="26"/>
      <c r="D273" s="26"/>
      <c r="E273" s="26"/>
      <c r="F273" s="26"/>
      <c r="G273" s="26"/>
      <c r="H273" s="26"/>
    </row>
    <row r="274" spans="2:8" ht="12.75">
      <c r="B274" s="27"/>
      <c r="C274" s="26"/>
      <c r="D274" s="26"/>
      <c r="E274" s="26"/>
      <c r="F274" s="26"/>
      <c r="G274" s="26"/>
      <c r="H274" s="26"/>
    </row>
    <row r="275" spans="2:8" ht="12.75">
      <c r="B275" s="27"/>
      <c r="C275" s="26"/>
      <c r="D275" s="26"/>
      <c r="E275" s="26"/>
      <c r="F275" s="26"/>
      <c r="G275" s="26"/>
      <c r="H275" s="26"/>
    </row>
    <row r="276" spans="2:8" ht="12.75">
      <c r="B276" s="27"/>
      <c r="C276" s="26"/>
      <c r="D276" s="26"/>
      <c r="E276" s="26"/>
      <c r="F276" s="26"/>
      <c r="G276" s="26"/>
      <c r="H276" s="26"/>
    </row>
    <row r="277" spans="2:8" ht="12.75">
      <c r="B277" s="27"/>
      <c r="C277" s="26"/>
      <c r="D277" s="26"/>
      <c r="E277" s="26"/>
      <c r="F277" s="26"/>
      <c r="G277" s="26"/>
      <c r="H277" s="26"/>
    </row>
    <row r="278" spans="2:8" ht="12.75">
      <c r="B278" s="27"/>
      <c r="C278" s="26"/>
      <c r="D278" s="26"/>
      <c r="E278" s="26"/>
      <c r="F278" s="26"/>
      <c r="G278" s="26"/>
      <c r="H278" s="26"/>
    </row>
    <row r="279" spans="2:8" ht="12.75">
      <c r="B279" s="27"/>
      <c r="C279" s="26"/>
      <c r="D279" s="26"/>
      <c r="E279" s="26"/>
      <c r="F279" s="26"/>
      <c r="G279" s="26"/>
      <c r="H279" s="26"/>
    </row>
    <row r="280" spans="2:8" ht="12.75">
      <c r="B280" s="27"/>
      <c r="C280" s="26"/>
      <c r="D280" s="26"/>
      <c r="E280" s="26"/>
      <c r="F280" s="26"/>
      <c r="G280" s="26"/>
      <c r="H280" s="26"/>
    </row>
    <row r="281" spans="2:8" ht="12.75">
      <c r="B281" s="27"/>
      <c r="C281" s="26"/>
      <c r="D281" s="26"/>
      <c r="E281" s="26"/>
      <c r="F281" s="26"/>
      <c r="G281" s="26"/>
      <c r="H281" s="26"/>
    </row>
    <row r="282" spans="2:8" ht="12.75">
      <c r="B282" s="27"/>
      <c r="C282" s="26"/>
      <c r="D282" s="26"/>
      <c r="E282" s="26"/>
      <c r="F282" s="26"/>
      <c r="G282" s="26"/>
      <c r="H282" s="26"/>
    </row>
    <row r="283" spans="2:8" ht="12.75">
      <c r="B283" s="27"/>
      <c r="C283" s="26"/>
      <c r="D283" s="26"/>
      <c r="E283" s="26"/>
      <c r="F283" s="26"/>
      <c r="G283" s="26"/>
      <c r="H283" s="26"/>
    </row>
    <row r="284" spans="2:8" ht="12.75">
      <c r="B284" s="27"/>
      <c r="C284" s="26"/>
      <c r="D284" s="26"/>
      <c r="E284" s="26"/>
      <c r="F284" s="26"/>
      <c r="G284" s="26"/>
      <c r="H284" s="26"/>
    </row>
    <row r="285" spans="2:8" ht="12.75">
      <c r="B285" s="27"/>
      <c r="C285" s="26"/>
      <c r="D285" s="26"/>
      <c r="E285" s="26"/>
      <c r="F285" s="26"/>
      <c r="G285" s="26"/>
      <c r="H285" s="26"/>
    </row>
    <row r="286" spans="2:8" ht="12.75">
      <c r="B286" s="27"/>
      <c r="C286" s="26"/>
      <c r="D286" s="26"/>
      <c r="E286" s="26"/>
      <c r="F286" s="26"/>
      <c r="G286" s="26"/>
      <c r="H286" s="26"/>
    </row>
    <row r="287" spans="2:8" ht="12.75">
      <c r="B287" s="27"/>
      <c r="C287" s="26"/>
      <c r="D287" s="26"/>
      <c r="E287" s="26"/>
      <c r="F287" s="26"/>
      <c r="G287" s="26"/>
      <c r="H287" s="26"/>
    </row>
    <row r="288" spans="2:8" ht="12.75">
      <c r="B288" s="27"/>
      <c r="C288" s="26"/>
      <c r="D288" s="26"/>
      <c r="E288" s="26"/>
      <c r="F288" s="26"/>
      <c r="G288" s="26"/>
      <c r="H288" s="26"/>
    </row>
    <row r="289" spans="2:8" ht="12.75">
      <c r="B289" s="27"/>
      <c r="C289" s="26"/>
      <c r="D289" s="26"/>
      <c r="E289" s="26"/>
      <c r="F289" s="26"/>
      <c r="G289" s="26"/>
      <c r="H289" s="26"/>
    </row>
    <row r="290" spans="2:8" ht="12.75">
      <c r="B290" s="27"/>
      <c r="C290" s="26"/>
      <c r="D290" s="26"/>
      <c r="E290" s="26"/>
      <c r="F290" s="26"/>
      <c r="G290" s="26"/>
      <c r="H290" s="26"/>
    </row>
    <row r="291" spans="2:8" ht="12.75">
      <c r="B291" s="27"/>
      <c r="C291" s="26"/>
      <c r="D291" s="26"/>
      <c r="E291" s="26"/>
      <c r="F291" s="26"/>
      <c r="G291" s="26"/>
      <c r="H291" s="26"/>
    </row>
    <row r="292" spans="2:8" ht="12.75">
      <c r="B292" s="27"/>
      <c r="C292" s="26"/>
      <c r="D292" s="26"/>
      <c r="E292" s="26"/>
      <c r="F292" s="26"/>
      <c r="G292" s="26"/>
      <c r="H292" s="26"/>
    </row>
    <row r="293" spans="2:8" ht="12.75">
      <c r="B293" s="27"/>
      <c r="C293" s="26"/>
      <c r="D293" s="26"/>
      <c r="E293" s="26"/>
      <c r="F293" s="26"/>
      <c r="G293" s="26"/>
      <c r="H293" s="26"/>
    </row>
    <row r="294" spans="2:8" ht="12.75">
      <c r="B294" s="27"/>
      <c r="C294" s="26"/>
      <c r="D294" s="26"/>
      <c r="E294" s="26"/>
      <c r="F294" s="26"/>
      <c r="G294" s="26"/>
      <c r="H294" s="26"/>
    </row>
    <row r="295" spans="2:8" ht="12.75">
      <c r="B295" s="27"/>
      <c r="C295" s="26"/>
      <c r="D295" s="26"/>
      <c r="E295" s="26"/>
      <c r="F295" s="26"/>
      <c r="G295" s="26"/>
      <c r="H295" s="26"/>
    </row>
    <row r="296" spans="2:8" ht="12.75">
      <c r="B296" s="27"/>
      <c r="C296" s="26"/>
      <c r="D296" s="26"/>
      <c r="E296" s="26"/>
      <c r="F296" s="26"/>
      <c r="G296" s="26"/>
      <c r="H296" s="26"/>
    </row>
    <row r="297" spans="2:8" ht="12.75">
      <c r="B297" s="27"/>
      <c r="C297" s="26"/>
      <c r="D297" s="26"/>
      <c r="E297" s="26"/>
      <c r="F297" s="26"/>
      <c r="G297" s="26"/>
      <c r="H297" s="26"/>
    </row>
    <row r="298" spans="2:8" ht="12.75">
      <c r="B298" s="27"/>
      <c r="C298" s="26"/>
      <c r="D298" s="26"/>
      <c r="E298" s="26"/>
      <c r="F298" s="26"/>
      <c r="G298" s="26"/>
      <c r="H298" s="26"/>
    </row>
    <row r="299" spans="2:8" ht="12.75">
      <c r="B299" s="27"/>
      <c r="C299" s="26"/>
      <c r="D299" s="26"/>
      <c r="E299" s="26"/>
      <c r="F299" s="26"/>
      <c r="G299" s="26"/>
      <c r="H299" s="26"/>
    </row>
    <row r="300" spans="2:8" ht="12.75">
      <c r="B300" s="27"/>
      <c r="C300" s="26"/>
      <c r="D300" s="26"/>
      <c r="E300" s="26"/>
      <c r="F300" s="26"/>
      <c r="G300" s="26"/>
      <c r="H300" s="26"/>
    </row>
    <row r="301" spans="2:8" ht="12.75">
      <c r="B301" s="27"/>
      <c r="C301" s="26"/>
      <c r="D301" s="26"/>
      <c r="E301" s="26"/>
      <c r="F301" s="26"/>
      <c r="G301" s="26"/>
      <c r="H301" s="26"/>
    </row>
    <row r="302" spans="2:8" ht="12.75">
      <c r="B302" s="27"/>
      <c r="C302" s="26"/>
      <c r="D302" s="26"/>
      <c r="E302" s="26"/>
      <c r="F302" s="26"/>
      <c r="G302" s="26"/>
      <c r="H302" s="26"/>
    </row>
    <row r="303" spans="2:8" ht="12.75">
      <c r="B303" s="27"/>
      <c r="C303" s="26"/>
      <c r="D303" s="26"/>
      <c r="E303" s="26"/>
      <c r="F303" s="26"/>
      <c r="G303" s="26"/>
      <c r="H303" s="26"/>
    </row>
    <row r="304" spans="2:8" ht="12.75">
      <c r="B304" s="27"/>
      <c r="C304" s="26"/>
      <c r="D304" s="26"/>
      <c r="E304" s="26"/>
      <c r="F304" s="26"/>
      <c r="G304" s="26"/>
      <c r="H304" s="26"/>
    </row>
    <row r="305" spans="2:8" ht="12.75">
      <c r="B305" s="27"/>
      <c r="C305" s="26"/>
      <c r="D305" s="26"/>
      <c r="E305" s="26"/>
      <c r="F305" s="26"/>
      <c r="G305" s="26"/>
      <c r="H305" s="26"/>
    </row>
    <row r="306" spans="2:8" ht="12.75">
      <c r="B306" s="27"/>
      <c r="C306" s="26"/>
      <c r="D306" s="26"/>
      <c r="E306" s="26"/>
      <c r="F306" s="26"/>
      <c r="G306" s="26"/>
      <c r="H306" s="26"/>
    </row>
    <row r="307" spans="2:8" ht="12.75">
      <c r="B307" s="27"/>
      <c r="C307" s="26"/>
      <c r="D307" s="26"/>
      <c r="E307" s="26"/>
      <c r="F307" s="26"/>
      <c r="G307" s="26"/>
      <c r="H307" s="26"/>
    </row>
    <row r="308" spans="2:8" ht="12.75">
      <c r="B308" s="27"/>
      <c r="C308" s="26"/>
      <c r="D308" s="26"/>
      <c r="E308" s="26"/>
      <c r="F308" s="26"/>
      <c r="G308" s="26"/>
      <c r="H308" s="26"/>
    </row>
    <row r="309" spans="2:8" ht="12.75">
      <c r="B309" s="27"/>
      <c r="C309" s="26"/>
      <c r="D309" s="26"/>
      <c r="E309" s="26"/>
      <c r="F309" s="26"/>
      <c r="G309" s="26"/>
      <c r="H309" s="26"/>
    </row>
    <row r="310" spans="2:8" ht="12.75">
      <c r="B310" s="27"/>
      <c r="C310" s="26"/>
      <c r="D310" s="26"/>
      <c r="E310" s="26"/>
      <c r="F310" s="26"/>
      <c r="G310" s="26"/>
      <c r="H310" s="26"/>
    </row>
    <row r="311" spans="2:8" ht="12.75">
      <c r="B311" s="27"/>
      <c r="C311" s="26"/>
      <c r="D311" s="26"/>
      <c r="E311" s="26"/>
      <c r="F311" s="26"/>
      <c r="G311" s="26"/>
      <c r="H311" s="26"/>
    </row>
    <row r="312" spans="2:8" ht="12.75">
      <c r="B312" s="27"/>
      <c r="C312" s="26"/>
      <c r="D312" s="26"/>
      <c r="E312" s="26"/>
      <c r="F312" s="26"/>
      <c r="G312" s="26"/>
      <c r="H312" s="26"/>
    </row>
    <row r="313" spans="2:8" ht="12.75">
      <c r="B313" s="27"/>
      <c r="C313" s="26"/>
      <c r="D313" s="26"/>
      <c r="E313" s="26"/>
      <c r="F313" s="26"/>
      <c r="G313" s="26"/>
      <c r="H313" s="26"/>
    </row>
    <row r="314" spans="2:8" ht="12.75">
      <c r="B314" s="27"/>
      <c r="C314" s="26"/>
      <c r="D314" s="26"/>
      <c r="E314" s="26"/>
      <c r="F314" s="26"/>
      <c r="G314" s="26"/>
      <c r="H314" s="26"/>
    </row>
    <row r="315" spans="2:8" ht="12.75">
      <c r="B315" s="27"/>
      <c r="C315" s="26"/>
      <c r="D315" s="26"/>
      <c r="E315" s="26"/>
      <c r="F315" s="26"/>
      <c r="G315" s="26"/>
      <c r="H315" s="26"/>
    </row>
    <row r="316" spans="2:8" ht="12.75">
      <c r="B316" s="27"/>
      <c r="C316" s="26"/>
      <c r="D316" s="26"/>
      <c r="E316" s="26"/>
      <c r="F316" s="26"/>
      <c r="G316" s="26"/>
      <c r="H316" s="26"/>
    </row>
    <row r="317" spans="2:8" ht="12.75">
      <c r="B317" s="27"/>
      <c r="C317" s="26"/>
      <c r="D317" s="26"/>
      <c r="E317" s="26"/>
      <c r="F317" s="26"/>
      <c r="G317" s="26"/>
      <c r="H317" s="26"/>
    </row>
    <row r="318" spans="2:8" ht="12.75">
      <c r="B318" s="27"/>
      <c r="C318" s="26"/>
      <c r="D318" s="26"/>
      <c r="E318" s="26"/>
      <c r="F318" s="26"/>
      <c r="G318" s="26"/>
      <c r="H318" s="26"/>
    </row>
    <row r="319" spans="2:8" ht="12.75">
      <c r="B319" s="27"/>
      <c r="C319" s="26"/>
      <c r="D319" s="26"/>
      <c r="E319" s="26"/>
      <c r="F319" s="26"/>
      <c r="G319" s="26"/>
      <c r="H319" s="26"/>
    </row>
    <row r="320" spans="2:8" ht="12.75">
      <c r="B320" s="27"/>
      <c r="C320" s="26"/>
      <c r="D320" s="26"/>
      <c r="E320" s="26"/>
      <c r="F320" s="26"/>
      <c r="G320" s="26"/>
      <c r="H320" s="26"/>
    </row>
    <row r="321" spans="2:8" ht="12.75">
      <c r="B321" s="27"/>
      <c r="C321" s="26"/>
      <c r="D321" s="26"/>
      <c r="E321" s="26"/>
      <c r="F321" s="26"/>
      <c r="G321" s="26"/>
      <c r="H321" s="26"/>
    </row>
    <row r="322" spans="2:8" ht="12.75">
      <c r="B322" s="27"/>
      <c r="C322" s="26"/>
      <c r="D322" s="26"/>
      <c r="E322" s="26"/>
      <c r="F322" s="26"/>
      <c r="G322" s="26"/>
      <c r="H322" s="26"/>
    </row>
    <row r="323" spans="2:8" ht="12.75">
      <c r="B323" s="27"/>
      <c r="C323" s="26"/>
      <c r="D323" s="26"/>
      <c r="E323" s="26"/>
      <c r="F323" s="26"/>
      <c r="G323" s="26"/>
      <c r="H323" s="26"/>
    </row>
    <row r="324" spans="2:8" ht="12.75">
      <c r="B324" s="27"/>
      <c r="C324" s="26"/>
      <c r="D324" s="26"/>
      <c r="E324" s="26"/>
      <c r="F324" s="26"/>
      <c r="G324" s="26"/>
      <c r="H324" s="26"/>
    </row>
    <row r="325" spans="2:8" ht="12.75">
      <c r="B325" s="27"/>
      <c r="C325" s="26"/>
      <c r="D325" s="26"/>
      <c r="E325" s="26"/>
      <c r="F325" s="26"/>
      <c r="G325" s="26"/>
      <c r="H325" s="26"/>
    </row>
    <row r="326" spans="2:8" ht="12.75">
      <c r="B326" s="27"/>
      <c r="C326" s="26"/>
      <c r="D326" s="26"/>
      <c r="E326" s="26"/>
      <c r="F326" s="26"/>
      <c r="G326" s="26"/>
      <c r="H326" s="26"/>
    </row>
    <row r="327" spans="2:8" ht="12.75">
      <c r="B327" s="27"/>
      <c r="C327" s="26"/>
      <c r="D327" s="26"/>
      <c r="E327" s="26"/>
      <c r="F327" s="26"/>
      <c r="G327" s="26"/>
      <c r="H327" s="26"/>
    </row>
    <row r="328" spans="2:8" ht="12.75">
      <c r="B328" s="27"/>
      <c r="C328" s="26"/>
      <c r="D328" s="26"/>
      <c r="E328" s="26"/>
      <c r="F328" s="26"/>
      <c r="G328" s="26"/>
      <c r="H328" s="26"/>
    </row>
    <row r="329" spans="2:8" ht="12.75">
      <c r="B329" s="27"/>
      <c r="C329" s="26"/>
      <c r="D329" s="26"/>
      <c r="E329" s="26"/>
      <c r="F329" s="26"/>
      <c r="G329" s="26"/>
      <c r="H329" s="26"/>
    </row>
    <row r="330" spans="2:8" ht="12.75">
      <c r="B330" s="27"/>
      <c r="C330" s="26"/>
      <c r="D330" s="26"/>
      <c r="E330" s="26"/>
      <c r="F330" s="26"/>
      <c r="G330" s="26"/>
      <c r="H330" s="26"/>
    </row>
    <row r="331" spans="2:8" ht="12.75">
      <c r="B331" s="27"/>
      <c r="C331" s="26"/>
      <c r="D331" s="26"/>
      <c r="E331" s="26"/>
      <c r="F331" s="26"/>
      <c r="G331" s="26"/>
      <c r="H331" s="26"/>
    </row>
    <row r="332" spans="2:8" ht="12.75">
      <c r="B332" s="27"/>
      <c r="C332" s="26"/>
      <c r="D332" s="26"/>
      <c r="E332" s="26"/>
      <c r="F332" s="26"/>
      <c r="G332" s="26"/>
      <c r="H332" s="26"/>
    </row>
    <row r="333" spans="2:8" ht="12.75">
      <c r="B333" s="27"/>
      <c r="C333" s="26"/>
      <c r="D333" s="26"/>
      <c r="E333" s="26"/>
      <c r="F333" s="26"/>
      <c r="G333" s="26"/>
      <c r="H333" s="26"/>
    </row>
    <row r="334" spans="2:8" ht="12.75">
      <c r="B334" s="27"/>
      <c r="C334" s="26"/>
      <c r="D334" s="26"/>
      <c r="E334" s="26"/>
      <c r="F334" s="26"/>
      <c r="G334" s="26"/>
      <c r="H334" s="26"/>
    </row>
    <row r="335" spans="2:8" ht="12.75">
      <c r="B335" s="27"/>
      <c r="C335" s="26"/>
      <c r="D335" s="26"/>
      <c r="E335" s="26"/>
      <c r="F335" s="26"/>
      <c r="G335" s="26"/>
      <c r="H335" s="26"/>
    </row>
    <row r="336" spans="2:8" ht="12.75">
      <c r="B336" s="27"/>
      <c r="C336" s="26"/>
      <c r="D336" s="26"/>
      <c r="E336" s="26"/>
      <c r="F336" s="26"/>
      <c r="G336" s="26"/>
      <c r="H336" s="26"/>
    </row>
    <row r="337" spans="2:8" ht="12.75">
      <c r="B337" s="27"/>
      <c r="C337" s="26"/>
      <c r="D337" s="26"/>
      <c r="E337" s="26"/>
      <c r="F337" s="26"/>
      <c r="G337" s="26"/>
      <c r="H337" s="26"/>
    </row>
    <row r="338" spans="2:8" ht="12.75">
      <c r="B338" s="27"/>
      <c r="C338" s="26"/>
      <c r="D338" s="26"/>
      <c r="E338" s="26"/>
      <c r="F338" s="26"/>
      <c r="G338" s="26"/>
      <c r="H338" s="26"/>
    </row>
    <row r="339" spans="2:8" ht="12.75">
      <c r="B339" s="27"/>
      <c r="C339" s="26"/>
      <c r="D339" s="26"/>
      <c r="E339" s="26"/>
      <c r="F339" s="26"/>
      <c r="G339" s="26"/>
      <c r="H339" s="26"/>
    </row>
    <row r="340" spans="2:8" ht="12.75">
      <c r="B340" s="27"/>
      <c r="C340" s="26"/>
      <c r="D340" s="26"/>
      <c r="E340" s="26"/>
      <c r="F340" s="26"/>
      <c r="G340" s="26"/>
      <c r="H340" s="26"/>
    </row>
    <row r="341" spans="2:8" ht="12.75">
      <c r="B341" s="27"/>
      <c r="C341" s="26"/>
      <c r="D341" s="26"/>
      <c r="E341" s="26"/>
      <c r="F341" s="26"/>
      <c r="G341" s="26"/>
      <c r="H341" s="26"/>
    </row>
    <row r="342" spans="2:8" ht="12.75">
      <c r="B342" s="27"/>
      <c r="C342" s="26"/>
      <c r="D342" s="26"/>
      <c r="E342" s="26"/>
      <c r="F342" s="26"/>
      <c r="G342" s="26"/>
      <c r="H342" s="26"/>
    </row>
    <row r="343" spans="2:8" ht="12.75">
      <c r="B343" s="27"/>
      <c r="C343" s="26"/>
      <c r="D343" s="26"/>
      <c r="E343" s="26"/>
      <c r="F343" s="26"/>
      <c r="G343" s="26"/>
      <c r="H343" s="26"/>
    </row>
    <row r="344" spans="2:8" ht="12.75">
      <c r="B344" s="27"/>
      <c r="C344" s="26"/>
      <c r="D344" s="26"/>
      <c r="E344" s="26"/>
      <c r="F344" s="26"/>
      <c r="G344" s="26"/>
      <c r="H344" s="26"/>
    </row>
    <row r="345" spans="2:8" ht="12.75">
      <c r="B345" s="27"/>
      <c r="C345" s="26"/>
      <c r="D345" s="26"/>
      <c r="E345" s="26"/>
      <c r="F345" s="26"/>
      <c r="G345" s="26"/>
      <c r="H345" s="26"/>
    </row>
    <row r="346" spans="2:8" ht="12.75">
      <c r="B346" s="27"/>
      <c r="C346" s="26"/>
      <c r="D346" s="26"/>
      <c r="E346" s="26"/>
      <c r="F346" s="26"/>
      <c r="G346" s="26"/>
      <c r="H346" s="26"/>
    </row>
    <row r="347" spans="2:8" ht="12.75">
      <c r="B347" s="27"/>
      <c r="C347" s="26"/>
      <c r="D347" s="26"/>
      <c r="E347" s="26"/>
      <c r="F347" s="26"/>
      <c r="G347" s="26"/>
      <c r="H347" s="26"/>
    </row>
    <row r="348" spans="2:8" ht="12.75">
      <c r="B348" s="27"/>
      <c r="C348" s="26"/>
      <c r="D348" s="26"/>
      <c r="E348" s="26"/>
      <c r="F348" s="26"/>
      <c r="G348" s="26"/>
      <c r="H348" s="26"/>
    </row>
    <row r="349" spans="2:8" ht="12.75">
      <c r="B349" s="27"/>
      <c r="C349" s="26"/>
      <c r="D349" s="26"/>
      <c r="E349" s="26"/>
      <c r="F349" s="26"/>
      <c r="G349" s="26"/>
      <c r="H349" s="26"/>
    </row>
    <row r="350" spans="2:8" ht="12.75">
      <c r="B350" s="27"/>
      <c r="C350" s="26"/>
      <c r="D350" s="26"/>
      <c r="E350" s="26"/>
      <c r="F350" s="26"/>
      <c r="G350" s="26"/>
      <c r="H350" s="26"/>
    </row>
    <row r="351" spans="2:8" ht="12.75">
      <c r="B351" s="27"/>
      <c r="C351" s="26"/>
      <c r="D351" s="26"/>
      <c r="E351" s="26"/>
      <c r="F351" s="26"/>
      <c r="G351" s="26"/>
      <c r="H351" s="26"/>
    </row>
    <row r="352" spans="2:8" ht="12.75">
      <c r="B352" s="27"/>
      <c r="C352" s="26"/>
      <c r="D352" s="26"/>
      <c r="E352" s="26"/>
      <c r="F352" s="26"/>
      <c r="G352" s="26"/>
      <c r="H352" s="26"/>
    </row>
    <row r="353" spans="2:8" ht="12.75">
      <c r="B353" s="27"/>
      <c r="C353" s="26"/>
      <c r="D353" s="26"/>
      <c r="E353" s="26"/>
      <c r="F353" s="26"/>
      <c r="G353" s="26"/>
      <c r="H353" s="26"/>
    </row>
    <row r="354" spans="2:8" ht="12.75">
      <c r="B354" s="27"/>
      <c r="C354" s="26"/>
      <c r="D354" s="26"/>
      <c r="E354" s="26"/>
      <c r="F354" s="26"/>
      <c r="G354" s="26"/>
      <c r="H354" s="26"/>
    </row>
    <row r="355" spans="2:8" ht="12.75">
      <c r="B355" s="27"/>
      <c r="C355" s="26"/>
      <c r="D355" s="26"/>
      <c r="E355" s="26"/>
      <c r="F355" s="26"/>
      <c r="G355" s="26"/>
      <c r="H355" s="26"/>
    </row>
    <row r="356" spans="2:8" ht="12.75">
      <c r="B356" s="27"/>
      <c r="C356" s="26"/>
      <c r="D356" s="26"/>
      <c r="E356" s="26"/>
      <c r="F356" s="26"/>
      <c r="G356" s="26"/>
      <c r="H356" s="26"/>
    </row>
    <row r="357" spans="2:8" ht="12.75">
      <c r="B357" s="27"/>
      <c r="C357" s="26"/>
      <c r="D357" s="26"/>
      <c r="E357" s="26"/>
      <c r="F357" s="26"/>
      <c r="G357" s="26"/>
      <c r="H357" s="26"/>
    </row>
    <row r="358" spans="2:8" ht="12.75">
      <c r="B358" s="27"/>
      <c r="C358" s="26"/>
      <c r="D358" s="26"/>
      <c r="E358" s="26"/>
      <c r="F358" s="26"/>
      <c r="G358" s="26"/>
      <c r="H358" s="26"/>
    </row>
    <row r="359" spans="2:8" ht="12.75">
      <c r="B359" s="27"/>
      <c r="C359" s="26"/>
      <c r="D359" s="26"/>
      <c r="E359" s="26"/>
      <c r="F359" s="26"/>
      <c r="G359" s="26"/>
      <c r="H359" s="26"/>
    </row>
    <row r="360" spans="2:8" ht="12.75">
      <c r="B360" s="27"/>
      <c r="C360" s="26"/>
      <c r="D360" s="26"/>
      <c r="E360" s="26"/>
      <c r="F360" s="26"/>
      <c r="G360" s="26"/>
      <c r="H360" s="26"/>
    </row>
    <row r="361" spans="2:8" ht="12.75">
      <c r="B361" s="27"/>
      <c r="C361" s="26"/>
      <c r="D361" s="26"/>
      <c r="E361" s="26"/>
      <c r="F361" s="26"/>
      <c r="G361" s="26"/>
      <c r="H361" s="26"/>
    </row>
    <row r="362" spans="2:8" ht="12.75">
      <c r="B362" s="27"/>
      <c r="C362" s="26"/>
      <c r="D362" s="26"/>
      <c r="E362" s="26"/>
      <c r="F362" s="26"/>
      <c r="G362" s="26"/>
      <c r="H362" s="26"/>
    </row>
    <row r="363" spans="2:8" ht="12.75">
      <c r="B363" s="27"/>
      <c r="C363" s="26"/>
      <c r="D363" s="26"/>
      <c r="E363" s="26"/>
      <c r="F363" s="26"/>
      <c r="G363" s="26"/>
      <c r="H363" s="26"/>
    </row>
    <row r="364" spans="2:8" ht="12.75">
      <c r="B364" s="27"/>
      <c r="C364" s="26"/>
      <c r="D364" s="26"/>
      <c r="E364" s="26"/>
      <c r="F364" s="26"/>
      <c r="G364" s="26"/>
      <c r="H364" s="26"/>
    </row>
    <row r="365" spans="2:8" ht="12.75">
      <c r="B365" s="27"/>
      <c r="C365" s="26"/>
      <c r="D365" s="26"/>
      <c r="E365" s="26"/>
      <c r="F365" s="26"/>
      <c r="G365" s="26"/>
      <c r="H365" s="26"/>
    </row>
    <row r="366" spans="2:8" ht="12.75">
      <c r="B366" s="27"/>
      <c r="C366" s="26"/>
      <c r="D366" s="26"/>
      <c r="E366" s="26"/>
      <c r="F366" s="26"/>
      <c r="G366" s="26"/>
      <c r="H366" s="26"/>
    </row>
    <row r="367" spans="2:8" ht="12.75">
      <c r="B367" s="27"/>
      <c r="C367" s="26"/>
      <c r="D367" s="26"/>
      <c r="E367" s="26"/>
      <c r="F367" s="26"/>
      <c r="G367" s="26"/>
      <c r="H367" s="26"/>
    </row>
    <row r="368" spans="2:8" ht="12.75">
      <c r="B368" s="27"/>
      <c r="C368" s="26"/>
      <c r="D368" s="26"/>
      <c r="E368" s="26"/>
      <c r="F368" s="26"/>
      <c r="G368" s="26"/>
      <c r="H368" s="26"/>
    </row>
    <row r="369" spans="2:8" ht="12.75">
      <c r="B369" s="27"/>
      <c r="C369" s="26"/>
      <c r="D369" s="26"/>
      <c r="E369" s="26"/>
      <c r="F369" s="26"/>
      <c r="G369" s="26"/>
      <c r="H369" s="26"/>
    </row>
    <row r="370" spans="2:8" ht="12.75">
      <c r="B370" s="27"/>
      <c r="C370" s="26"/>
      <c r="D370" s="26"/>
      <c r="E370" s="26"/>
      <c r="F370" s="26"/>
      <c r="G370" s="26"/>
      <c r="H370" s="26"/>
    </row>
    <row r="371" spans="2:8" ht="12.75">
      <c r="B371" s="27"/>
      <c r="C371" s="26"/>
      <c r="D371" s="26"/>
      <c r="E371" s="26"/>
      <c r="F371" s="26"/>
      <c r="G371" s="26"/>
      <c r="H371" s="26"/>
    </row>
    <row r="372" spans="2:8" ht="12.75">
      <c r="B372" s="27"/>
      <c r="C372" s="26"/>
      <c r="D372" s="26"/>
      <c r="E372" s="26"/>
      <c r="F372" s="26"/>
      <c r="G372" s="26"/>
      <c r="H372" s="26"/>
    </row>
    <row r="373" spans="2:8" ht="12.75">
      <c r="B373" s="27"/>
      <c r="C373" s="26"/>
      <c r="D373" s="26"/>
      <c r="E373" s="26"/>
      <c r="F373" s="26"/>
      <c r="G373" s="26"/>
      <c r="H373" s="26"/>
    </row>
    <row r="374" spans="2:8" ht="12.75">
      <c r="B374" s="27"/>
      <c r="C374" s="26"/>
      <c r="D374" s="26"/>
      <c r="E374" s="26"/>
      <c r="F374" s="26"/>
      <c r="G374" s="26"/>
      <c r="H374" s="26"/>
    </row>
    <row r="375" spans="2:8" ht="12.75">
      <c r="B375" s="27"/>
      <c r="C375" s="26"/>
      <c r="D375" s="26"/>
      <c r="E375" s="26"/>
      <c r="F375" s="26"/>
      <c r="G375" s="26"/>
      <c r="H375" s="26"/>
    </row>
    <row r="376" spans="2:8" ht="12.75">
      <c r="B376" s="27"/>
      <c r="C376" s="26"/>
      <c r="D376" s="26"/>
      <c r="E376" s="26"/>
      <c r="F376" s="26"/>
      <c r="G376" s="26"/>
      <c r="H376" s="26"/>
    </row>
    <row r="377" spans="2:8" ht="12.75">
      <c r="B377" s="27"/>
      <c r="C377" s="26"/>
      <c r="D377" s="26"/>
      <c r="E377" s="26"/>
      <c r="F377" s="26"/>
      <c r="G377" s="26"/>
      <c r="H377" s="26"/>
    </row>
    <row r="378" spans="2:8" ht="12.75">
      <c r="B378" s="27"/>
      <c r="C378" s="26"/>
      <c r="D378" s="26"/>
      <c r="E378" s="26"/>
      <c r="F378" s="26"/>
      <c r="G378" s="26"/>
      <c r="H378" s="26"/>
    </row>
    <row r="379" spans="2:8" ht="12.75">
      <c r="B379" s="27"/>
      <c r="C379" s="26"/>
      <c r="D379" s="26"/>
      <c r="E379" s="26"/>
      <c r="F379" s="26"/>
      <c r="G379" s="26"/>
      <c r="H379" s="26"/>
    </row>
    <row r="380" spans="2:8" ht="12.75">
      <c r="B380" s="27"/>
      <c r="C380" s="26"/>
      <c r="D380" s="26"/>
      <c r="E380" s="26"/>
      <c r="F380" s="26"/>
      <c r="G380" s="26"/>
      <c r="H380" s="26"/>
    </row>
    <row r="381" spans="2:8" ht="12.75">
      <c r="B381" s="27"/>
      <c r="C381" s="26"/>
      <c r="D381" s="26"/>
      <c r="E381" s="26"/>
      <c r="F381" s="26"/>
      <c r="G381" s="26"/>
      <c r="H381" s="26"/>
    </row>
    <row r="382" spans="2:8" ht="12.75">
      <c r="B382" s="27"/>
      <c r="C382" s="26"/>
      <c r="D382" s="26"/>
      <c r="E382" s="26"/>
      <c r="F382" s="26"/>
      <c r="G382" s="26"/>
      <c r="H382" s="26"/>
    </row>
    <row r="383" spans="2:8" ht="12.75">
      <c r="B383" s="27"/>
      <c r="C383" s="26"/>
      <c r="D383" s="26"/>
      <c r="E383" s="26"/>
      <c r="F383" s="26"/>
      <c r="G383" s="26"/>
      <c r="H383" s="26"/>
    </row>
    <row r="384" spans="2:8" ht="12.75">
      <c r="B384" s="27"/>
      <c r="C384" s="26"/>
      <c r="D384" s="26"/>
      <c r="E384" s="26"/>
      <c r="F384" s="26"/>
      <c r="G384" s="26"/>
      <c r="H384" s="26"/>
    </row>
    <row r="385" spans="2:8" ht="12.75">
      <c r="B385" s="27"/>
      <c r="C385" s="26"/>
      <c r="D385" s="26"/>
      <c r="E385" s="26"/>
      <c r="F385" s="26"/>
      <c r="G385" s="26"/>
      <c r="H385" s="26"/>
    </row>
    <row r="386" spans="2:8" ht="12.75">
      <c r="B386" s="27"/>
      <c r="C386" s="26"/>
      <c r="D386" s="26"/>
      <c r="E386" s="26"/>
      <c r="F386" s="26"/>
      <c r="G386" s="26"/>
      <c r="H386" s="26"/>
    </row>
    <row r="387" spans="2:8" ht="12.75">
      <c r="B387" s="27"/>
      <c r="C387" s="26"/>
      <c r="D387" s="26"/>
      <c r="E387" s="26"/>
      <c r="F387" s="26"/>
      <c r="G387" s="26"/>
      <c r="H387" s="26"/>
    </row>
    <row r="388" spans="2:8" ht="12.75">
      <c r="B388" s="27"/>
      <c r="C388" s="26"/>
      <c r="D388" s="26"/>
      <c r="E388" s="26"/>
      <c r="F388" s="26"/>
      <c r="G388" s="26"/>
      <c r="H388" s="26"/>
    </row>
    <row r="389" spans="2:8" ht="12.75">
      <c r="B389" s="27"/>
      <c r="C389" s="26"/>
      <c r="D389" s="26"/>
      <c r="E389" s="26"/>
      <c r="F389" s="26"/>
      <c r="G389" s="26"/>
      <c r="H389" s="26"/>
    </row>
    <row r="390" spans="2:8" ht="12.75">
      <c r="B390" s="27"/>
      <c r="C390" s="26"/>
      <c r="D390" s="26"/>
      <c r="E390" s="26"/>
      <c r="F390" s="26"/>
      <c r="G390" s="26"/>
      <c r="H390" s="26"/>
    </row>
    <row r="391" spans="2:8" ht="12.75">
      <c r="B391" s="27"/>
      <c r="C391" s="26"/>
      <c r="D391" s="26"/>
      <c r="E391" s="26"/>
      <c r="F391" s="26"/>
      <c r="G391" s="26"/>
      <c r="H391" s="26"/>
    </row>
    <row r="392" spans="2:8" ht="12.75">
      <c r="B392" s="27"/>
      <c r="C392" s="26"/>
      <c r="D392" s="26"/>
      <c r="E392" s="26"/>
      <c r="F392" s="26"/>
      <c r="G392" s="26"/>
      <c r="H392" s="26"/>
    </row>
    <row r="393" spans="2:8" ht="12.75">
      <c r="B393" s="27"/>
      <c r="C393" s="26"/>
      <c r="D393" s="26"/>
      <c r="E393" s="26"/>
      <c r="F393" s="26"/>
      <c r="G393" s="26"/>
      <c r="H393" s="26"/>
    </row>
    <row r="394" spans="2:8" ht="12.75">
      <c r="B394" s="27"/>
      <c r="C394" s="26"/>
      <c r="D394" s="26"/>
      <c r="E394" s="26"/>
      <c r="F394" s="26"/>
      <c r="G394" s="26"/>
      <c r="H394" s="26"/>
    </row>
    <row r="395" spans="2:8" ht="12.75">
      <c r="B395" s="27"/>
      <c r="C395" s="26"/>
      <c r="D395" s="26"/>
      <c r="E395" s="26"/>
      <c r="F395" s="26"/>
      <c r="G395" s="26"/>
      <c r="H395" s="26"/>
    </row>
    <row r="396" spans="2:8" ht="12.75">
      <c r="B396" s="27"/>
      <c r="C396" s="26"/>
      <c r="D396" s="26"/>
      <c r="E396" s="26"/>
      <c r="F396" s="26"/>
      <c r="G396" s="26"/>
      <c r="H396" s="26"/>
    </row>
    <row r="397" spans="2:8" ht="12.75">
      <c r="B397" s="27"/>
      <c r="C397" s="26"/>
      <c r="D397" s="26"/>
      <c r="E397" s="26"/>
      <c r="F397" s="26"/>
      <c r="G397" s="26"/>
      <c r="H397" s="26"/>
    </row>
    <row r="398" spans="2:8" ht="12.75">
      <c r="B398" s="27"/>
      <c r="C398" s="26"/>
      <c r="D398" s="26"/>
      <c r="E398" s="26"/>
      <c r="F398" s="26"/>
      <c r="G398" s="26"/>
      <c r="H398" s="26"/>
    </row>
    <row r="399" spans="2:8" ht="12.75">
      <c r="B399" s="27"/>
      <c r="C399" s="26"/>
      <c r="D399" s="26"/>
      <c r="E399" s="26"/>
      <c r="F399" s="26"/>
      <c r="G399" s="26"/>
      <c r="H399" s="26"/>
    </row>
    <row r="400" spans="2:8" ht="12.75">
      <c r="B400" s="27"/>
      <c r="C400" s="26"/>
      <c r="D400" s="26"/>
      <c r="E400" s="26"/>
      <c r="F400" s="26"/>
      <c r="G400" s="26"/>
      <c r="H400" s="26"/>
    </row>
    <row r="401" spans="2:8" ht="12.75">
      <c r="B401" s="27"/>
      <c r="C401" s="26"/>
      <c r="D401" s="26"/>
      <c r="E401" s="26"/>
      <c r="F401" s="26"/>
      <c r="G401" s="26"/>
      <c r="H401" s="26"/>
    </row>
    <row r="402" spans="2:8" ht="12.75">
      <c r="B402" s="27"/>
      <c r="C402" s="26"/>
      <c r="D402" s="26"/>
      <c r="E402" s="26"/>
      <c r="F402" s="26"/>
      <c r="G402" s="26"/>
      <c r="H402" s="26"/>
    </row>
    <row r="403" spans="2:8" ht="12.75">
      <c r="B403" s="27"/>
      <c r="C403" s="26"/>
      <c r="D403" s="26"/>
      <c r="E403" s="26"/>
      <c r="F403" s="26"/>
      <c r="G403" s="26"/>
      <c r="H403" s="26"/>
    </row>
    <row r="404" spans="2:8" ht="12.75">
      <c r="B404" s="27"/>
      <c r="C404" s="26"/>
      <c r="D404" s="26"/>
      <c r="E404" s="26"/>
      <c r="F404" s="26"/>
      <c r="G404" s="26"/>
      <c r="H404" s="26"/>
    </row>
    <row r="405" spans="2:8" ht="12.75">
      <c r="B405" s="27"/>
      <c r="C405" s="26"/>
      <c r="D405" s="26"/>
      <c r="E405" s="26"/>
      <c r="F405" s="26"/>
      <c r="G405" s="26"/>
      <c r="H405" s="26"/>
    </row>
    <row r="406" spans="2:8" ht="12.75">
      <c r="B406" s="27"/>
      <c r="C406" s="26"/>
      <c r="D406" s="26"/>
      <c r="E406" s="26"/>
      <c r="F406" s="26"/>
      <c r="G406" s="26"/>
      <c r="H406" s="26"/>
    </row>
    <row r="407" spans="2:8" ht="12.75">
      <c r="B407" s="27"/>
      <c r="C407" s="26"/>
      <c r="D407" s="26"/>
      <c r="E407" s="26"/>
      <c r="F407" s="26"/>
      <c r="G407" s="26"/>
      <c r="H407" s="26"/>
    </row>
    <row r="408" spans="2:8" ht="12.75">
      <c r="B408" s="27"/>
      <c r="C408" s="26"/>
      <c r="D408" s="26"/>
      <c r="E408" s="26"/>
      <c r="F408" s="26"/>
      <c r="G408" s="26"/>
      <c r="H408" s="26"/>
    </row>
    <row r="409" spans="2:8" ht="12.75">
      <c r="B409" s="27"/>
      <c r="C409" s="26"/>
      <c r="D409" s="26"/>
      <c r="E409" s="26"/>
      <c r="F409" s="26"/>
      <c r="G409" s="26"/>
      <c r="H409" s="26"/>
    </row>
    <row r="410" spans="2:8" ht="12.75">
      <c r="B410" s="27"/>
      <c r="C410" s="26"/>
      <c r="D410" s="26"/>
      <c r="E410" s="26"/>
      <c r="F410" s="26"/>
      <c r="G410" s="26"/>
      <c r="H410" s="26"/>
    </row>
    <row r="411" spans="2:8" ht="12.75">
      <c r="B411" s="27"/>
      <c r="C411" s="26"/>
      <c r="D411" s="26"/>
      <c r="E411" s="26"/>
      <c r="F411" s="26"/>
      <c r="G411" s="26"/>
      <c r="H411" s="26"/>
    </row>
    <row r="412" spans="2:8" ht="12.75">
      <c r="B412" s="27"/>
      <c r="C412" s="26"/>
      <c r="D412" s="26"/>
      <c r="E412" s="26"/>
      <c r="F412" s="26"/>
      <c r="G412" s="26"/>
      <c r="H412" s="26"/>
    </row>
    <row r="413" spans="2:8" ht="12.75">
      <c r="B413" s="27"/>
      <c r="C413" s="26"/>
      <c r="D413" s="26"/>
      <c r="E413" s="26"/>
      <c r="F413" s="26"/>
      <c r="G413" s="26"/>
      <c r="H413" s="26"/>
    </row>
    <row r="414" spans="2:8" ht="12.75">
      <c r="B414" s="27"/>
      <c r="C414" s="26"/>
      <c r="D414" s="26"/>
      <c r="E414" s="26"/>
      <c r="F414" s="26"/>
      <c r="G414" s="26"/>
      <c r="H414" s="26"/>
    </row>
    <row r="415" spans="2:8" ht="12.75">
      <c r="B415" s="27"/>
      <c r="C415" s="26"/>
      <c r="D415" s="26"/>
      <c r="E415" s="26"/>
      <c r="F415" s="26"/>
      <c r="G415" s="26"/>
      <c r="H415" s="26"/>
    </row>
    <row r="416" spans="2:8" ht="12.75">
      <c r="B416" s="27"/>
      <c r="C416" s="26"/>
      <c r="D416" s="26"/>
      <c r="E416" s="26"/>
      <c r="F416" s="26"/>
      <c r="G416" s="26"/>
      <c r="H416" s="26"/>
    </row>
    <row r="417" spans="2:8" ht="12.75">
      <c r="B417" s="27"/>
      <c r="C417" s="26"/>
      <c r="D417" s="26"/>
      <c r="E417" s="26"/>
      <c r="F417" s="26"/>
      <c r="G417" s="26"/>
      <c r="H417" s="26"/>
    </row>
    <row r="418" spans="2:8" ht="12.75">
      <c r="B418" s="27"/>
      <c r="C418" s="26"/>
      <c r="D418" s="26"/>
      <c r="E418" s="26"/>
      <c r="F418" s="26"/>
      <c r="G418" s="26"/>
      <c r="H418" s="26"/>
    </row>
    <row r="419" spans="2:8" ht="12.75">
      <c r="B419" s="27"/>
      <c r="C419" s="26"/>
      <c r="D419" s="26"/>
      <c r="E419" s="26"/>
      <c r="F419" s="26"/>
      <c r="G419" s="26"/>
      <c r="H419" s="26"/>
    </row>
    <row r="420" spans="2:8" ht="12.75">
      <c r="B420" s="27"/>
      <c r="C420" s="26"/>
      <c r="D420" s="26"/>
      <c r="E420" s="26"/>
      <c r="F420" s="26"/>
      <c r="G420" s="26"/>
      <c r="H420" s="26"/>
    </row>
    <row r="421" spans="2:8" ht="12.75">
      <c r="B421" s="27"/>
      <c r="C421" s="26"/>
      <c r="D421" s="26"/>
      <c r="E421" s="26"/>
      <c r="F421" s="26"/>
      <c r="G421" s="26"/>
      <c r="H421" s="26"/>
    </row>
    <row r="422" spans="2:8" ht="12.75">
      <c r="B422" s="27"/>
      <c r="C422" s="26"/>
      <c r="D422" s="26"/>
      <c r="E422" s="26"/>
      <c r="F422" s="26"/>
      <c r="G422" s="26"/>
      <c r="H422" s="26"/>
    </row>
    <row r="423" spans="2:8" ht="12.75">
      <c r="B423" s="27"/>
      <c r="C423" s="26"/>
      <c r="D423" s="26"/>
      <c r="E423" s="26"/>
      <c r="F423" s="26"/>
      <c r="G423" s="26"/>
      <c r="H423" s="26"/>
    </row>
    <row r="424" spans="2:8" ht="12.75">
      <c r="B424" s="27"/>
      <c r="C424" s="26"/>
      <c r="D424" s="26"/>
      <c r="E424" s="26"/>
      <c r="F424" s="26"/>
      <c r="G424" s="26"/>
      <c r="H424" s="26"/>
    </row>
    <row r="425" spans="2:8" ht="12.75">
      <c r="B425" s="27"/>
      <c r="C425" s="26"/>
      <c r="D425" s="26"/>
      <c r="E425" s="26"/>
      <c r="F425" s="26"/>
      <c r="G425" s="26"/>
      <c r="H425" s="26"/>
    </row>
    <row r="426" spans="2:8" ht="12.75">
      <c r="B426" s="27"/>
      <c r="C426" s="26"/>
      <c r="D426" s="26"/>
      <c r="E426" s="26"/>
      <c r="F426" s="26"/>
      <c r="G426" s="26"/>
      <c r="H426" s="26"/>
    </row>
    <row r="427" spans="2:8" ht="12.75">
      <c r="B427" s="27"/>
      <c r="C427" s="26"/>
      <c r="D427" s="26"/>
      <c r="E427" s="26"/>
      <c r="F427" s="26"/>
      <c r="G427" s="26"/>
      <c r="H427" s="26"/>
    </row>
    <row r="428" spans="2:8" ht="12.75">
      <c r="B428" s="27"/>
      <c r="C428" s="26"/>
      <c r="D428" s="26"/>
      <c r="E428" s="26"/>
      <c r="F428" s="26"/>
      <c r="G428" s="26"/>
      <c r="H428" s="26"/>
    </row>
    <row r="429" spans="2:8" ht="12.75">
      <c r="B429" s="27"/>
      <c r="C429" s="26"/>
      <c r="D429" s="26"/>
      <c r="E429" s="26"/>
      <c r="F429" s="26"/>
      <c r="G429" s="26"/>
      <c r="H429" s="26"/>
    </row>
    <row r="430" spans="2:8" ht="12.75">
      <c r="B430" s="27"/>
      <c r="C430" s="26"/>
      <c r="D430" s="26"/>
      <c r="E430" s="26"/>
      <c r="F430" s="26"/>
      <c r="G430" s="26"/>
      <c r="H430" s="26"/>
    </row>
    <row r="431" spans="2:8" ht="12.75">
      <c r="B431" s="27"/>
      <c r="C431" s="26"/>
      <c r="D431" s="26"/>
      <c r="E431" s="26"/>
      <c r="F431" s="26"/>
      <c r="G431" s="26"/>
      <c r="H431" s="26"/>
    </row>
    <row r="432" spans="2:8" ht="12.75">
      <c r="B432" s="27"/>
      <c r="C432" s="26"/>
      <c r="D432" s="26"/>
      <c r="E432" s="26"/>
      <c r="F432" s="26"/>
      <c r="G432" s="26"/>
      <c r="H432" s="26"/>
    </row>
    <row r="433" spans="2:8" ht="12.75">
      <c r="B433" s="27"/>
      <c r="C433" s="26"/>
      <c r="D433" s="26"/>
      <c r="E433" s="26"/>
      <c r="F433" s="26"/>
      <c r="G433" s="26"/>
      <c r="H433" s="26"/>
    </row>
    <row r="434" spans="2:8" ht="12.75">
      <c r="B434" s="27"/>
      <c r="C434" s="26"/>
      <c r="D434" s="26"/>
      <c r="E434" s="26"/>
      <c r="F434" s="26"/>
      <c r="G434" s="26"/>
      <c r="H434" s="26"/>
    </row>
    <row r="435" spans="2:8" ht="12.75">
      <c r="B435" s="27"/>
      <c r="C435" s="26"/>
      <c r="D435" s="26"/>
      <c r="E435" s="26"/>
      <c r="F435" s="26"/>
      <c r="G435" s="26"/>
      <c r="H435" s="26"/>
    </row>
    <row r="436" spans="2:8" ht="12.75">
      <c r="B436" s="27"/>
      <c r="C436" s="26"/>
      <c r="D436" s="26"/>
      <c r="E436" s="26"/>
      <c r="F436" s="26"/>
      <c r="G436" s="26"/>
      <c r="H436" s="26"/>
    </row>
    <row r="437" spans="2:8" ht="12.75">
      <c r="B437" s="27"/>
      <c r="C437" s="26"/>
      <c r="D437" s="26"/>
      <c r="E437" s="26"/>
      <c r="F437" s="26"/>
      <c r="G437" s="26"/>
      <c r="H437" s="26"/>
    </row>
    <row r="438" spans="2:8" ht="12.75">
      <c r="B438" s="27"/>
      <c r="C438" s="26"/>
      <c r="D438" s="26"/>
      <c r="E438" s="26"/>
      <c r="F438" s="26"/>
      <c r="G438" s="26"/>
      <c r="H438" s="26"/>
    </row>
    <row r="439" spans="2:8" ht="12.75">
      <c r="B439" s="27"/>
      <c r="C439" s="26"/>
      <c r="D439" s="26"/>
      <c r="E439" s="26"/>
      <c r="F439" s="26"/>
      <c r="G439" s="26"/>
      <c r="H439" s="26"/>
    </row>
    <row r="440" spans="2:8" ht="12.75">
      <c r="B440" s="27"/>
      <c r="C440" s="26"/>
      <c r="D440" s="26"/>
      <c r="E440" s="26"/>
      <c r="F440" s="26"/>
      <c r="G440" s="26"/>
      <c r="H440" s="26"/>
    </row>
    <row r="441" spans="2:8" ht="12.75">
      <c r="B441" s="27"/>
      <c r="C441" s="26"/>
      <c r="D441" s="26"/>
      <c r="E441" s="26"/>
      <c r="F441" s="26"/>
      <c r="G441" s="26"/>
      <c r="H441" s="26"/>
    </row>
    <row r="442" spans="2:8" ht="12.75">
      <c r="B442" s="27"/>
      <c r="C442" s="26"/>
      <c r="D442" s="26"/>
      <c r="E442" s="26"/>
      <c r="F442" s="26"/>
      <c r="G442" s="26"/>
      <c r="H442" s="26"/>
    </row>
    <row r="443" spans="2:8" ht="12.75">
      <c r="B443" s="27"/>
      <c r="C443" s="26"/>
      <c r="D443" s="26"/>
      <c r="E443" s="26"/>
      <c r="F443" s="26"/>
      <c r="G443" s="26"/>
      <c r="H443" s="26"/>
    </row>
    <row r="444" spans="2:8" ht="12.75">
      <c r="B444" s="27"/>
      <c r="C444" s="26"/>
      <c r="D444" s="26"/>
      <c r="E444" s="26"/>
      <c r="F444" s="26"/>
      <c r="G444" s="26"/>
      <c r="H444" s="26"/>
    </row>
    <row r="445" spans="2:8" ht="12.75">
      <c r="B445" s="27"/>
      <c r="C445" s="26"/>
      <c r="D445" s="26"/>
      <c r="E445" s="26"/>
      <c r="F445" s="26"/>
      <c r="G445" s="26"/>
      <c r="H445" s="26"/>
    </row>
    <row r="446" spans="2:8" ht="12.75">
      <c r="B446" s="27"/>
      <c r="C446" s="26"/>
      <c r="D446" s="26"/>
      <c r="E446" s="26"/>
      <c r="F446" s="26"/>
      <c r="G446" s="26"/>
      <c r="H446" s="26"/>
    </row>
    <row r="447" spans="2:8" ht="12.75">
      <c r="B447" s="27"/>
      <c r="C447" s="26"/>
      <c r="D447" s="26"/>
      <c r="E447" s="26"/>
      <c r="F447" s="26"/>
      <c r="G447" s="26"/>
      <c r="H447" s="26"/>
    </row>
    <row r="448" spans="2:8" ht="12.75">
      <c r="B448" s="27"/>
      <c r="C448" s="26"/>
      <c r="D448" s="26"/>
      <c r="E448" s="26"/>
      <c r="F448" s="26"/>
      <c r="G448" s="26"/>
      <c r="H448" s="26"/>
    </row>
    <row r="449" spans="2:8" ht="12.75">
      <c r="B449" s="27"/>
      <c r="C449" s="26"/>
      <c r="D449" s="26"/>
      <c r="E449" s="26"/>
      <c r="F449" s="26"/>
      <c r="G449" s="26"/>
      <c r="H449" s="26"/>
    </row>
    <row r="450" spans="2:8" ht="12.75">
      <c r="B450" s="27"/>
      <c r="C450" s="26"/>
      <c r="D450" s="26"/>
      <c r="E450" s="26"/>
      <c r="F450" s="26"/>
      <c r="G450" s="26"/>
      <c r="H450" s="26"/>
    </row>
    <row r="451" spans="2:8" ht="12.75">
      <c r="B451" s="27"/>
      <c r="C451" s="26"/>
      <c r="D451" s="26"/>
      <c r="E451" s="26"/>
      <c r="F451" s="26"/>
      <c r="G451" s="26"/>
      <c r="H451" s="26"/>
    </row>
    <row r="452" spans="2:8" ht="12.75">
      <c r="B452" s="27"/>
      <c r="C452" s="26"/>
      <c r="D452" s="26"/>
      <c r="E452" s="26"/>
      <c r="F452" s="26"/>
      <c r="G452" s="26"/>
      <c r="H452" s="26"/>
    </row>
    <row r="453" spans="2:8" ht="12.75">
      <c r="B453" s="27"/>
      <c r="C453" s="26"/>
      <c r="D453" s="26"/>
      <c r="E453" s="26"/>
      <c r="F453" s="26"/>
      <c r="G453" s="26"/>
      <c r="H453" s="26"/>
    </row>
    <row r="454" spans="2:8" ht="12.75">
      <c r="B454" s="27"/>
      <c r="C454" s="26"/>
      <c r="D454" s="26"/>
      <c r="E454" s="26"/>
      <c r="F454" s="26"/>
      <c r="G454" s="26"/>
      <c r="H454" s="26"/>
    </row>
    <row r="455" spans="2:8" ht="12.75">
      <c r="B455" s="27"/>
      <c r="C455" s="26"/>
      <c r="D455" s="26"/>
      <c r="E455" s="26"/>
      <c r="F455" s="26"/>
      <c r="G455" s="26"/>
      <c r="H455" s="26"/>
    </row>
    <row r="456" spans="2:8" ht="12.75">
      <c r="B456" s="27"/>
      <c r="C456" s="26"/>
      <c r="D456" s="26"/>
      <c r="E456" s="26"/>
      <c r="F456" s="26"/>
      <c r="G456" s="26"/>
      <c r="H456" s="26"/>
    </row>
    <row r="457" spans="2:8" ht="12.75">
      <c r="B457" s="27"/>
      <c r="C457" s="26"/>
      <c r="D457" s="26"/>
      <c r="E457" s="26"/>
      <c r="F457" s="26"/>
      <c r="G457" s="26"/>
      <c r="H457" s="26"/>
    </row>
    <row r="458" spans="2:8" ht="12.75">
      <c r="B458" s="27"/>
      <c r="C458" s="26"/>
      <c r="D458" s="26"/>
      <c r="E458" s="26"/>
      <c r="F458" s="26"/>
      <c r="G458" s="26"/>
      <c r="H458" s="26"/>
    </row>
    <row r="459" spans="2:8" ht="12.75">
      <c r="B459" s="27"/>
      <c r="C459" s="26"/>
      <c r="D459" s="26"/>
      <c r="E459" s="26"/>
      <c r="F459" s="26"/>
      <c r="G459" s="26"/>
      <c r="H459" s="26"/>
    </row>
    <row r="460" spans="2:8" ht="12.75">
      <c r="B460" s="27"/>
      <c r="C460" s="26"/>
      <c r="D460" s="26"/>
      <c r="E460" s="26"/>
      <c r="F460" s="26"/>
      <c r="G460" s="26"/>
      <c r="H460" s="26"/>
    </row>
    <row r="461" spans="2:8" ht="12.75">
      <c r="B461" s="27"/>
      <c r="C461" s="26"/>
      <c r="D461" s="26"/>
      <c r="E461" s="26"/>
      <c r="F461" s="26"/>
      <c r="G461" s="26"/>
      <c r="H461" s="26"/>
    </row>
    <row r="462" spans="2:8" ht="12.75">
      <c r="B462" s="27"/>
      <c r="C462" s="26"/>
      <c r="D462" s="26"/>
      <c r="E462" s="26"/>
      <c r="F462" s="26"/>
      <c r="G462" s="26"/>
      <c r="H462" s="26"/>
    </row>
    <row r="463" spans="2:8" ht="12.75">
      <c r="B463" s="27"/>
      <c r="C463" s="26"/>
      <c r="D463" s="26"/>
      <c r="E463" s="26"/>
      <c r="F463" s="26"/>
      <c r="G463" s="26"/>
      <c r="H463" s="26"/>
    </row>
    <row r="464" spans="2:8" ht="12.75">
      <c r="B464" s="27"/>
      <c r="C464" s="26"/>
      <c r="D464" s="26"/>
      <c r="E464" s="26"/>
      <c r="F464" s="26"/>
      <c r="G464" s="26"/>
      <c r="H464" s="26"/>
    </row>
    <row r="465" spans="2:8" ht="12.75">
      <c r="B465" s="27"/>
      <c r="C465" s="26"/>
      <c r="D465" s="26"/>
      <c r="E465" s="26"/>
      <c r="F465" s="26"/>
      <c r="G465" s="26"/>
      <c r="H465" s="26"/>
    </row>
    <row r="466" spans="2:8" ht="12.75">
      <c r="B466" s="27"/>
      <c r="C466" s="26"/>
      <c r="D466" s="26"/>
      <c r="E466" s="26"/>
      <c r="F466" s="26"/>
      <c r="G466" s="26"/>
      <c r="H466" s="26"/>
    </row>
    <row r="467" spans="2:8" ht="12.75">
      <c r="B467" s="27"/>
      <c r="C467" s="26"/>
      <c r="D467" s="26"/>
      <c r="E467" s="26"/>
      <c r="F467" s="26"/>
      <c r="G467" s="26"/>
      <c r="H467" s="26"/>
    </row>
    <row r="468" spans="2:8" ht="12.75">
      <c r="B468" s="27"/>
      <c r="C468" s="26"/>
      <c r="D468" s="26"/>
      <c r="E468" s="26"/>
      <c r="F468" s="26"/>
      <c r="G468" s="26"/>
      <c r="H468" s="26"/>
    </row>
    <row r="469" spans="2:8" ht="12.75">
      <c r="B469" s="27"/>
      <c r="C469" s="26"/>
      <c r="D469" s="26"/>
      <c r="E469" s="26"/>
      <c r="F469" s="26"/>
      <c r="G469" s="26"/>
      <c r="H469" s="26"/>
    </row>
    <row r="470" spans="2:8" ht="12.75">
      <c r="B470" s="27"/>
      <c r="C470" s="26"/>
      <c r="D470" s="26"/>
      <c r="E470" s="26"/>
      <c r="F470" s="26"/>
      <c r="G470" s="26"/>
      <c r="H470" s="26"/>
    </row>
    <row r="471" spans="2:8" ht="12.75">
      <c r="B471" s="27"/>
      <c r="C471" s="26"/>
      <c r="D471" s="26"/>
      <c r="E471" s="26"/>
      <c r="F471" s="26"/>
      <c r="G471" s="26"/>
      <c r="H471" s="26"/>
    </row>
    <row r="472" spans="2:8" ht="12.75">
      <c r="B472" s="27"/>
      <c r="C472" s="26"/>
      <c r="D472" s="26"/>
      <c r="E472" s="26"/>
      <c r="F472" s="26"/>
      <c r="G472" s="26"/>
      <c r="H472" s="26"/>
    </row>
    <row r="473" spans="2:8" ht="12.75">
      <c r="B473" s="27"/>
      <c r="C473" s="26"/>
      <c r="D473" s="26"/>
      <c r="E473" s="26"/>
      <c r="F473" s="26"/>
      <c r="G473" s="26"/>
      <c r="H473" s="26"/>
    </row>
    <row r="474" spans="2:8" ht="12.75">
      <c r="B474" s="27"/>
      <c r="C474" s="26"/>
      <c r="D474" s="26"/>
      <c r="E474" s="26"/>
      <c r="F474" s="26"/>
      <c r="G474" s="26"/>
      <c r="H474" s="26"/>
    </row>
    <row r="475" spans="2:8" ht="12.75">
      <c r="B475" s="27"/>
      <c r="C475" s="26"/>
      <c r="D475" s="26"/>
      <c r="E475" s="26"/>
      <c r="F475" s="26"/>
      <c r="G475" s="26"/>
      <c r="H475" s="26"/>
    </row>
    <row r="476" spans="2:8" ht="12.75">
      <c r="B476" s="27"/>
      <c r="C476" s="26"/>
      <c r="D476" s="26"/>
      <c r="E476" s="26"/>
      <c r="F476" s="26"/>
      <c r="G476" s="26"/>
      <c r="H476" s="26"/>
    </row>
    <row r="477" spans="2:8" ht="12.75">
      <c r="B477" s="27"/>
      <c r="C477" s="26"/>
      <c r="D477" s="26"/>
      <c r="E477" s="26"/>
      <c r="F477" s="26"/>
      <c r="G477" s="26"/>
      <c r="H477" s="26"/>
    </row>
    <row r="478" spans="2:8" ht="12.75">
      <c r="B478" s="27"/>
      <c r="C478" s="26"/>
      <c r="D478" s="26"/>
      <c r="E478" s="26"/>
      <c r="F478" s="26"/>
      <c r="G478" s="26"/>
      <c r="H478" s="26"/>
    </row>
    <row r="479" spans="2:8" ht="12.75">
      <c r="B479" s="27"/>
      <c r="C479" s="26"/>
      <c r="D479" s="26"/>
      <c r="E479" s="26"/>
      <c r="F479" s="26"/>
      <c r="G479" s="26"/>
      <c r="H479" s="26"/>
    </row>
    <row r="480" spans="2:8" ht="12.75">
      <c r="B480" s="27"/>
      <c r="C480" s="26"/>
      <c r="D480" s="26"/>
      <c r="E480" s="26"/>
      <c r="F480" s="26"/>
      <c r="G480" s="26"/>
      <c r="H480" s="26"/>
    </row>
    <row r="481" spans="2:8" ht="12.75">
      <c r="B481" s="27"/>
      <c r="C481" s="26"/>
      <c r="D481" s="26"/>
      <c r="E481" s="26"/>
      <c r="F481" s="26"/>
      <c r="G481" s="26"/>
      <c r="H481" s="26"/>
    </row>
    <row r="482" spans="2:8" ht="12.75">
      <c r="B482" s="27"/>
      <c r="C482" s="26"/>
      <c r="D482" s="26"/>
      <c r="E482" s="26"/>
      <c r="F482" s="26"/>
      <c r="G482" s="26"/>
      <c r="H482" s="26"/>
    </row>
    <row r="483" spans="2:8" ht="12.75">
      <c r="B483" s="27"/>
      <c r="C483" s="26"/>
      <c r="D483" s="26"/>
      <c r="E483" s="26"/>
      <c r="F483" s="26"/>
      <c r="G483" s="26"/>
      <c r="H483" s="26"/>
    </row>
    <row r="484" spans="2:8" ht="12.75">
      <c r="B484" s="27"/>
      <c r="C484" s="26"/>
      <c r="D484" s="26"/>
      <c r="E484" s="26"/>
      <c r="F484" s="26"/>
      <c r="G484" s="26"/>
      <c r="H484" s="26"/>
    </row>
    <row r="485" spans="2:8" ht="12.75">
      <c r="B485" s="27"/>
      <c r="C485" s="26"/>
      <c r="D485" s="26"/>
      <c r="E485" s="26"/>
      <c r="F485" s="26"/>
      <c r="G485" s="26"/>
      <c r="H485" s="26"/>
    </row>
    <row r="486" spans="2:8" ht="12.75">
      <c r="B486" s="27"/>
      <c r="C486" s="26"/>
      <c r="D486" s="26"/>
      <c r="E486" s="26"/>
      <c r="F486" s="26"/>
      <c r="G486" s="26"/>
      <c r="H486" s="26"/>
    </row>
    <row r="487" spans="2:8" ht="12.75">
      <c r="B487" s="27"/>
      <c r="C487" s="26"/>
      <c r="D487" s="26"/>
      <c r="E487" s="26"/>
      <c r="F487" s="26"/>
      <c r="G487" s="26"/>
      <c r="H487" s="26"/>
    </row>
    <row r="488" spans="2:8" ht="12.75">
      <c r="B488" s="27"/>
      <c r="C488" s="26"/>
      <c r="D488" s="26"/>
      <c r="E488" s="26"/>
      <c r="F488" s="26"/>
      <c r="G488" s="26"/>
      <c r="H488" s="26"/>
    </row>
    <row r="489" spans="2:8" ht="12.75">
      <c r="B489" s="27"/>
      <c r="C489" s="26"/>
      <c r="D489" s="26"/>
      <c r="E489" s="26"/>
      <c r="F489" s="26"/>
      <c r="G489" s="26"/>
      <c r="H489" s="26"/>
    </row>
    <row r="490" spans="2:8" ht="12.75">
      <c r="B490" s="27"/>
      <c r="C490" s="26"/>
      <c r="D490" s="26"/>
      <c r="E490" s="26"/>
      <c r="F490" s="26"/>
      <c r="G490" s="26"/>
      <c r="H490" s="26"/>
    </row>
    <row r="491" spans="2:8" ht="12.75">
      <c r="B491" s="27"/>
      <c r="C491" s="26"/>
      <c r="D491" s="26"/>
      <c r="E491" s="26"/>
      <c r="F491" s="26"/>
      <c r="G491" s="26"/>
      <c r="H491" s="26"/>
    </row>
    <row r="492" spans="2:8" ht="12.75">
      <c r="B492" s="27"/>
      <c r="C492" s="26"/>
      <c r="D492" s="26"/>
      <c r="E492" s="26"/>
      <c r="F492" s="26"/>
      <c r="G492" s="26"/>
      <c r="H492" s="26"/>
    </row>
    <row r="493" spans="2:8" ht="12.75">
      <c r="B493" s="27"/>
      <c r="C493" s="26"/>
      <c r="D493" s="26"/>
      <c r="E493" s="26"/>
      <c r="F493" s="26"/>
      <c r="G493" s="26"/>
      <c r="H493" s="26"/>
    </row>
    <row r="494" spans="2:8" ht="12.75">
      <c r="B494" s="27"/>
      <c r="C494" s="26"/>
      <c r="D494" s="26"/>
      <c r="E494" s="26"/>
      <c r="F494" s="26"/>
      <c r="G494" s="26"/>
      <c r="H494" s="26"/>
    </row>
    <row r="495" spans="2:8" ht="12.75">
      <c r="B495" s="27"/>
      <c r="C495" s="26"/>
      <c r="D495" s="26"/>
      <c r="E495" s="26"/>
      <c r="F495" s="26"/>
      <c r="G495" s="26"/>
      <c r="H495" s="26"/>
    </row>
    <row r="496" spans="2:8" ht="12.75">
      <c r="B496" s="27"/>
      <c r="C496" s="26"/>
      <c r="D496" s="26"/>
      <c r="E496" s="26"/>
      <c r="F496" s="26"/>
      <c r="G496" s="26"/>
      <c r="H496" s="26"/>
    </row>
    <row r="497" spans="2:8" ht="12.75">
      <c r="B497" s="27"/>
      <c r="C497" s="26"/>
      <c r="D497" s="26"/>
      <c r="E497" s="26"/>
      <c r="F497" s="26"/>
      <c r="G497" s="26"/>
      <c r="H497" s="26"/>
    </row>
    <row r="498" spans="2:8" ht="12.75">
      <c r="B498" s="27"/>
      <c r="C498" s="26"/>
      <c r="D498" s="26"/>
      <c r="E498" s="26"/>
      <c r="F498" s="26"/>
      <c r="G498" s="26"/>
      <c r="H498" s="26"/>
    </row>
    <row r="499" spans="2:8" ht="12.75">
      <c r="B499" s="27"/>
      <c r="C499" s="26"/>
      <c r="D499" s="26"/>
      <c r="E499" s="26"/>
      <c r="F499" s="26"/>
      <c r="G499" s="26"/>
      <c r="H499" s="26"/>
    </row>
    <row r="500" spans="2:8" ht="12.75">
      <c r="B500" s="26"/>
      <c r="C500" s="26"/>
      <c r="D500" s="26"/>
      <c r="E500" s="26"/>
      <c r="F500" s="26"/>
      <c r="G500" s="26"/>
      <c r="H500" s="26"/>
    </row>
    <row r="501" spans="2:8" ht="12.75">
      <c r="B501" s="26"/>
      <c r="C501" s="26"/>
      <c r="D501" s="26"/>
      <c r="E501" s="26"/>
      <c r="F501" s="26"/>
      <c r="G501" s="26"/>
      <c r="H501" s="26"/>
    </row>
    <row r="502" spans="2:8" ht="12.75">
      <c r="B502" s="26"/>
      <c r="C502" s="26"/>
      <c r="D502" s="26"/>
      <c r="E502" s="26"/>
      <c r="F502" s="26"/>
      <c r="G502" s="26"/>
      <c r="H502" s="26"/>
    </row>
    <row r="503" spans="2:8" ht="12.75">
      <c r="B503" s="26"/>
      <c r="C503" s="26"/>
      <c r="D503" s="26"/>
      <c r="E503" s="26"/>
      <c r="F503" s="26"/>
      <c r="G503" s="26"/>
      <c r="H503" s="26"/>
    </row>
    <row r="504" spans="2:8" ht="12.75">
      <c r="B504" s="26"/>
      <c r="C504" s="26"/>
      <c r="D504" s="26"/>
      <c r="E504" s="26"/>
      <c r="F504" s="26"/>
      <c r="G504" s="26"/>
      <c r="H504" s="26"/>
    </row>
    <row r="505" spans="2:8" ht="12.75">
      <c r="B505" s="26"/>
      <c r="C505" s="26"/>
      <c r="D505" s="26"/>
      <c r="E505" s="26"/>
      <c r="F505" s="26"/>
      <c r="G505" s="26"/>
      <c r="H505" s="26"/>
    </row>
    <row r="506" spans="2:8" ht="12.75">
      <c r="B506" s="26"/>
      <c r="C506" s="26"/>
      <c r="D506" s="26"/>
      <c r="E506" s="26"/>
      <c r="F506" s="26"/>
      <c r="G506" s="26"/>
      <c r="H506" s="26"/>
    </row>
    <row r="507" spans="2:8" ht="12.75">
      <c r="B507" s="26"/>
      <c r="C507" s="26"/>
      <c r="D507" s="26"/>
      <c r="E507" s="26"/>
      <c r="F507" s="26"/>
      <c r="G507" s="26"/>
      <c r="H507" s="26"/>
    </row>
    <row r="508" spans="2:8" ht="12.75">
      <c r="B508" s="26"/>
      <c r="C508" s="26"/>
      <c r="D508" s="26"/>
      <c r="E508" s="26"/>
      <c r="F508" s="26"/>
      <c r="G508" s="26"/>
      <c r="H508" s="26"/>
    </row>
    <row r="509" spans="2:8" ht="12.75">
      <c r="B509" s="26"/>
      <c r="C509" s="26"/>
      <c r="D509" s="26"/>
      <c r="E509" s="26"/>
      <c r="F509" s="26"/>
      <c r="G509" s="26"/>
      <c r="H509" s="26"/>
    </row>
    <row r="510" spans="2:8" ht="12.75">
      <c r="B510" s="26"/>
      <c r="C510" s="26"/>
      <c r="D510" s="26"/>
      <c r="E510" s="26"/>
      <c r="F510" s="26"/>
      <c r="G510" s="26"/>
      <c r="H510" s="26"/>
    </row>
    <row r="511" spans="2:8" ht="12.75">
      <c r="B511" s="26"/>
      <c r="C511" s="26"/>
      <c r="D511" s="26"/>
      <c r="E511" s="26"/>
      <c r="F511" s="26"/>
      <c r="G511" s="26"/>
      <c r="H511" s="26"/>
    </row>
    <row r="512" spans="2:8" ht="12.75">
      <c r="B512" s="26"/>
      <c r="C512" s="26"/>
      <c r="D512" s="26"/>
      <c r="E512" s="26"/>
      <c r="F512" s="26"/>
      <c r="G512" s="26"/>
      <c r="H512" s="26"/>
    </row>
    <row r="513" spans="2:8" ht="12.75">
      <c r="B513" s="26"/>
      <c r="C513" s="26"/>
      <c r="D513" s="26"/>
      <c r="E513" s="26"/>
      <c r="F513" s="26"/>
      <c r="G513" s="26"/>
      <c r="H513" s="26"/>
    </row>
    <row r="514" spans="2:8" ht="12.75">
      <c r="B514" s="26"/>
      <c r="C514" s="26"/>
      <c r="D514" s="26"/>
      <c r="E514" s="26"/>
      <c r="F514" s="26"/>
      <c r="G514" s="26"/>
      <c r="H514" s="26"/>
    </row>
    <row r="515" spans="2:8" ht="12.75">
      <c r="B515" s="26"/>
      <c r="C515" s="26"/>
      <c r="D515" s="26"/>
      <c r="E515" s="26"/>
      <c r="F515" s="26"/>
      <c r="G515" s="26"/>
      <c r="H515" s="26"/>
    </row>
    <row r="516" spans="2:8" ht="12.75">
      <c r="B516" s="26"/>
      <c r="C516" s="26"/>
      <c r="D516" s="26"/>
      <c r="E516" s="26"/>
      <c r="F516" s="26"/>
      <c r="G516" s="26"/>
      <c r="H516" s="26"/>
    </row>
    <row r="517" spans="2:8" ht="12.75">
      <c r="B517" s="26"/>
      <c r="C517" s="26"/>
      <c r="D517" s="26"/>
      <c r="E517" s="26"/>
      <c r="F517" s="26"/>
      <c r="G517" s="26"/>
      <c r="H517" s="26"/>
    </row>
    <row r="518" spans="2:8" ht="12.75">
      <c r="B518" s="26"/>
      <c r="C518" s="26"/>
      <c r="D518" s="26"/>
      <c r="E518" s="26"/>
      <c r="F518" s="26"/>
      <c r="G518" s="26"/>
      <c r="H518" s="26"/>
    </row>
    <row r="519" spans="2:8" ht="12.75">
      <c r="B519" s="26"/>
      <c r="C519" s="26"/>
      <c r="D519" s="26"/>
      <c r="E519" s="26"/>
      <c r="F519" s="26"/>
      <c r="G519" s="26"/>
      <c r="H519" s="26"/>
    </row>
    <row r="520" spans="2:8" ht="12.75">
      <c r="B520" s="26"/>
      <c r="C520" s="26"/>
      <c r="D520" s="26"/>
      <c r="E520" s="26"/>
      <c r="F520" s="26"/>
      <c r="G520" s="26"/>
      <c r="H520" s="26"/>
    </row>
    <row r="521" spans="2:8" ht="12.75">
      <c r="B521" s="26"/>
      <c r="C521" s="26"/>
      <c r="D521" s="26"/>
      <c r="E521" s="26"/>
      <c r="F521" s="26"/>
      <c r="G521" s="26"/>
      <c r="H521" s="26"/>
    </row>
    <row r="522" spans="2:8" ht="12.75">
      <c r="B522" s="26"/>
      <c r="C522" s="26"/>
      <c r="D522" s="26"/>
      <c r="E522" s="26"/>
      <c r="F522" s="26"/>
      <c r="G522" s="26"/>
      <c r="H522" s="26"/>
    </row>
    <row r="523" spans="2:8" ht="12.75">
      <c r="B523" s="26"/>
      <c r="C523" s="26"/>
      <c r="D523" s="26"/>
      <c r="E523" s="26"/>
      <c r="F523" s="26"/>
      <c r="G523" s="26"/>
      <c r="H523" s="26"/>
    </row>
    <row r="524" spans="2:8" ht="12.75">
      <c r="B524" s="26"/>
      <c r="C524" s="26"/>
      <c r="D524" s="26"/>
      <c r="E524" s="26"/>
      <c r="F524" s="26"/>
      <c r="G524" s="26"/>
      <c r="H524" s="26"/>
    </row>
    <row r="525" spans="4:8" ht="12.75">
      <c r="D525" s="26"/>
      <c r="E525" s="26"/>
      <c r="F525" s="26"/>
      <c r="G525" s="26"/>
      <c r="H525" s="26"/>
    </row>
    <row r="526" spans="4:8" ht="12.75">
      <c r="D526" s="26"/>
      <c r="E526" s="26"/>
      <c r="F526" s="26"/>
      <c r="G526" s="26"/>
      <c r="H526" s="26"/>
    </row>
    <row r="527" spans="4:8" ht="12.75">
      <c r="D527" s="26"/>
      <c r="E527" s="26"/>
      <c r="F527" s="26"/>
      <c r="G527" s="26"/>
      <c r="H527" s="26"/>
    </row>
    <row r="528" spans="4:8" ht="12.75">
      <c r="D528" s="26"/>
      <c r="E528" s="26"/>
      <c r="F528" s="26"/>
      <c r="G528" s="26"/>
      <c r="H528" s="26"/>
    </row>
    <row r="529" spans="4:8" ht="12.75">
      <c r="D529" s="26"/>
      <c r="E529" s="26"/>
      <c r="F529" s="26"/>
      <c r="G529" s="26"/>
      <c r="H529" s="26"/>
    </row>
    <row r="530" spans="4:8" ht="12.75">
      <c r="D530" s="26"/>
      <c r="E530" s="26"/>
      <c r="F530" s="26"/>
      <c r="G530" s="26"/>
      <c r="H530" s="26"/>
    </row>
    <row r="531" spans="4:8" ht="12.75">
      <c r="D531" s="26"/>
      <c r="E531" s="26"/>
      <c r="F531" s="26"/>
      <c r="G531" s="26"/>
      <c r="H531" s="26"/>
    </row>
    <row r="532" spans="4:8" ht="12.75">
      <c r="D532" s="26"/>
      <c r="E532" s="26"/>
      <c r="F532" s="26"/>
      <c r="G532" s="26"/>
      <c r="H532" s="26"/>
    </row>
    <row r="533" spans="4:8" ht="12.75">
      <c r="D533" s="26"/>
      <c r="E533" s="26"/>
      <c r="F533" s="26"/>
      <c r="G533" s="26"/>
      <c r="H533" s="26"/>
    </row>
    <row r="534" spans="4:8" ht="12.75">
      <c r="D534" s="26"/>
      <c r="E534" s="26"/>
      <c r="F534" s="26"/>
      <c r="G534" s="26"/>
      <c r="H534" s="26"/>
    </row>
    <row r="535" spans="4:8" ht="12.75">
      <c r="D535" s="26"/>
      <c r="E535" s="26"/>
      <c r="F535" s="26"/>
      <c r="G535" s="26"/>
      <c r="H535" s="26"/>
    </row>
    <row r="536" spans="4:8" ht="12.75">
      <c r="D536" s="26"/>
      <c r="E536" s="26"/>
      <c r="F536" s="26"/>
      <c r="G536" s="26"/>
      <c r="H536" s="26"/>
    </row>
    <row r="537" spans="4:8" ht="12.75">
      <c r="D537" s="26"/>
      <c r="E537" s="26"/>
      <c r="F537" s="26"/>
      <c r="G537" s="26"/>
      <c r="H537" s="26"/>
    </row>
    <row r="538" spans="4:8" ht="12.75">
      <c r="D538" s="26"/>
      <c r="E538" s="26"/>
      <c r="F538" s="26"/>
      <c r="G538" s="26"/>
      <c r="H538" s="26"/>
    </row>
    <row r="539" spans="4:8" ht="12.75">
      <c r="D539" s="26"/>
      <c r="E539" s="26"/>
      <c r="F539" s="26"/>
      <c r="G539" s="26"/>
      <c r="H539" s="26"/>
    </row>
    <row r="540" spans="4:8" ht="12.75">
      <c r="D540" s="26"/>
      <c r="E540" s="26"/>
      <c r="F540" s="26"/>
      <c r="G540" s="26"/>
      <c r="H540" s="26"/>
    </row>
    <row r="541" spans="4:8" ht="12.75">
      <c r="D541" s="26"/>
      <c r="E541" s="26"/>
      <c r="F541" s="26"/>
      <c r="G541" s="26"/>
      <c r="H541" s="26"/>
    </row>
    <row r="542" spans="4:8" ht="12.75">
      <c r="D542" s="26"/>
      <c r="E542" s="26"/>
      <c r="F542" s="26"/>
      <c r="G542" s="26"/>
      <c r="H542" s="26"/>
    </row>
    <row r="543" spans="4:8" ht="12.75">
      <c r="D543" s="26"/>
      <c r="E543" s="26"/>
      <c r="F543" s="26"/>
      <c r="G543" s="26"/>
      <c r="H543" s="26"/>
    </row>
    <row r="544" spans="4:8" ht="12.75">
      <c r="D544" s="26"/>
      <c r="E544" s="26"/>
      <c r="F544" s="26"/>
      <c r="G544" s="26"/>
      <c r="H544" s="26"/>
    </row>
    <row r="545" spans="4:8" ht="12.75">
      <c r="D545" s="26"/>
      <c r="E545" s="26"/>
      <c r="F545" s="26"/>
      <c r="G545" s="26"/>
      <c r="H545" s="26"/>
    </row>
    <row r="546" spans="4:8" ht="12.75">
      <c r="D546" s="26"/>
      <c r="E546" s="26"/>
      <c r="F546" s="26"/>
      <c r="G546" s="26"/>
      <c r="H546" s="26"/>
    </row>
    <row r="547" spans="4:8" ht="12.75">
      <c r="D547" s="26"/>
      <c r="E547" s="26"/>
      <c r="F547" s="26"/>
      <c r="G547" s="26"/>
      <c r="H547" s="26"/>
    </row>
    <row r="548" spans="4:8" ht="12.75">
      <c r="D548" s="26"/>
      <c r="E548" s="26"/>
      <c r="F548" s="26"/>
      <c r="G548" s="26"/>
      <c r="H548" s="26"/>
    </row>
    <row r="549" spans="4:8" ht="12.75">
      <c r="D549" s="26"/>
      <c r="E549" s="26"/>
      <c r="F549" s="26"/>
      <c r="G549" s="26"/>
      <c r="H549" s="26"/>
    </row>
    <row r="550" spans="4:8" ht="12.75">
      <c r="D550" s="26"/>
      <c r="E550" s="26"/>
      <c r="F550" s="26"/>
      <c r="G550" s="26"/>
      <c r="H550" s="26"/>
    </row>
    <row r="551" spans="4:8" ht="12.75">
      <c r="D551" s="26"/>
      <c r="E551" s="26"/>
      <c r="F551" s="26"/>
      <c r="G551" s="26"/>
      <c r="H551" s="26"/>
    </row>
    <row r="552" spans="4:8" ht="12.75">
      <c r="D552" s="26"/>
      <c r="E552" s="26"/>
      <c r="F552" s="26"/>
      <c r="G552" s="26"/>
      <c r="H552" s="26"/>
    </row>
    <row r="553" spans="4:8" ht="12.75">
      <c r="D553" s="26"/>
      <c r="E553" s="26"/>
      <c r="F553" s="26"/>
      <c r="G553" s="26"/>
      <c r="H553" s="26"/>
    </row>
    <row r="554" spans="4:8" ht="12.75">
      <c r="D554" s="26"/>
      <c r="E554" s="26"/>
      <c r="F554" s="26"/>
      <c r="G554" s="26"/>
      <c r="H554" s="26"/>
    </row>
    <row r="555" spans="4:8" ht="12.75">
      <c r="D555" s="26"/>
      <c r="E555" s="26"/>
      <c r="F555" s="26"/>
      <c r="G555" s="26"/>
      <c r="H555" s="26"/>
    </row>
    <row r="556" spans="4:8" ht="12.75">
      <c r="D556" s="26"/>
      <c r="E556" s="26"/>
      <c r="F556" s="26"/>
      <c r="G556" s="26"/>
      <c r="H556" s="26"/>
    </row>
    <row r="557" spans="4:8" ht="12.75">
      <c r="D557" s="26"/>
      <c r="E557" s="26"/>
      <c r="F557" s="26"/>
      <c r="G557" s="26"/>
      <c r="H557" s="26"/>
    </row>
    <row r="558" spans="4:8" ht="12.75">
      <c r="D558" s="26"/>
      <c r="E558" s="26"/>
      <c r="F558" s="26"/>
      <c r="G558" s="26"/>
      <c r="H558" s="26"/>
    </row>
    <row r="559" spans="4:8" ht="12.75">
      <c r="D559" s="26"/>
      <c r="E559" s="26"/>
      <c r="F559" s="26"/>
      <c r="G559" s="26"/>
      <c r="H559" s="26"/>
    </row>
    <row r="560" spans="4:8" ht="12.75">
      <c r="D560" s="26"/>
      <c r="E560" s="26"/>
      <c r="F560" s="26"/>
      <c r="G560" s="26"/>
      <c r="H560" s="26"/>
    </row>
    <row r="561" spans="4:8" ht="12.75">
      <c r="D561" s="26"/>
      <c r="E561" s="26"/>
      <c r="F561" s="26"/>
      <c r="G561" s="26"/>
      <c r="H561" s="26"/>
    </row>
    <row r="562" spans="4:8" ht="12.75">
      <c r="D562" s="26"/>
      <c r="E562" s="26"/>
      <c r="F562" s="26"/>
      <c r="G562" s="26"/>
      <c r="H562" s="26"/>
    </row>
    <row r="563" spans="4:8" ht="12.75">
      <c r="D563" s="26"/>
      <c r="E563" s="26"/>
      <c r="F563" s="26"/>
      <c r="G563" s="26"/>
      <c r="H563" s="26"/>
    </row>
    <row r="564" spans="4:8" ht="12.75">
      <c r="D564" s="26"/>
      <c r="E564" s="26"/>
      <c r="F564" s="26"/>
      <c r="G564" s="26"/>
      <c r="H564" s="26"/>
    </row>
    <row r="565" spans="4:8" ht="12.75">
      <c r="D565" s="26"/>
      <c r="E565" s="26"/>
      <c r="F565" s="26"/>
      <c r="G565" s="26"/>
      <c r="H565" s="26"/>
    </row>
    <row r="566" spans="4:8" ht="12.75">
      <c r="D566" s="26"/>
      <c r="E566" s="26"/>
      <c r="F566" s="26"/>
      <c r="G566" s="26"/>
      <c r="H566" s="26"/>
    </row>
  </sheetData>
  <mergeCells count="12">
    <mergeCell ref="A85:B85"/>
    <mergeCell ref="A86:B86"/>
    <mergeCell ref="A91:B91"/>
    <mergeCell ref="F92:G92"/>
    <mergeCell ref="A84:B84"/>
    <mergeCell ref="F1:F2"/>
    <mergeCell ref="G1:G2"/>
    <mergeCell ref="H1:H2"/>
    <mergeCell ref="A1:A2"/>
    <mergeCell ref="B1:B2"/>
    <mergeCell ref="C1:C2"/>
    <mergeCell ref="D1:E1"/>
  </mergeCells>
  <printOptions horizontalCentered="1"/>
  <pageMargins left="0.1968503937007874" right="0.1968503937007874" top="0.7874015748031497" bottom="0.6299212598425197" header="0.5118110236220472" footer="0.3937007874015748"/>
  <pageSetup horizontalDpi="600" verticalDpi="600" orientation="landscape" paperSize="9" scale="89" r:id="rId1"/>
  <headerFooter alignWithMargins="0">
    <oddHeader>&amp;C&amp;"Arial CE,Pogrubiony"&amp;12Tabela autopoprawki do planu dochodów budżetu miasta Opola w 2005 roku&amp;R&amp;11Tabela Nr 1&amp;8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9"/>
  <sheetViews>
    <sheetView workbookViewId="0" topLeftCell="A1">
      <selection activeCell="A1" sqref="A1:A4"/>
    </sheetView>
  </sheetViews>
  <sheetFormatPr defaultColWidth="9.00390625" defaultRowHeight="12.75"/>
  <cols>
    <col min="1" max="1" width="5.875" style="4" customWidth="1"/>
    <col min="2" max="2" width="8.875" style="4" customWidth="1"/>
    <col min="3" max="3" width="41.625" style="28" customWidth="1"/>
    <col min="4" max="5" width="13.00390625" style="23" customWidth="1"/>
    <col min="6" max="6" width="13.75390625" style="23" customWidth="1"/>
    <col min="7" max="7" width="14.75390625" style="24" customWidth="1"/>
    <col min="8" max="10" width="13.75390625" style="24" customWidth="1"/>
    <col min="11" max="11" width="13.00390625" style="23" customWidth="1"/>
    <col min="12" max="13" width="9.125" style="31" customWidth="1"/>
    <col min="14" max="16384" width="9.125" style="4" customWidth="1"/>
  </cols>
  <sheetData>
    <row r="1" spans="1:11" ht="17.25" customHeight="1">
      <c r="A1" s="114" t="s">
        <v>90</v>
      </c>
      <c r="B1" s="114" t="s">
        <v>176</v>
      </c>
      <c r="C1" s="128" t="s">
        <v>92</v>
      </c>
      <c r="D1" s="125" t="s">
        <v>1</v>
      </c>
      <c r="E1" s="124" t="s">
        <v>0</v>
      </c>
      <c r="F1" s="125" t="s">
        <v>177</v>
      </c>
      <c r="G1" s="125"/>
      <c r="H1" s="125"/>
      <c r="I1" s="125"/>
      <c r="J1" s="125"/>
      <c r="K1" s="125" t="s">
        <v>2</v>
      </c>
    </row>
    <row r="2" spans="1:11" ht="14.25" customHeight="1">
      <c r="A2" s="114"/>
      <c r="B2" s="114"/>
      <c r="C2" s="128"/>
      <c r="D2" s="125"/>
      <c r="E2" s="124"/>
      <c r="F2" s="119" t="s">
        <v>178</v>
      </c>
      <c r="G2" s="129" t="s">
        <v>179</v>
      </c>
      <c r="H2" s="129"/>
      <c r="I2" s="129"/>
      <c r="J2" s="128" t="s">
        <v>180</v>
      </c>
      <c r="K2" s="125"/>
    </row>
    <row r="3" spans="1:13" s="8" customFormat="1" ht="25.5" customHeight="1">
      <c r="A3" s="114"/>
      <c r="B3" s="114"/>
      <c r="C3" s="128"/>
      <c r="D3" s="125"/>
      <c r="E3" s="124"/>
      <c r="F3" s="119"/>
      <c r="G3" s="109" t="s">
        <v>181</v>
      </c>
      <c r="H3" s="114" t="s">
        <v>182</v>
      </c>
      <c r="I3" s="114" t="s">
        <v>183</v>
      </c>
      <c r="J3" s="128"/>
      <c r="K3" s="125"/>
      <c r="L3" s="31"/>
      <c r="M3" s="31"/>
    </row>
    <row r="4" spans="1:13" s="8" customFormat="1" ht="27.75" customHeight="1">
      <c r="A4" s="114"/>
      <c r="B4" s="114"/>
      <c r="C4" s="128"/>
      <c r="D4" s="125"/>
      <c r="E4" s="124"/>
      <c r="F4" s="119"/>
      <c r="G4" s="109"/>
      <c r="H4" s="114"/>
      <c r="I4" s="114"/>
      <c r="J4" s="128"/>
      <c r="K4" s="125"/>
      <c r="L4" s="31"/>
      <c r="M4" s="31"/>
    </row>
    <row r="5" spans="1:13" s="2" customFormat="1" ht="11.25">
      <c r="A5" s="1">
        <v>1</v>
      </c>
      <c r="B5" s="1">
        <v>2</v>
      </c>
      <c r="C5" s="19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32"/>
      <c r="M5" s="32"/>
    </row>
    <row r="6" spans="1:13" s="21" customFormat="1" ht="20.25" customHeight="1">
      <c r="A6" s="20" t="s">
        <v>93</v>
      </c>
      <c r="B6" s="12"/>
      <c r="C6" s="13" t="s">
        <v>94</v>
      </c>
      <c r="D6" s="13">
        <f>D7+D9+D11</f>
        <v>163400</v>
      </c>
      <c r="E6" s="13">
        <f>E7+E9+E11</f>
        <v>0</v>
      </c>
      <c r="F6" s="13">
        <f>E6-J6</f>
        <v>0</v>
      </c>
      <c r="G6" s="13">
        <f>G7+G9+G11</f>
        <v>0</v>
      </c>
      <c r="H6" s="13">
        <f>H7+H9+H11</f>
        <v>0</v>
      </c>
      <c r="I6" s="13">
        <f>I7+I9+I11</f>
        <v>0</v>
      </c>
      <c r="J6" s="13">
        <f>J7+J9+J11</f>
        <v>0</v>
      </c>
      <c r="K6" s="13">
        <f>D6+E6</f>
        <v>163400</v>
      </c>
      <c r="L6" s="30"/>
      <c r="M6" s="30"/>
    </row>
    <row r="7" spans="1:13" s="21" customFormat="1" ht="12.75">
      <c r="A7" s="22"/>
      <c r="B7" s="59" t="s">
        <v>184</v>
      </c>
      <c r="C7" s="39" t="s">
        <v>46</v>
      </c>
      <c r="D7" s="18">
        <f>D8</f>
        <v>46400</v>
      </c>
      <c r="E7" s="18">
        <f>E8</f>
        <v>0</v>
      </c>
      <c r="F7" s="18">
        <f aca="true" t="shared" si="0" ref="F7:F74">E7-J7</f>
        <v>0</v>
      </c>
      <c r="G7" s="18">
        <f>G8</f>
        <v>0</v>
      </c>
      <c r="H7" s="18">
        <f>H8</f>
        <v>0</v>
      </c>
      <c r="I7" s="18">
        <f>I8</f>
        <v>0</v>
      </c>
      <c r="J7" s="18">
        <f>J8</f>
        <v>0</v>
      </c>
      <c r="K7" s="18">
        <f aca="true" t="shared" si="1" ref="K7:K74">D7+E7</f>
        <v>46400</v>
      </c>
      <c r="L7" s="30"/>
      <c r="M7" s="30"/>
    </row>
    <row r="8" spans="1:13" s="10" customFormat="1" ht="13.5" customHeight="1">
      <c r="A8" s="9"/>
      <c r="B8" s="60"/>
      <c r="C8" s="36" t="s">
        <v>393</v>
      </c>
      <c r="D8" s="5">
        <v>46400</v>
      </c>
      <c r="E8" s="5"/>
      <c r="F8" s="5">
        <f t="shared" si="0"/>
        <v>0</v>
      </c>
      <c r="G8" s="5"/>
      <c r="H8" s="5"/>
      <c r="I8" s="5"/>
      <c r="J8" s="5"/>
      <c r="K8" s="5">
        <f t="shared" si="1"/>
        <v>46400</v>
      </c>
      <c r="L8" s="30"/>
      <c r="M8" s="30"/>
    </row>
    <row r="9" spans="1:13" s="21" customFormat="1" ht="12.75">
      <c r="A9" s="22"/>
      <c r="B9" s="59" t="s">
        <v>185</v>
      </c>
      <c r="C9" s="39" t="s">
        <v>26</v>
      </c>
      <c r="D9" s="18">
        <f>D10</f>
        <v>5000</v>
      </c>
      <c r="E9" s="18">
        <f>E10</f>
        <v>0</v>
      </c>
      <c r="F9" s="18">
        <f t="shared" si="0"/>
        <v>0</v>
      </c>
      <c r="G9" s="18">
        <f>G10</f>
        <v>0</v>
      </c>
      <c r="H9" s="18">
        <f>H10</f>
        <v>0</v>
      </c>
      <c r="I9" s="18">
        <f>I10</f>
        <v>0</v>
      </c>
      <c r="J9" s="18">
        <f>J10</f>
        <v>0</v>
      </c>
      <c r="K9" s="18">
        <f t="shared" si="1"/>
        <v>5000</v>
      </c>
      <c r="L9" s="30"/>
      <c r="M9" s="30"/>
    </row>
    <row r="10" spans="1:13" s="10" customFormat="1" ht="12.75">
      <c r="A10" s="9"/>
      <c r="B10" s="60"/>
      <c r="C10" s="36" t="s">
        <v>178</v>
      </c>
      <c r="D10" s="5">
        <v>5000</v>
      </c>
      <c r="E10" s="5"/>
      <c r="F10" s="5">
        <f t="shared" si="0"/>
        <v>0</v>
      </c>
      <c r="G10" s="5"/>
      <c r="H10" s="5"/>
      <c r="I10" s="5"/>
      <c r="J10" s="5"/>
      <c r="K10" s="5">
        <f t="shared" si="1"/>
        <v>5000</v>
      </c>
      <c r="L10" s="30"/>
      <c r="M10" s="30"/>
    </row>
    <row r="11" spans="1:13" s="21" customFormat="1" ht="12.75">
      <c r="A11" s="22"/>
      <c r="B11" s="59" t="s">
        <v>186</v>
      </c>
      <c r="C11" s="39" t="s">
        <v>187</v>
      </c>
      <c r="D11" s="18">
        <f>SUM(D12:D13)</f>
        <v>112000</v>
      </c>
      <c r="E11" s="18">
        <f>SUM(E12:E13)</f>
        <v>0</v>
      </c>
      <c r="F11" s="18">
        <f t="shared" si="0"/>
        <v>0</v>
      </c>
      <c r="G11" s="18">
        <f>SUM(G12:G13)</f>
        <v>0</v>
      </c>
      <c r="H11" s="18">
        <f>SUM(H12:H13)</f>
        <v>0</v>
      </c>
      <c r="I11" s="18">
        <f>SUM(I12:I13)</f>
        <v>0</v>
      </c>
      <c r="J11" s="18">
        <f>SUM(J12:J13)</f>
        <v>0</v>
      </c>
      <c r="K11" s="18">
        <f t="shared" si="1"/>
        <v>112000</v>
      </c>
      <c r="L11" s="30"/>
      <c r="M11" s="30"/>
    </row>
    <row r="12" spans="1:13" s="10" customFormat="1" ht="12.75">
      <c r="A12" s="9"/>
      <c r="B12" s="60"/>
      <c r="C12" s="36" t="s">
        <v>394</v>
      </c>
      <c r="D12" s="5">
        <v>102000</v>
      </c>
      <c r="E12" s="5"/>
      <c r="F12" s="5">
        <f t="shared" si="0"/>
        <v>0</v>
      </c>
      <c r="G12" s="5"/>
      <c r="H12" s="5"/>
      <c r="I12" s="5"/>
      <c r="J12" s="5"/>
      <c r="K12" s="5">
        <f t="shared" si="1"/>
        <v>102000</v>
      </c>
      <c r="L12" s="30"/>
      <c r="M12" s="30"/>
    </row>
    <row r="13" spans="1:13" s="10" customFormat="1" ht="12.75">
      <c r="A13" s="9"/>
      <c r="B13" s="60"/>
      <c r="C13" s="36" t="s">
        <v>178</v>
      </c>
      <c r="D13" s="5">
        <v>10000</v>
      </c>
      <c r="E13" s="5"/>
      <c r="F13" s="5">
        <f t="shared" si="0"/>
        <v>0</v>
      </c>
      <c r="G13" s="5"/>
      <c r="H13" s="5"/>
      <c r="I13" s="5"/>
      <c r="J13" s="5"/>
      <c r="K13" s="5">
        <f t="shared" si="1"/>
        <v>10000</v>
      </c>
      <c r="L13" s="30"/>
      <c r="M13" s="30"/>
    </row>
    <row r="14" spans="1:13" s="21" customFormat="1" ht="21" customHeight="1">
      <c r="A14" s="20" t="s">
        <v>97</v>
      </c>
      <c r="B14" s="48"/>
      <c r="C14" s="64" t="s">
        <v>98</v>
      </c>
      <c r="D14" s="13">
        <f>D15</f>
        <v>10000</v>
      </c>
      <c r="E14" s="64">
        <f>E15</f>
        <v>0</v>
      </c>
      <c r="F14" s="13">
        <f t="shared" si="0"/>
        <v>0</v>
      </c>
      <c r="G14" s="13">
        <f aca="true" t="shared" si="2" ref="G14:J15">G15</f>
        <v>0</v>
      </c>
      <c r="H14" s="13">
        <f t="shared" si="2"/>
        <v>0</v>
      </c>
      <c r="I14" s="13">
        <f t="shared" si="2"/>
        <v>0</v>
      </c>
      <c r="J14" s="64">
        <f t="shared" si="2"/>
        <v>0</v>
      </c>
      <c r="K14" s="13">
        <f t="shared" si="1"/>
        <v>10000</v>
      </c>
      <c r="L14" s="30"/>
      <c r="M14" s="30"/>
    </row>
    <row r="15" spans="1:13" s="21" customFormat="1" ht="12.75">
      <c r="A15" s="22"/>
      <c r="B15" s="59" t="s">
        <v>188</v>
      </c>
      <c r="C15" s="39" t="s">
        <v>189</v>
      </c>
      <c r="D15" s="18">
        <f>D16</f>
        <v>10000</v>
      </c>
      <c r="E15" s="18">
        <f>E16</f>
        <v>0</v>
      </c>
      <c r="F15" s="18">
        <f t="shared" si="0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1"/>
        <v>10000</v>
      </c>
      <c r="L15" s="30"/>
      <c r="M15" s="30"/>
    </row>
    <row r="16" spans="1:13" s="10" customFormat="1" ht="12.75">
      <c r="A16" s="9"/>
      <c r="B16" s="50"/>
      <c r="C16" s="36" t="s">
        <v>178</v>
      </c>
      <c r="D16" s="5">
        <v>10000</v>
      </c>
      <c r="E16" s="5"/>
      <c r="F16" s="5">
        <f t="shared" si="0"/>
        <v>0</v>
      </c>
      <c r="G16" s="5"/>
      <c r="H16" s="5"/>
      <c r="I16" s="5"/>
      <c r="J16" s="5"/>
      <c r="K16" s="5">
        <f t="shared" si="1"/>
        <v>10000</v>
      </c>
      <c r="L16" s="30"/>
      <c r="M16" s="30"/>
    </row>
    <row r="17" spans="1:13" s="21" customFormat="1" ht="21.75" customHeight="1">
      <c r="A17" s="12">
        <v>600</v>
      </c>
      <c r="B17" s="48"/>
      <c r="C17" s="64" t="s">
        <v>100</v>
      </c>
      <c r="D17" s="13">
        <f>D18+D20+D30+D42+D47</f>
        <v>68569520</v>
      </c>
      <c r="E17" s="64">
        <f>E18+E20+E30+E42+E47</f>
        <v>603000</v>
      </c>
      <c r="F17" s="13">
        <f t="shared" si="0"/>
        <v>436000</v>
      </c>
      <c r="G17" s="13">
        <f>G18+G20+G30+G42+G47</f>
        <v>0</v>
      </c>
      <c r="H17" s="13">
        <f>H18+H20+H30+H42+H47</f>
        <v>0</v>
      </c>
      <c r="I17" s="13">
        <f>I18+I20+I30+I42+I47</f>
        <v>300000</v>
      </c>
      <c r="J17" s="64">
        <f>J18+J20+J30+J42+J47</f>
        <v>167000</v>
      </c>
      <c r="K17" s="13">
        <f t="shared" si="1"/>
        <v>69172520</v>
      </c>
      <c r="L17" s="30"/>
      <c r="M17" s="30"/>
    </row>
    <row r="18" spans="1:13" s="21" customFormat="1" ht="12.75">
      <c r="A18" s="22"/>
      <c r="B18" s="60">
        <v>60004</v>
      </c>
      <c r="C18" s="39" t="s">
        <v>190</v>
      </c>
      <c r="D18" s="18">
        <f>D19</f>
        <v>6450000</v>
      </c>
      <c r="E18" s="18">
        <f>E19</f>
        <v>0</v>
      </c>
      <c r="F18" s="18">
        <f t="shared" si="0"/>
        <v>0</v>
      </c>
      <c r="G18" s="18">
        <f>G19</f>
        <v>0</v>
      </c>
      <c r="H18" s="18">
        <f>H19</f>
        <v>0</v>
      </c>
      <c r="I18" s="18">
        <f>I19</f>
        <v>0</v>
      </c>
      <c r="J18" s="18">
        <f>J19</f>
        <v>0</v>
      </c>
      <c r="K18" s="18">
        <f t="shared" si="1"/>
        <v>6450000</v>
      </c>
      <c r="L18" s="30"/>
      <c r="M18" s="30"/>
    </row>
    <row r="19" spans="1:13" s="10" customFormat="1" ht="25.5">
      <c r="A19" s="9"/>
      <c r="B19" s="50"/>
      <c r="C19" s="40" t="s">
        <v>30</v>
      </c>
      <c r="D19" s="5">
        <v>6450000</v>
      </c>
      <c r="E19" s="5"/>
      <c r="F19" s="5">
        <f t="shared" si="0"/>
        <v>0</v>
      </c>
      <c r="G19" s="5"/>
      <c r="H19" s="5"/>
      <c r="I19" s="5"/>
      <c r="J19" s="5"/>
      <c r="K19" s="5">
        <f t="shared" si="1"/>
        <v>6450000</v>
      </c>
      <c r="L19" s="30"/>
      <c r="M19" s="30"/>
    </row>
    <row r="20" spans="1:13" s="21" customFormat="1" ht="25.5">
      <c r="A20" s="22"/>
      <c r="B20" s="60">
        <v>60015</v>
      </c>
      <c r="C20" s="39" t="s">
        <v>191</v>
      </c>
      <c r="D20" s="18">
        <f>SUM(D21:D29)</f>
        <v>48801520</v>
      </c>
      <c r="E20" s="18">
        <f>SUM(E21:E29)</f>
        <v>1067000</v>
      </c>
      <c r="F20" s="18">
        <f t="shared" si="0"/>
        <v>100000</v>
      </c>
      <c r="G20" s="18">
        <f>SUM(G21:G29)</f>
        <v>0</v>
      </c>
      <c r="H20" s="18">
        <f>SUM(H21:H29)</f>
        <v>0</v>
      </c>
      <c r="I20" s="18">
        <f>SUM(I21:I29)</f>
        <v>100000</v>
      </c>
      <c r="J20" s="18">
        <f>SUM(J21:J29)</f>
        <v>967000</v>
      </c>
      <c r="K20" s="18">
        <f t="shared" si="1"/>
        <v>49868520</v>
      </c>
      <c r="L20" s="30"/>
      <c r="M20" s="30"/>
    </row>
    <row r="21" spans="1:13" s="10" customFormat="1" ht="12.75">
      <c r="A21" s="9"/>
      <c r="B21" s="50"/>
      <c r="C21" s="36" t="s">
        <v>381</v>
      </c>
      <c r="D21" s="5">
        <v>4500000</v>
      </c>
      <c r="E21" s="5"/>
      <c r="F21" s="5">
        <f t="shared" si="0"/>
        <v>0</v>
      </c>
      <c r="G21" s="5"/>
      <c r="H21" s="5"/>
      <c r="I21" s="5"/>
      <c r="J21" s="5"/>
      <c r="K21" s="5">
        <f t="shared" si="1"/>
        <v>4500000</v>
      </c>
      <c r="L21" s="30"/>
      <c r="M21" s="30"/>
    </row>
    <row r="22" spans="1:13" s="10" customFormat="1" ht="38.25">
      <c r="A22" s="9"/>
      <c r="B22" s="50"/>
      <c r="C22" s="36" t="s">
        <v>436</v>
      </c>
      <c r="D22" s="5">
        <v>300000</v>
      </c>
      <c r="E22" s="5"/>
      <c r="F22" s="5">
        <f t="shared" si="0"/>
        <v>0</v>
      </c>
      <c r="G22" s="5"/>
      <c r="H22" s="5"/>
      <c r="I22" s="5"/>
      <c r="J22" s="5"/>
      <c r="K22" s="5">
        <f t="shared" si="1"/>
        <v>300000</v>
      </c>
      <c r="L22" s="30"/>
      <c r="M22" s="30"/>
    </row>
    <row r="23" spans="1:13" s="10" customFormat="1" ht="25.5">
      <c r="A23" s="9"/>
      <c r="B23" s="50"/>
      <c r="C23" s="36" t="s">
        <v>437</v>
      </c>
      <c r="D23" s="5">
        <v>380000</v>
      </c>
      <c r="E23" s="5"/>
      <c r="F23" s="5">
        <f t="shared" si="0"/>
        <v>0</v>
      </c>
      <c r="G23" s="5"/>
      <c r="H23" s="5"/>
      <c r="I23" s="5"/>
      <c r="J23" s="5"/>
      <c r="K23" s="5">
        <f t="shared" si="1"/>
        <v>380000</v>
      </c>
      <c r="L23" s="30"/>
      <c r="M23" s="30"/>
    </row>
    <row r="24" spans="1:13" s="10" customFormat="1" ht="25.5">
      <c r="A24" s="9"/>
      <c r="B24" s="50"/>
      <c r="C24" s="36" t="s">
        <v>478</v>
      </c>
      <c r="D24" s="5">
        <v>32337980</v>
      </c>
      <c r="E24" s="5"/>
      <c r="F24" s="5">
        <f t="shared" si="0"/>
        <v>0</v>
      </c>
      <c r="G24" s="5"/>
      <c r="H24" s="5"/>
      <c r="I24" s="5"/>
      <c r="J24" s="5"/>
      <c r="K24" s="5">
        <f t="shared" si="1"/>
        <v>32337980</v>
      </c>
      <c r="L24" s="30"/>
      <c r="M24" s="30"/>
    </row>
    <row r="25" spans="1:13" s="10" customFormat="1" ht="25.5">
      <c r="A25" s="9"/>
      <c r="B25" s="50"/>
      <c r="C25" s="36" t="s">
        <v>479</v>
      </c>
      <c r="D25" s="5">
        <v>8343540</v>
      </c>
      <c r="E25" s="5"/>
      <c r="F25" s="5">
        <f t="shared" si="0"/>
        <v>0</v>
      </c>
      <c r="G25" s="5"/>
      <c r="H25" s="5"/>
      <c r="I25" s="5"/>
      <c r="J25" s="5"/>
      <c r="K25" s="5">
        <f t="shared" si="1"/>
        <v>8343540</v>
      </c>
      <c r="L25" s="30"/>
      <c r="M25" s="30"/>
    </row>
    <row r="26" spans="1:13" s="10" customFormat="1" ht="38.25">
      <c r="A26" s="9"/>
      <c r="B26" s="60"/>
      <c r="C26" s="36" t="s">
        <v>480</v>
      </c>
      <c r="D26" s="5">
        <v>540000</v>
      </c>
      <c r="E26" s="5"/>
      <c r="F26" s="5">
        <f t="shared" si="0"/>
        <v>0</v>
      </c>
      <c r="G26" s="5"/>
      <c r="H26" s="5"/>
      <c r="I26" s="5"/>
      <c r="J26" s="5"/>
      <c r="K26" s="5">
        <f t="shared" si="1"/>
        <v>540000</v>
      </c>
      <c r="L26" s="30"/>
      <c r="M26" s="30"/>
    </row>
    <row r="27" spans="1:13" s="10" customFormat="1" ht="12.75">
      <c r="A27" s="9"/>
      <c r="B27" s="60"/>
      <c r="C27" s="36" t="s">
        <v>494</v>
      </c>
      <c r="D27" s="5">
        <v>1750000</v>
      </c>
      <c r="E27" s="5">
        <v>100000</v>
      </c>
      <c r="F27" s="5">
        <f t="shared" si="0"/>
        <v>100000</v>
      </c>
      <c r="G27" s="5"/>
      <c r="H27" s="5"/>
      <c r="I27" s="5">
        <v>100000</v>
      </c>
      <c r="J27" s="5"/>
      <c r="K27" s="5">
        <f t="shared" si="1"/>
        <v>1850000</v>
      </c>
      <c r="L27" s="30"/>
      <c r="M27" s="30"/>
    </row>
    <row r="28" spans="1:13" s="10" customFormat="1" ht="12.75">
      <c r="A28" s="9"/>
      <c r="B28" s="60"/>
      <c r="C28" s="36" t="s">
        <v>559</v>
      </c>
      <c r="D28" s="5"/>
      <c r="E28" s="5">
        <v>967000</v>
      </c>
      <c r="F28" s="5">
        <f t="shared" si="0"/>
        <v>0</v>
      </c>
      <c r="G28" s="5"/>
      <c r="H28" s="5"/>
      <c r="I28" s="5"/>
      <c r="J28" s="5">
        <v>967000</v>
      </c>
      <c r="K28" s="5">
        <f t="shared" si="1"/>
        <v>967000</v>
      </c>
      <c r="L28" s="30"/>
      <c r="M28" s="30"/>
    </row>
    <row r="29" spans="1:13" s="10" customFormat="1" ht="25.5">
      <c r="A29" s="9"/>
      <c r="B29" s="60"/>
      <c r="C29" s="36" t="s">
        <v>495</v>
      </c>
      <c r="D29" s="5">
        <v>650000</v>
      </c>
      <c r="E29" s="5"/>
      <c r="F29" s="5">
        <f t="shared" si="0"/>
        <v>0</v>
      </c>
      <c r="G29" s="5"/>
      <c r="H29" s="5"/>
      <c r="I29" s="5"/>
      <c r="J29" s="5"/>
      <c r="K29" s="5">
        <f t="shared" si="1"/>
        <v>650000</v>
      </c>
      <c r="L29" s="30"/>
      <c r="M29" s="30"/>
    </row>
    <row r="30" spans="1:13" s="21" customFormat="1" ht="12.75">
      <c r="A30" s="22"/>
      <c r="B30" s="60">
        <v>60016</v>
      </c>
      <c r="C30" s="39" t="s">
        <v>192</v>
      </c>
      <c r="D30" s="18">
        <f>SUM(D31:D41)</f>
        <v>12146000</v>
      </c>
      <c r="E30" s="18">
        <f>SUM(E31:E41)</f>
        <v>300000</v>
      </c>
      <c r="F30" s="18">
        <f t="shared" si="0"/>
        <v>300000</v>
      </c>
      <c r="G30" s="18">
        <f>SUM(G31:G41)</f>
        <v>0</v>
      </c>
      <c r="H30" s="18">
        <f>SUM(H31:H41)</f>
        <v>0</v>
      </c>
      <c r="I30" s="18">
        <f>SUM(I31:I41)</f>
        <v>200000</v>
      </c>
      <c r="J30" s="18">
        <f>SUM(J31:J41)</f>
        <v>0</v>
      </c>
      <c r="K30" s="18">
        <f t="shared" si="1"/>
        <v>12446000</v>
      </c>
      <c r="L30" s="30"/>
      <c r="M30" s="30"/>
    </row>
    <row r="31" spans="1:13" s="10" customFormat="1" ht="12.75">
      <c r="A31" s="9"/>
      <c r="B31" s="60"/>
      <c r="C31" s="36" t="s">
        <v>381</v>
      </c>
      <c r="D31" s="5">
        <v>2400000</v>
      </c>
      <c r="E31" s="5">
        <v>100000</v>
      </c>
      <c r="F31" s="5">
        <f t="shared" si="0"/>
        <v>100000</v>
      </c>
      <c r="G31" s="5"/>
      <c r="H31" s="5"/>
      <c r="I31" s="5"/>
      <c r="J31" s="5"/>
      <c r="K31" s="5">
        <f t="shared" si="1"/>
        <v>2500000</v>
      </c>
      <c r="L31" s="30"/>
      <c r="M31" s="30"/>
    </row>
    <row r="32" spans="1:13" s="10" customFormat="1" ht="12.75">
      <c r="A32" s="9"/>
      <c r="B32" s="60"/>
      <c r="C32" s="36" t="s">
        <v>349</v>
      </c>
      <c r="D32" s="5">
        <v>800000</v>
      </c>
      <c r="E32" s="5"/>
      <c r="F32" s="5">
        <f t="shared" si="0"/>
        <v>0</v>
      </c>
      <c r="G32" s="5"/>
      <c r="H32" s="5"/>
      <c r="I32" s="5"/>
      <c r="J32" s="5"/>
      <c r="K32" s="5">
        <f t="shared" si="1"/>
        <v>800000</v>
      </c>
      <c r="L32" s="30"/>
      <c r="M32" s="30"/>
    </row>
    <row r="33" spans="1:13" s="10" customFormat="1" ht="25.5">
      <c r="A33" s="9"/>
      <c r="B33" s="60"/>
      <c r="C33" s="36" t="s">
        <v>438</v>
      </c>
      <c r="D33" s="5">
        <v>345000</v>
      </c>
      <c r="E33" s="5"/>
      <c r="F33" s="5">
        <f t="shared" si="0"/>
        <v>0</v>
      </c>
      <c r="G33" s="5"/>
      <c r="H33" s="5"/>
      <c r="I33" s="5"/>
      <c r="J33" s="5"/>
      <c r="K33" s="5">
        <f t="shared" si="1"/>
        <v>345000</v>
      </c>
      <c r="L33" s="30"/>
      <c r="M33" s="30"/>
    </row>
    <row r="34" spans="1:13" s="10" customFormat="1" ht="25.5">
      <c r="A34" s="9"/>
      <c r="B34" s="60"/>
      <c r="C34" s="36" t="s">
        <v>439</v>
      </c>
      <c r="D34" s="5">
        <v>100000</v>
      </c>
      <c r="E34" s="5"/>
      <c r="F34" s="5">
        <f t="shared" si="0"/>
        <v>0</v>
      </c>
      <c r="G34" s="5"/>
      <c r="H34" s="5"/>
      <c r="I34" s="5"/>
      <c r="J34" s="5"/>
      <c r="K34" s="5">
        <f t="shared" si="1"/>
        <v>100000</v>
      </c>
      <c r="L34" s="30"/>
      <c r="M34" s="30"/>
    </row>
    <row r="35" spans="1:13" s="10" customFormat="1" ht="51">
      <c r="A35" s="9"/>
      <c r="B35" s="60"/>
      <c r="C35" s="36" t="s">
        <v>440</v>
      </c>
      <c r="D35" s="5">
        <v>6526000</v>
      </c>
      <c r="E35" s="5"/>
      <c r="F35" s="5">
        <f t="shared" si="0"/>
        <v>0</v>
      </c>
      <c r="G35" s="5"/>
      <c r="H35" s="5"/>
      <c r="I35" s="5"/>
      <c r="J35" s="5"/>
      <c r="K35" s="5">
        <f t="shared" si="1"/>
        <v>6526000</v>
      </c>
      <c r="L35" s="30"/>
      <c r="M35" s="30"/>
    </row>
    <row r="36" spans="1:13" s="10" customFormat="1" ht="25.5">
      <c r="A36" s="9"/>
      <c r="B36" s="60"/>
      <c r="C36" s="36" t="s">
        <v>441</v>
      </c>
      <c r="D36" s="5">
        <v>100000</v>
      </c>
      <c r="E36" s="5">
        <v>-100000</v>
      </c>
      <c r="F36" s="5">
        <f t="shared" si="0"/>
        <v>0</v>
      </c>
      <c r="G36" s="5"/>
      <c r="H36" s="5"/>
      <c r="I36" s="5"/>
      <c r="J36" s="5">
        <v>-100000</v>
      </c>
      <c r="K36" s="5">
        <f t="shared" si="1"/>
        <v>0</v>
      </c>
      <c r="L36" s="30"/>
      <c r="M36" s="30"/>
    </row>
    <row r="37" spans="1:13" s="10" customFormat="1" ht="25.5">
      <c r="A37" s="9"/>
      <c r="B37" s="60"/>
      <c r="C37" s="36" t="s">
        <v>548</v>
      </c>
      <c r="D37" s="5"/>
      <c r="E37" s="5">
        <v>100000</v>
      </c>
      <c r="F37" s="5">
        <f t="shared" si="0"/>
        <v>0</v>
      </c>
      <c r="G37" s="5"/>
      <c r="H37" s="5"/>
      <c r="I37" s="5"/>
      <c r="J37" s="5">
        <v>100000</v>
      </c>
      <c r="K37" s="5">
        <f t="shared" si="1"/>
        <v>100000</v>
      </c>
      <c r="L37" s="30"/>
      <c r="M37" s="30"/>
    </row>
    <row r="38" spans="1:13" s="10" customFormat="1" ht="38.25">
      <c r="A38" s="9"/>
      <c r="B38" s="60"/>
      <c r="C38" s="36" t="s">
        <v>442</v>
      </c>
      <c r="D38" s="5">
        <v>600000</v>
      </c>
      <c r="E38" s="5"/>
      <c r="F38" s="5">
        <f t="shared" si="0"/>
        <v>0</v>
      </c>
      <c r="G38" s="5"/>
      <c r="H38" s="5"/>
      <c r="I38" s="5"/>
      <c r="J38" s="5"/>
      <c r="K38" s="5">
        <f t="shared" si="1"/>
        <v>600000</v>
      </c>
      <c r="L38" s="30"/>
      <c r="M38" s="30"/>
    </row>
    <row r="39" spans="1:13" s="10" customFormat="1" ht="25.5">
      <c r="A39" s="9"/>
      <c r="B39" s="60"/>
      <c r="C39" s="36" t="s">
        <v>556</v>
      </c>
      <c r="D39" s="5"/>
      <c r="E39" s="5">
        <v>200000</v>
      </c>
      <c r="F39" s="5">
        <f t="shared" si="0"/>
        <v>200000</v>
      </c>
      <c r="G39" s="5"/>
      <c r="H39" s="5"/>
      <c r="I39" s="5">
        <v>200000</v>
      </c>
      <c r="J39" s="5"/>
      <c r="K39" s="5">
        <f t="shared" si="1"/>
        <v>200000</v>
      </c>
      <c r="L39" s="30"/>
      <c r="M39" s="30"/>
    </row>
    <row r="40" spans="1:13" s="10" customFormat="1" ht="12.75">
      <c r="A40" s="9"/>
      <c r="B40" s="60"/>
      <c r="C40" s="36" t="s">
        <v>382</v>
      </c>
      <c r="D40" s="5">
        <v>1205000</v>
      </c>
      <c r="E40" s="5"/>
      <c r="F40" s="5">
        <f t="shared" si="0"/>
        <v>0</v>
      </c>
      <c r="G40" s="5"/>
      <c r="H40" s="5"/>
      <c r="I40" s="5"/>
      <c r="J40" s="5"/>
      <c r="K40" s="5">
        <f t="shared" si="1"/>
        <v>1205000</v>
      </c>
      <c r="L40" s="30"/>
      <c r="M40" s="30"/>
    </row>
    <row r="41" spans="1:13" s="10" customFormat="1" ht="12.75">
      <c r="A41" s="9"/>
      <c r="B41" s="60"/>
      <c r="C41" s="36" t="s">
        <v>383</v>
      </c>
      <c r="D41" s="5">
        <v>70000</v>
      </c>
      <c r="E41" s="5"/>
      <c r="F41" s="5">
        <f t="shared" si="0"/>
        <v>0</v>
      </c>
      <c r="G41" s="5"/>
      <c r="H41" s="5"/>
      <c r="I41" s="5"/>
      <c r="J41" s="5"/>
      <c r="K41" s="5">
        <f t="shared" si="1"/>
        <v>70000</v>
      </c>
      <c r="L41" s="30"/>
      <c r="M41" s="30"/>
    </row>
    <row r="42" spans="1:13" s="21" customFormat="1" ht="12.75">
      <c r="A42" s="22"/>
      <c r="B42" s="60">
        <v>60017</v>
      </c>
      <c r="C42" s="39" t="s">
        <v>50</v>
      </c>
      <c r="D42" s="18">
        <f>SUM(D43:D46)</f>
        <v>1162000</v>
      </c>
      <c r="E42" s="18">
        <f>SUM(E43:E46)</f>
        <v>-764000</v>
      </c>
      <c r="F42" s="18">
        <f t="shared" si="0"/>
        <v>36000</v>
      </c>
      <c r="G42" s="18">
        <f>SUM(G43:G46)</f>
        <v>0</v>
      </c>
      <c r="H42" s="18">
        <f>SUM(H43:H46)</f>
        <v>0</v>
      </c>
      <c r="I42" s="18">
        <f>SUM(I43:I46)</f>
        <v>0</v>
      </c>
      <c r="J42" s="18">
        <f>SUM(J43:J46)</f>
        <v>-800000</v>
      </c>
      <c r="K42" s="18">
        <f t="shared" si="1"/>
        <v>398000</v>
      </c>
      <c r="L42" s="30"/>
      <c r="M42" s="30"/>
    </row>
    <row r="43" spans="1:13" s="10" customFormat="1" ht="12.75">
      <c r="A43" s="9"/>
      <c r="B43" s="60"/>
      <c r="C43" s="36" t="s">
        <v>381</v>
      </c>
      <c r="D43" s="5">
        <v>102000</v>
      </c>
      <c r="E43" s="5"/>
      <c r="F43" s="5">
        <f t="shared" si="0"/>
        <v>0</v>
      </c>
      <c r="G43" s="5"/>
      <c r="H43" s="5"/>
      <c r="I43" s="5"/>
      <c r="J43" s="5"/>
      <c r="K43" s="5">
        <f t="shared" si="1"/>
        <v>102000</v>
      </c>
      <c r="L43" s="30"/>
      <c r="M43" s="30"/>
    </row>
    <row r="44" spans="1:13" s="10" customFormat="1" ht="25.5">
      <c r="A44" s="9"/>
      <c r="B44" s="60"/>
      <c r="C44" s="36" t="s">
        <v>354</v>
      </c>
      <c r="D44" s="5">
        <v>60000</v>
      </c>
      <c r="E44" s="5">
        <v>-60000</v>
      </c>
      <c r="F44" s="5">
        <f t="shared" si="0"/>
        <v>-60000</v>
      </c>
      <c r="G44" s="5"/>
      <c r="H44" s="5"/>
      <c r="I44" s="5"/>
      <c r="J44" s="5"/>
      <c r="K44" s="5">
        <f t="shared" si="1"/>
        <v>0</v>
      </c>
      <c r="L44" s="30"/>
      <c r="M44" s="30"/>
    </row>
    <row r="45" spans="1:13" s="10" customFormat="1" ht="25.5">
      <c r="A45" s="9"/>
      <c r="B45" s="60"/>
      <c r="C45" s="36" t="s">
        <v>549</v>
      </c>
      <c r="D45" s="5"/>
      <c r="E45" s="5">
        <v>96000</v>
      </c>
      <c r="F45" s="5">
        <f t="shared" si="0"/>
        <v>96000</v>
      </c>
      <c r="G45" s="5"/>
      <c r="H45" s="5"/>
      <c r="I45" s="5"/>
      <c r="J45" s="5"/>
      <c r="K45" s="5">
        <f t="shared" si="1"/>
        <v>96000</v>
      </c>
      <c r="L45" s="30"/>
      <c r="M45" s="30"/>
    </row>
    <row r="46" spans="1:13" s="10" customFormat="1" ht="12.75">
      <c r="A46" s="9"/>
      <c r="B46" s="60"/>
      <c r="C46" s="36" t="s">
        <v>443</v>
      </c>
      <c r="D46" s="5">
        <v>1000000</v>
      </c>
      <c r="E46" s="5">
        <v>-800000</v>
      </c>
      <c r="F46" s="5">
        <f t="shared" si="0"/>
        <v>0</v>
      </c>
      <c r="G46" s="5"/>
      <c r="H46" s="5"/>
      <c r="I46" s="5"/>
      <c r="J46" s="5">
        <v>-800000</v>
      </c>
      <c r="K46" s="5">
        <f t="shared" si="1"/>
        <v>200000</v>
      </c>
      <c r="L46" s="30"/>
      <c r="M46" s="30"/>
    </row>
    <row r="47" spans="1:13" s="21" customFormat="1" ht="12.75">
      <c r="A47" s="22"/>
      <c r="B47" s="60">
        <v>60095</v>
      </c>
      <c r="C47" s="39" t="s">
        <v>187</v>
      </c>
      <c r="D47" s="18">
        <f>SUM(D48:D48)</f>
        <v>10000</v>
      </c>
      <c r="E47" s="18">
        <f>SUM(E48:E48)</f>
        <v>0</v>
      </c>
      <c r="F47" s="18">
        <f t="shared" si="0"/>
        <v>0</v>
      </c>
      <c r="G47" s="18">
        <f>SUM(G48:G48)</f>
        <v>0</v>
      </c>
      <c r="H47" s="18">
        <f>SUM(H48:H48)</f>
        <v>0</v>
      </c>
      <c r="I47" s="18">
        <f>SUM(I48:I48)</f>
        <v>0</v>
      </c>
      <c r="J47" s="18">
        <f>SUM(J48:J48)</f>
        <v>0</v>
      </c>
      <c r="K47" s="18">
        <f t="shared" si="1"/>
        <v>10000</v>
      </c>
      <c r="L47" s="30"/>
      <c r="M47" s="30"/>
    </row>
    <row r="48" spans="1:13" s="10" customFormat="1" ht="25.5">
      <c r="A48" s="9"/>
      <c r="B48" s="60"/>
      <c r="C48" s="36" t="s">
        <v>435</v>
      </c>
      <c r="D48" s="5">
        <v>10000</v>
      </c>
      <c r="E48" s="5"/>
      <c r="F48" s="5">
        <f t="shared" si="0"/>
        <v>0</v>
      </c>
      <c r="G48" s="5"/>
      <c r="H48" s="5"/>
      <c r="I48" s="5"/>
      <c r="J48" s="5"/>
      <c r="K48" s="5">
        <f t="shared" si="1"/>
        <v>10000</v>
      </c>
      <c r="L48" s="30"/>
      <c r="M48" s="30"/>
    </row>
    <row r="49" spans="1:13" s="21" customFormat="1" ht="21" customHeight="1">
      <c r="A49" s="12">
        <v>630</v>
      </c>
      <c r="B49" s="48"/>
      <c r="C49" s="64" t="s">
        <v>274</v>
      </c>
      <c r="D49" s="13">
        <f>D50</f>
        <v>17500</v>
      </c>
      <c r="E49" s="64">
        <f>E50</f>
        <v>0</v>
      </c>
      <c r="F49" s="13">
        <f t="shared" si="0"/>
        <v>0</v>
      </c>
      <c r="G49" s="13">
        <f aca="true" t="shared" si="3" ref="G49:J50">G50</f>
        <v>0</v>
      </c>
      <c r="H49" s="13">
        <f t="shared" si="3"/>
        <v>0</v>
      </c>
      <c r="I49" s="13">
        <f t="shared" si="3"/>
        <v>0</v>
      </c>
      <c r="J49" s="64">
        <f t="shared" si="3"/>
        <v>0</v>
      </c>
      <c r="K49" s="13">
        <f t="shared" si="1"/>
        <v>17500</v>
      </c>
      <c r="L49" s="30"/>
      <c r="M49" s="30"/>
    </row>
    <row r="50" spans="1:13" s="21" customFormat="1" ht="12.75">
      <c r="A50" s="22"/>
      <c r="B50" s="60">
        <v>63001</v>
      </c>
      <c r="C50" s="65" t="s">
        <v>273</v>
      </c>
      <c r="D50" s="18">
        <f>D51</f>
        <v>17500</v>
      </c>
      <c r="E50" s="18">
        <f>E51</f>
        <v>0</v>
      </c>
      <c r="F50" s="18">
        <f t="shared" si="0"/>
        <v>0</v>
      </c>
      <c r="G50" s="18">
        <f t="shared" si="3"/>
        <v>0</v>
      </c>
      <c r="H50" s="18">
        <f t="shared" si="3"/>
        <v>0</v>
      </c>
      <c r="I50" s="18">
        <f t="shared" si="3"/>
        <v>0</v>
      </c>
      <c r="J50" s="18">
        <f t="shared" si="3"/>
        <v>0</v>
      </c>
      <c r="K50" s="18">
        <f t="shared" si="1"/>
        <v>17500</v>
      </c>
      <c r="L50" s="30"/>
      <c r="M50" s="30"/>
    </row>
    <row r="51" spans="1:13" s="10" customFormat="1" ht="25.5">
      <c r="A51" s="9"/>
      <c r="B51" s="50"/>
      <c r="C51" s="40" t="s">
        <v>20</v>
      </c>
      <c r="D51" s="5">
        <v>17500</v>
      </c>
      <c r="E51" s="5"/>
      <c r="F51" s="5">
        <f t="shared" si="0"/>
        <v>0</v>
      </c>
      <c r="G51" s="5"/>
      <c r="H51" s="5"/>
      <c r="I51" s="5"/>
      <c r="J51" s="5"/>
      <c r="K51" s="5">
        <f t="shared" si="1"/>
        <v>17500</v>
      </c>
      <c r="L51" s="30"/>
      <c r="M51" s="30"/>
    </row>
    <row r="52" spans="1:13" s="21" customFormat="1" ht="21" customHeight="1">
      <c r="A52" s="12">
        <v>700</v>
      </c>
      <c r="B52" s="48"/>
      <c r="C52" s="64" t="s">
        <v>193</v>
      </c>
      <c r="D52" s="13">
        <f>D53+D55+D65+D69</f>
        <v>24715000</v>
      </c>
      <c r="E52" s="64">
        <f>E53+E55+E65+E69</f>
        <v>0</v>
      </c>
      <c r="F52" s="13">
        <f t="shared" si="0"/>
        <v>0</v>
      </c>
      <c r="G52" s="13">
        <f>G53+G55+G65+G69</f>
        <v>0</v>
      </c>
      <c r="H52" s="13">
        <f>H53+H55+H65+H69</f>
        <v>0</v>
      </c>
      <c r="I52" s="13">
        <f>I53+I55+I65+I69</f>
        <v>0</v>
      </c>
      <c r="J52" s="64">
        <f>J53+J55+J65+J69</f>
        <v>0</v>
      </c>
      <c r="K52" s="13">
        <f t="shared" si="1"/>
        <v>24715000</v>
      </c>
      <c r="L52" s="30"/>
      <c r="M52" s="30"/>
    </row>
    <row r="53" spans="1:13" s="21" customFormat="1" ht="12.75">
      <c r="A53" s="22"/>
      <c r="B53" s="60">
        <v>70001</v>
      </c>
      <c r="C53" s="39" t="s">
        <v>167</v>
      </c>
      <c r="D53" s="18">
        <f>SUM(D54:D54)</f>
        <v>100000</v>
      </c>
      <c r="E53" s="18">
        <f>SUM(E54:E54)</f>
        <v>0</v>
      </c>
      <c r="F53" s="18">
        <f t="shared" si="0"/>
        <v>0</v>
      </c>
      <c r="G53" s="18">
        <f>SUM(G54:G54)</f>
        <v>0</v>
      </c>
      <c r="H53" s="18">
        <f>SUM(H54:H54)</f>
        <v>0</v>
      </c>
      <c r="I53" s="18">
        <f>SUM(I54:I54)</f>
        <v>0</v>
      </c>
      <c r="J53" s="18">
        <f>SUM(J54:J54)</f>
        <v>0</v>
      </c>
      <c r="K53" s="18">
        <f t="shared" si="1"/>
        <v>100000</v>
      </c>
      <c r="L53" s="30"/>
      <c r="M53" s="30"/>
    </row>
    <row r="54" spans="1:13" s="10" customFormat="1" ht="25.5">
      <c r="A54" s="9"/>
      <c r="B54" s="50"/>
      <c r="C54" s="36" t="s">
        <v>395</v>
      </c>
      <c r="D54" s="5">
        <v>100000</v>
      </c>
      <c r="E54" s="5"/>
      <c r="F54" s="5">
        <f t="shared" si="0"/>
        <v>0</v>
      </c>
      <c r="G54" s="5"/>
      <c r="H54" s="5"/>
      <c r="I54" s="5"/>
      <c r="J54" s="5"/>
      <c r="K54" s="5">
        <f t="shared" si="1"/>
        <v>100000</v>
      </c>
      <c r="L54" s="30"/>
      <c r="M54" s="30"/>
    </row>
    <row r="55" spans="1:13" s="21" customFormat="1" ht="25.5">
      <c r="A55" s="22"/>
      <c r="B55" s="60">
        <v>70004</v>
      </c>
      <c r="C55" s="39" t="s">
        <v>194</v>
      </c>
      <c r="D55" s="18">
        <f>SUM(D56:D64)</f>
        <v>19100000</v>
      </c>
      <c r="E55" s="18">
        <f>SUM(E56:E64)</f>
        <v>0</v>
      </c>
      <c r="F55" s="18">
        <f t="shared" si="0"/>
        <v>0</v>
      </c>
      <c r="G55" s="18">
        <f>SUM(G56:G64)</f>
        <v>0</v>
      </c>
      <c r="H55" s="18">
        <f>SUM(H56:H64)</f>
        <v>0</v>
      </c>
      <c r="I55" s="18">
        <f>SUM(I56:I64)</f>
        <v>0</v>
      </c>
      <c r="J55" s="18">
        <f>SUM(J56:J64)</f>
        <v>0</v>
      </c>
      <c r="K55" s="18">
        <f t="shared" si="1"/>
        <v>19100000</v>
      </c>
      <c r="L55" s="30"/>
      <c r="M55" s="30"/>
    </row>
    <row r="56" spans="1:13" s="10" customFormat="1" ht="25.5">
      <c r="A56" s="9"/>
      <c r="B56" s="50"/>
      <c r="C56" s="36" t="s">
        <v>275</v>
      </c>
      <c r="D56" s="5">
        <v>650000</v>
      </c>
      <c r="E56" s="5"/>
      <c r="F56" s="5">
        <f t="shared" si="0"/>
        <v>0</v>
      </c>
      <c r="G56" s="5"/>
      <c r="H56" s="5"/>
      <c r="I56" s="5"/>
      <c r="J56" s="5"/>
      <c r="K56" s="5">
        <f t="shared" si="1"/>
        <v>650000</v>
      </c>
      <c r="L56" s="30"/>
      <c r="M56" s="30"/>
    </row>
    <row r="57" spans="1:13" s="10" customFormat="1" ht="25.5">
      <c r="A57" s="9"/>
      <c r="B57" s="50"/>
      <c r="C57" s="36" t="s">
        <v>14</v>
      </c>
      <c r="D57" s="5">
        <v>2500000</v>
      </c>
      <c r="E57" s="5"/>
      <c r="F57" s="5">
        <f t="shared" si="0"/>
        <v>0</v>
      </c>
      <c r="G57" s="5"/>
      <c r="H57" s="5"/>
      <c r="I57" s="5"/>
      <c r="J57" s="5"/>
      <c r="K57" s="5">
        <f t="shared" si="1"/>
        <v>2500000</v>
      </c>
      <c r="L57" s="30"/>
      <c r="M57" s="30"/>
    </row>
    <row r="58" spans="1:13" s="10" customFormat="1" ht="25.5">
      <c r="A58" s="9"/>
      <c r="B58" s="50"/>
      <c r="C58" s="36" t="s">
        <v>15</v>
      </c>
      <c r="D58" s="5">
        <v>2850000</v>
      </c>
      <c r="E58" s="5"/>
      <c r="F58" s="5">
        <f t="shared" si="0"/>
        <v>0</v>
      </c>
      <c r="G58" s="5"/>
      <c r="H58" s="5"/>
      <c r="I58" s="5"/>
      <c r="J58" s="5"/>
      <c r="K58" s="5">
        <f t="shared" si="1"/>
        <v>2850000</v>
      </c>
      <c r="L58" s="30"/>
      <c r="M58" s="30"/>
    </row>
    <row r="59" spans="1:13" s="10" customFormat="1" ht="25.5">
      <c r="A59" s="9"/>
      <c r="B59" s="50"/>
      <c r="C59" s="36" t="s">
        <v>276</v>
      </c>
      <c r="D59" s="5">
        <v>550000</v>
      </c>
      <c r="E59" s="5"/>
      <c r="F59" s="5">
        <f t="shared" si="0"/>
        <v>0</v>
      </c>
      <c r="G59" s="5"/>
      <c r="H59" s="5"/>
      <c r="I59" s="5"/>
      <c r="J59" s="5"/>
      <c r="K59" s="5">
        <f t="shared" si="1"/>
        <v>550000</v>
      </c>
      <c r="L59" s="30"/>
      <c r="M59" s="30"/>
    </row>
    <row r="60" spans="1:13" s="10" customFormat="1" ht="25.5">
      <c r="A60" s="9"/>
      <c r="B60" s="50"/>
      <c r="C60" s="36" t="s">
        <v>16</v>
      </c>
      <c r="D60" s="5">
        <v>3150000</v>
      </c>
      <c r="E60" s="5"/>
      <c r="F60" s="5">
        <f t="shared" si="0"/>
        <v>0</v>
      </c>
      <c r="G60" s="5"/>
      <c r="H60" s="5"/>
      <c r="I60" s="5"/>
      <c r="J60" s="5"/>
      <c r="K60" s="5">
        <f t="shared" si="1"/>
        <v>3150000</v>
      </c>
      <c r="L60" s="30"/>
      <c r="M60" s="30"/>
    </row>
    <row r="61" spans="1:13" s="10" customFormat="1" ht="25.5">
      <c r="A61" s="9"/>
      <c r="B61" s="50"/>
      <c r="C61" s="36" t="s">
        <v>17</v>
      </c>
      <c r="D61" s="5">
        <v>2400000</v>
      </c>
      <c r="E61" s="5"/>
      <c r="F61" s="5">
        <f t="shared" si="0"/>
        <v>0</v>
      </c>
      <c r="G61" s="5"/>
      <c r="H61" s="5"/>
      <c r="I61" s="5"/>
      <c r="J61" s="5"/>
      <c r="K61" s="5">
        <f t="shared" si="1"/>
        <v>2400000</v>
      </c>
      <c r="L61" s="30"/>
      <c r="M61" s="30"/>
    </row>
    <row r="62" spans="1:13" s="10" customFormat="1" ht="25.5">
      <c r="A62" s="9"/>
      <c r="B62" s="50"/>
      <c r="C62" s="36" t="s">
        <v>277</v>
      </c>
      <c r="D62" s="5">
        <v>1350000</v>
      </c>
      <c r="E62" s="5"/>
      <c r="F62" s="5">
        <f t="shared" si="0"/>
        <v>0</v>
      </c>
      <c r="G62" s="5"/>
      <c r="H62" s="5"/>
      <c r="I62" s="5"/>
      <c r="J62" s="5"/>
      <c r="K62" s="5">
        <f t="shared" si="1"/>
        <v>1350000</v>
      </c>
      <c r="L62" s="30"/>
      <c r="M62" s="30"/>
    </row>
    <row r="63" spans="1:13" s="10" customFormat="1" ht="25.5">
      <c r="A63" s="9"/>
      <c r="B63" s="50"/>
      <c r="C63" s="36" t="s">
        <v>18</v>
      </c>
      <c r="D63" s="5">
        <v>4050000</v>
      </c>
      <c r="E63" s="5"/>
      <c r="F63" s="5">
        <f t="shared" si="0"/>
        <v>0</v>
      </c>
      <c r="G63" s="5"/>
      <c r="H63" s="5"/>
      <c r="I63" s="5"/>
      <c r="J63" s="5"/>
      <c r="K63" s="5">
        <f t="shared" si="1"/>
        <v>4050000</v>
      </c>
      <c r="L63" s="30"/>
      <c r="M63" s="30"/>
    </row>
    <row r="64" spans="1:13" s="10" customFormat="1" ht="25.5">
      <c r="A64" s="9"/>
      <c r="B64" s="50"/>
      <c r="C64" s="36" t="s">
        <v>19</v>
      </c>
      <c r="D64" s="5">
        <v>1600000</v>
      </c>
      <c r="E64" s="5"/>
      <c r="F64" s="5">
        <f t="shared" si="0"/>
        <v>0</v>
      </c>
      <c r="G64" s="5"/>
      <c r="H64" s="5"/>
      <c r="I64" s="5"/>
      <c r="J64" s="5"/>
      <c r="K64" s="5">
        <f t="shared" si="1"/>
        <v>1600000</v>
      </c>
      <c r="L64" s="30"/>
      <c r="M64" s="30"/>
    </row>
    <row r="65" spans="1:13" s="21" customFormat="1" ht="12.75">
      <c r="A65" s="22"/>
      <c r="B65" s="60">
        <v>70005</v>
      </c>
      <c r="C65" s="39" t="s">
        <v>195</v>
      </c>
      <c r="D65" s="18">
        <f>SUM(D66:D68)</f>
        <v>5130000</v>
      </c>
      <c r="E65" s="18">
        <f>SUM(E66:E68)</f>
        <v>0</v>
      </c>
      <c r="F65" s="18">
        <f t="shared" si="0"/>
        <v>0</v>
      </c>
      <c r="G65" s="18">
        <f>SUM(G66:G68)</f>
        <v>0</v>
      </c>
      <c r="H65" s="18">
        <f>SUM(H66:H68)</f>
        <v>0</v>
      </c>
      <c r="I65" s="18">
        <f>SUM(I66:I68)</f>
        <v>0</v>
      </c>
      <c r="J65" s="18">
        <f>SUM(J66:J68)</f>
        <v>0</v>
      </c>
      <c r="K65" s="18">
        <f t="shared" si="1"/>
        <v>5130000</v>
      </c>
      <c r="L65" s="30"/>
      <c r="M65" s="30"/>
    </row>
    <row r="66" spans="1:13" s="10" customFormat="1" ht="12.75">
      <c r="A66" s="9"/>
      <c r="B66" s="50"/>
      <c r="C66" s="36" t="s">
        <v>178</v>
      </c>
      <c r="D66" s="5">
        <v>4800000</v>
      </c>
      <c r="E66" s="5"/>
      <c r="F66" s="5">
        <f t="shared" si="0"/>
        <v>0</v>
      </c>
      <c r="G66" s="5"/>
      <c r="H66" s="5"/>
      <c r="I66" s="5"/>
      <c r="J66" s="5"/>
      <c r="K66" s="5">
        <f t="shared" si="1"/>
        <v>4800000</v>
      </c>
      <c r="L66" s="30"/>
      <c r="M66" s="30"/>
    </row>
    <row r="67" spans="1:13" s="10" customFormat="1" ht="25.5">
      <c r="A67" s="9"/>
      <c r="B67" s="50"/>
      <c r="C67" s="36" t="s">
        <v>168</v>
      </c>
      <c r="D67" s="5">
        <v>250000</v>
      </c>
      <c r="E67" s="5"/>
      <c r="F67" s="5">
        <f t="shared" si="0"/>
        <v>0</v>
      </c>
      <c r="G67" s="5"/>
      <c r="H67" s="5"/>
      <c r="I67" s="5"/>
      <c r="J67" s="5"/>
      <c r="K67" s="5">
        <f t="shared" si="1"/>
        <v>250000</v>
      </c>
      <c r="L67" s="30"/>
      <c r="M67" s="30"/>
    </row>
    <row r="68" spans="1:13" s="10" customFormat="1" ht="38.25">
      <c r="A68" s="9"/>
      <c r="B68" s="50"/>
      <c r="C68" s="66" t="s">
        <v>516</v>
      </c>
      <c r="D68" s="5">
        <v>80000</v>
      </c>
      <c r="E68" s="5"/>
      <c r="F68" s="5">
        <f t="shared" si="0"/>
        <v>0</v>
      </c>
      <c r="G68" s="5"/>
      <c r="H68" s="5"/>
      <c r="I68" s="5"/>
      <c r="J68" s="5"/>
      <c r="K68" s="5">
        <f t="shared" si="1"/>
        <v>80000</v>
      </c>
      <c r="L68" s="30"/>
      <c r="M68" s="30"/>
    </row>
    <row r="69" spans="1:13" s="21" customFormat="1" ht="12.75">
      <c r="A69" s="22"/>
      <c r="B69" s="60">
        <v>70095</v>
      </c>
      <c r="C69" s="39" t="s">
        <v>187</v>
      </c>
      <c r="D69" s="18">
        <f>SUM(D70:D72)</f>
        <v>385000</v>
      </c>
      <c r="E69" s="18">
        <f>SUM(E70:E72)</f>
        <v>0</v>
      </c>
      <c r="F69" s="18">
        <f t="shared" si="0"/>
        <v>0</v>
      </c>
      <c r="G69" s="18">
        <f>SUM(G70:G72)</f>
        <v>0</v>
      </c>
      <c r="H69" s="18">
        <f>SUM(H70:H72)</f>
        <v>0</v>
      </c>
      <c r="I69" s="18">
        <f>SUM(I70:I72)</f>
        <v>0</v>
      </c>
      <c r="J69" s="18">
        <f>SUM(J70:J72)</f>
        <v>0</v>
      </c>
      <c r="K69" s="18">
        <f t="shared" si="1"/>
        <v>385000</v>
      </c>
      <c r="L69" s="30"/>
      <c r="M69" s="30"/>
    </row>
    <row r="70" spans="1:13" s="10" customFormat="1" ht="12.75">
      <c r="A70" s="9"/>
      <c r="B70" s="50"/>
      <c r="C70" s="36" t="s">
        <v>384</v>
      </c>
      <c r="D70" s="5">
        <v>5000</v>
      </c>
      <c r="E70" s="5"/>
      <c r="F70" s="5">
        <f t="shared" si="0"/>
        <v>0</v>
      </c>
      <c r="G70" s="5"/>
      <c r="H70" s="5"/>
      <c r="I70" s="5"/>
      <c r="J70" s="5"/>
      <c r="K70" s="5">
        <f t="shared" si="1"/>
        <v>5000</v>
      </c>
      <c r="L70" s="30"/>
      <c r="M70" s="30"/>
    </row>
    <row r="71" spans="1:13" s="10" customFormat="1" ht="12.75">
      <c r="A71" s="9"/>
      <c r="B71" s="50"/>
      <c r="C71" s="36" t="s">
        <v>178</v>
      </c>
      <c r="D71" s="5">
        <v>130000</v>
      </c>
      <c r="E71" s="5"/>
      <c r="F71" s="5">
        <f t="shared" si="0"/>
        <v>0</v>
      </c>
      <c r="G71" s="5"/>
      <c r="H71" s="5"/>
      <c r="I71" s="5"/>
      <c r="J71" s="5"/>
      <c r="K71" s="5">
        <f t="shared" si="1"/>
        <v>130000</v>
      </c>
      <c r="L71" s="30"/>
      <c r="M71" s="30"/>
    </row>
    <row r="72" spans="1:13" s="10" customFormat="1" ht="12.75">
      <c r="A72" s="9"/>
      <c r="B72" s="50"/>
      <c r="C72" s="36" t="s">
        <v>173</v>
      </c>
      <c r="D72" s="5">
        <v>250000</v>
      </c>
      <c r="E72" s="5"/>
      <c r="F72" s="5">
        <f t="shared" si="0"/>
        <v>0</v>
      </c>
      <c r="G72" s="5"/>
      <c r="H72" s="5"/>
      <c r="I72" s="5"/>
      <c r="J72" s="5"/>
      <c r="K72" s="5">
        <f t="shared" si="1"/>
        <v>250000</v>
      </c>
      <c r="L72" s="30"/>
      <c r="M72" s="30"/>
    </row>
    <row r="73" spans="1:13" s="21" customFormat="1" ht="21" customHeight="1">
      <c r="A73" s="12">
        <v>710</v>
      </c>
      <c r="B73" s="48"/>
      <c r="C73" s="64" t="s">
        <v>104</v>
      </c>
      <c r="D73" s="13">
        <f>D74+D76+D79+D83</f>
        <v>2507500</v>
      </c>
      <c r="E73" s="64">
        <f>E74+E76+E79+E83</f>
        <v>-260000</v>
      </c>
      <c r="F73" s="13">
        <f t="shared" si="0"/>
        <v>-260000</v>
      </c>
      <c r="G73" s="13">
        <f>G74+G76+G79+G83</f>
        <v>0</v>
      </c>
      <c r="H73" s="13">
        <f>H74+H76+H79+H83</f>
        <v>0</v>
      </c>
      <c r="I73" s="13">
        <f>I74+I76+I79+I83</f>
        <v>0</v>
      </c>
      <c r="J73" s="64">
        <f>J74+J76+J79+J83</f>
        <v>0</v>
      </c>
      <c r="K73" s="13">
        <f t="shared" si="1"/>
        <v>2247500</v>
      </c>
      <c r="L73" s="30"/>
      <c r="M73" s="30"/>
    </row>
    <row r="74" spans="1:13" s="21" customFormat="1" ht="12.75">
      <c r="A74" s="22"/>
      <c r="B74" s="60">
        <v>71004</v>
      </c>
      <c r="C74" s="39" t="s">
        <v>196</v>
      </c>
      <c r="D74" s="18">
        <f>D75</f>
        <v>130000</v>
      </c>
      <c r="E74" s="18">
        <f>E75</f>
        <v>0</v>
      </c>
      <c r="F74" s="18">
        <f t="shared" si="0"/>
        <v>0</v>
      </c>
      <c r="G74" s="18">
        <f>G75</f>
        <v>0</v>
      </c>
      <c r="H74" s="18">
        <f>H75</f>
        <v>0</v>
      </c>
      <c r="I74" s="18">
        <f>I75</f>
        <v>0</v>
      </c>
      <c r="J74" s="18">
        <f>J75</f>
        <v>0</v>
      </c>
      <c r="K74" s="18">
        <f t="shared" si="1"/>
        <v>130000</v>
      </c>
      <c r="L74" s="30"/>
      <c r="M74" s="30"/>
    </row>
    <row r="75" spans="1:13" s="21" customFormat="1" ht="12.75">
      <c r="A75" s="22"/>
      <c r="B75" s="60"/>
      <c r="C75" s="36" t="s">
        <v>385</v>
      </c>
      <c r="D75" s="5">
        <v>130000</v>
      </c>
      <c r="E75" s="5"/>
      <c r="F75" s="5">
        <f aca="true" t="shared" si="4" ref="F75:F142">E75-J75</f>
        <v>0</v>
      </c>
      <c r="G75" s="5"/>
      <c r="H75" s="5"/>
      <c r="I75" s="5"/>
      <c r="J75" s="5"/>
      <c r="K75" s="5">
        <f aca="true" t="shared" si="5" ref="K75:K142">D75+E75</f>
        <v>130000</v>
      </c>
      <c r="L75" s="30"/>
      <c r="M75" s="30"/>
    </row>
    <row r="76" spans="1:13" s="21" customFormat="1" ht="25.5">
      <c r="A76" s="22"/>
      <c r="B76" s="60">
        <v>71013</v>
      </c>
      <c r="C76" s="39" t="s">
        <v>197</v>
      </c>
      <c r="D76" s="18">
        <f>SUM(D77:D78)</f>
        <v>160000</v>
      </c>
      <c r="E76" s="18">
        <f>SUM(E77:E78)</f>
        <v>0</v>
      </c>
      <c r="F76" s="18">
        <f t="shared" si="4"/>
        <v>0</v>
      </c>
      <c r="G76" s="18">
        <f>SUM(G77:G78)</f>
        <v>0</v>
      </c>
      <c r="H76" s="18">
        <f>SUM(H77:H78)</f>
        <v>0</v>
      </c>
      <c r="I76" s="18">
        <f>SUM(I77:I78)</f>
        <v>0</v>
      </c>
      <c r="J76" s="18">
        <f>SUM(J77:J78)</f>
        <v>0</v>
      </c>
      <c r="K76" s="18">
        <f t="shared" si="5"/>
        <v>160000</v>
      </c>
      <c r="L76" s="30"/>
      <c r="M76" s="30"/>
    </row>
    <row r="77" spans="1:13" s="21" customFormat="1" ht="38.25">
      <c r="A77" s="22"/>
      <c r="B77" s="60"/>
      <c r="C77" s="66" t="s">
        <v>516</v>
      </c>
      <c r="D77" s="5">
        <v>60000</v>
      </c>
      <c r="E77" s="5"/>
      <c r="F77" s="5">
        <f t="shared" si="4"/>
        <v>0</v>
      </c>
      <c r="G77" s="5"/>
      <c r="H77" s="5"/>
      <c r="I77" s="5"/>
      <c r="J77" s="5"/>
      <c r="K77" s="5">
        <f t="shared" si="5"/>
        <v>60000</v>
      </c>
      <c r="L77" s="30"/>
      <c r="M77" s="30"/>
    </row>
    <row r="78" spans="1:13" s="21" customFormat="1" ht="12.75">
      <c r="A78" s="22"/>
      <c r="B78" s="60"/>
      <c r="C78" s="66" t="s">
        <v>178</v>
      </c>
      <c r="D78" s="5">
        <v>100000</v>
      </c>
      <c r="E78" s="5"/>
      <c r="F78" s="5">
        <f t="shared" si="4"/>
        <v>0</v>
      </c>
      <c r="G78" s="5"/>
      <c r="H78" s="5"/>
      <c r="I78" s="5"/>
      <c r="J78" s="5"/>
      <c r="K78" s="5">
        <f t="shared" si="5"/>
        <v>100000</v>
      </c>
      <c r="L78" s="30"/>
      <c r="M78" s="30"/>
    </row>
    <row r="79" spans="1:13" s="21" customFormat="1" ht="12.75">
      <c r="A79" s="22"/>
      <c r="B79" s="60">
        <v>71015</v>
      </c>
      <c r="C79" s="39" t="s">
        <v>198</v>
      </c>
      <c r="D79" s="18">
        <f>SUM(D80:D82)</f>
        <v>322000</v>
      </c>
      <c r="E79" s="18">
        <f>SUM(E80:E82)</f>
        <v>0</v>
      </c>
      <c r="F79" s="18">
        <f t="shared" si="4"/>
        <v>0</v>
      </c>
      <c r="G79" s="18">
        <f>SUM(G80:G82)</f>
        <v>0</v>
      </c>
      <c r="H79" s="18">
        <f>SUM(H80:H82)</f>
        <v>0</v>
      </c>
      <c r="I79" s="18">
        <f>SUM(I80:I82)</f>
        <v>0</v>
      </c>
      <c r="J79" s="18">
        <f>SUM(J80:J82)</f>
        <v>0</v>
      </c>
      <c r="K79" s="18">
        <f t="shared" si="5"/>
        <v>322000</v>
      </c>
      <c r="L79" s="30"/>
      <c r="M79" s="30"/>
    </row>
    <row r="80" spans="1:13" s="10" customFormat="1" ht="38.25">
      <c r="A80" s="9"/>
      <c r="B80" s="50"/>
      <c r="C80" s="66" t="s">
        <v>516</v>
      </c>
      <c r="D80" s="5">
        <v>215000</v>
      </c>
      <c r="E80" s="5"/>
      <c r="F80" s="5">
        <f t="shared" si="4"/>
        <v>0</v>
      </c>
      <c r="G80" s="5"/>
      <c r="H80" s="5"/>
      <c r="I80" s="5"/>
      <c r="J80" s="5"/>
      <c r="K80" s="5">
        <f t="shared" si="5"/>
        <v>215000</v>
      </c>
      <c r="L80" s="30"/>
      <c r="M80" s="30"/>
    </row>
    <row r="81" spans="1:13" s="21" customFormat="1" ht="51">
      <c r="A81" s="22"/>
      <c r="B81" s="60"/>
      <c r="C81" s="66" t="s">
        <v>517</v>
      </c>
      <c r="D81" s="5">
        <v>50000</v>
      </c>
      <c r="E81" s="5"/>
      <c r="F81" s="5">
        <f t="shared" si="4"/>
        <v>0</v>
      </c>
      <c r="G81" s="5"/>
      <c r="H81" s="5"/>
      <c r="I81" s="5"/>
      <c r="J81" s="5"/>
      <c r="K81" s="5">
        <f t="shared" si="5"/>
        <v>50000</v>
      </c>
      <c r="L81" s="30"/>
      <c r="M81" s="30"/>
    </row>
    <row r="82" spans="1:13" s="10" customFormat="1" ht="12.75">
      <c r="A82" s="9"/>
      <c r="B82" s="50"/>
      <c r="C82" s="66" t="s">
        <v>178</v>
      </c>
      <c r="D82" s="5">
        <v>57000</v>
      </c>
      <c r="E82" s="5"/>
      <c r="F82" s="5">
        <f t="shared" si="4"/>
        <v>0</v>
      </c>
      <c r="G82" s="5"/>
      <c r="H82" s="5"/>
      <c r="I82" s="5"/>
      <c r="J82" s="5"/>
      <c r="K82" s="5">
        <f t="shared" si="5"/>
        <v>57000</v>
      </c>
      <c r="L82" s="30"/>
      <c r="M82" s="30"/>
    </row>
    <row r="83" spans="1:13" s="21" customFormat="1" ht="12.75">
      <c r="A83" s="22"/>
      <c r="B83" s="60">
        <v>71035</v>
      </c>
      <c r="C83" s="39" t="s">
        <v>199</v>
      </c>
      <c r="D83" s="18">
        <f>SUM(D84:D89)</f>
        <v>1895500</v>
      </c>
      <c r="E83" s="18">
        <f>SUM(E84:E89)</f>
        <v>-260000</v>
      </c>
      <c r="F83" s="18">
        <f t="shared" si="4"/>
        <v>-260000</v>
      </c>
      <c r="G83" s="18">
        <f>SUM(G84:G89)</f>
        <v>0</v>
      </c>
      <c r="H83" s="18">
        <f>SUM(H84:H89)</f>
        <v>0</v>
      </c>
      <c r="I83" s="18">
        <f>SUM(I84:I89)</f>
        <v>0</v>
      </c>
      <c r="J83" s="18">
        <f>SUM(J84:J89)</f>
        <v>0</v>
      </c>
      <c r="K83" s="18">
        <f t="shared" si="5"/>
        <v>1635500</v>
      </c>
      <c r="L83" s="30"/>
      <c r="M83" s="30"/>
    </row>
    <row r="84" spans="1:13" s="10" customFormat="1" ht="12.75">
      <c r="A84" s="9"/>
      <c r="B84" s="50"/>
      <c r="C84" s="36" t="s">
        <v>386</v>
      </c>
      <c r="D84" s="5">
        <v>867000</v>
      </c>
      <c r="E84" s="5"/>
      <c r="F84" s="5">
        <f t="shared" si="4"/>
        <v>0</v>
      </c>
      <c r="G84" s="5"/>
      <c r="H84" s="5"/>
      <c r="I84" s="5"/>
      <c r="J84" s="5"/>
      <c r="K84" s="5">
        <f t="shared" si="5"/>
        <v>867000</v>
      </c>
      <c r="L84" s="30"/>
      <c r="M84" s="30"/>
    </row>
    <row r="85" spans="1:13" s="10" customFormat="1" ht="38.25">
      <c r="A85" s="9"/>
      <c r="B85" s="50"/>
      <c r="C85" s="66" t="s">
        <v>522</v>
      </c>
      <c r="D85" s="5">
        <v>3500</v>
      </c>
      <c r="E85" s="5"/>
      <c r="F85" s="5">
        <f t="shared" si="4"/>
        <v>0</v>
      </c>
      <c r="G85" s="5"/>
      <c r="H85" s="5"/>
      <c r="I85" s="5"/>
      <c r="J85" s="5"/>
      <c r="K85" s="5">
        <f t="shared" si="5"/>
        <v>3500</v>
      </c>
      <c r="L85" s="30"/>
      <c r="M85" s="30"/>
    </row>
    <row r="86" spans="1:13" s="10" customFormat="1" ht="12.75">
      <c r="A86" s="9"/>
      <c r="B86" s="50"/>
      <c r="C86" s="66" t="s">
        <v>13</v>
      </c>
      <c r="D86" s="5">
        <v>460000</v>
      </c>
      <c r="E86" s="5">
        <v>-260000</v>
      </c>
      <c r="F86" s="5">
        <f t="shared" si="4"/>
        <v>-260000</v>
      </c>
      <c r="G86" s="5"/>
      <c r="H86" s="5"/>
      <c r="I86" s="5"/>
      <c r="J86" s="5"/>
      <c r="K86" s="5">
        <f t="shared" si="5"/>
        <v>200000</v>
      </c>
      <c r="L86" s="30"/>
      <c r="M86" s="30"/>
    </row>
    <row r="87" spans="1:13" s="10" customFormat="1" ht="25.5">
      <c r="A87" s="9"/>
      <c r="B87" s="50"/>
      <c r="C87" s="66" t="s">
        <v>444</v>
      </c>
      <c r="D87" s="5">
        <v>500000</v>
      </c>
      <c r="E87" s="5"/>
      <c r="F87" s="5">
        <f t="shared" si="4"/>
        <v>0</v>
      </c>
      <c r="G87" s="5"/>
      <c r="H87" s="5"/>
      <c r="I87" s="5"/>
      <c r="J87" s="5"/>
      <c r="K87" s="5">
        <f t="shared" si="5"/>
        <v>500000</v>
      </c>
      <c r="L87" s="30"/>
      <c r="M87" s="30"/>
    </row>
    <row r="88" spans="1:13" s="10" customFormat="1" ht="25.5">
      <c r="A88" s="9"/>
      <c r="B88" s="50"/>
      <c r="C88" s="66" t="s">
        <v>445</v>
      </c>
      <c r="D88" s="5">
        <v>45000</v>
      </c>
      <c r="E88" s="5"/>
      <c r="F88" s="5">
        <f t="shared" si="4"/>
        <v>0</v>
      </c>
      <c r="G88" s="5"/>
      <c r="H88" s="5"/>
      <c r="I88" s="5"/>
      <c r="J88" s="5"/>
      <c r="K88" s="5">
        <f t="shared" si="5"/>
        <v>45000</v>
      </c>
      <c r="L88" s="30"/>
      <c r="M88" s="30"/>
    </row>
    <row r="89" spans="1:13" s="10" customFormat="1" ht="25.5">
      <c r="A89" s="9"/>
      <c r="B89" s="50"/>
      <c r="C89" s="66" t="s">
        <v>496</v>
      </c>
      <c r="D89" s="5">
        <v>20000</v>
      </c>
      <c r="E89" s="5"/>
      <c r="F89" s="5">
        <f t="shared" si="4"/>
        <v>0</v>
      </c>
      <c r="G89" s="5"/>
      <c r="H89" s="5"/>
      <c r="I89" s="5"/>
      <c r="J89" s="5"/>
      <c r="K89" s="5">
        <f t="shared" si="5"/>
        <v>20000</v>
      </c>
      <c r="L89" s="30"/>
      <c r="M89" s="30"/>
    </row>
    <row r="90" spans="1:13" s="21" customFormat="1" ht="21" customHeight="1">
      <c r="A90" s="12">
        <v>750</v>
      </c>
      <c r="B90" s="48"/>
      <c r="C90" s="13" t="s">
        <v>200</v>
      </c>
      <c r="D90" s="13">
        <f>D91+D94+D96+D99+D112+D115</f>
        <v>34796585</v>
      </c>
      <c r="E90" s="64">
        <f>E91+E94+E96+E99+E112+E115</f>
        <v>-910000</v>
      </c>
      <c r="F90" s="13">
        <f t="shared" si="4"/>
        <v>-210000</v>
      </c>
      <c r="G90" s="13">
        <f>G91+G94+G96+G99+G112+G115</f>
        <v>-200000</v>
      </c>
      <c r="H90" s="13">
        <f>H91+H94+H96+H99+H112+H115</f>
        <v>0</v>
      </c>
      <c r="I90" s="13">
        <f>I91+I94+I96+I99+I112+I115</f>
        <v>0</v>
      </c>
      <c r="J90" s="64">
        <f>J91+J94+J96+J99+J112+J115</f>
        <v>-700000</v>
      </c>
      <c r="K90" s="13">
        <f t="shared" si="5"/>
        <v>33886585</v>
      </c>
      <c r="L90" s="30"/>
      <c r="M90" s="30"/>
    </row>
    <row r="91" spans="1:13" s="21" customFormat="1" ht="15" customHeight="1">
      <c r="A91" s="22"/>
      <c r="B91" s="60">
        <v>75011</v>
      </c>
      <c r="C91" s="39" t="s">
        <v>201</v>
      </c>
      <c r="D91" s="18">
        <f>SUM(D92:D93)</f>
        <v>920548</v>
      </c>
      <c r="E91" s="18">
        <f>SUM(E92:E93)</f>
        <v>0</v>
      </c>
      <c r="F91" s="18">
        <f t="shared" si="4"/>
        <v>0</v>
      </c>
      <c r="G91" s="18">
        <f>SUM(G92:G93)</f>
        <v>0</v>
      </c>
      <c r="H91" s="18">
        <f>SUM(H92:H93)</f>
        <v>0</v>
      </c>
      <c r="I91" s="18">
        <f>SUM(I92:I93)</f>
        <v>0</v>
      </c>
      <c r="J91" s="18">
        <f>SUM(J92:J93)</f>
        <v>0</v>
      </c>
      <c r="K91" s="18">
        <f t="shared" si="5"/>
        <v>920548</v>
      </c>
      <c r="L91" s="30"/>
      <c r="M91" s="30"/>
    </row>
    <row r="92" spans="1:13" s="21" customFormat="1" ht="38.25">
      <c r="A92" s="22"/>
      <c r="B92" s="60"/>
      <c r="C92" s="66" t="s">
        <v>516</v>
      </c>
      <c r="D92" s="5">
        <v>294395</v>
      </c>
      <c r="E92" s="5"/>
      <c r="F92" s="5">
        <f t="shared" si="4"/>
        <v>0</v>
      </c>
      <c r="G92" s="5"/>
      <c r="H92" s="5"/>
      <c r="I92" s="5"/>
      <c r="J92" s="5"/>
      <c r="K92" s="5">
        <f t="shared" si="5"/>
        <v>294395</v>
      </c>
      <c r="L92" s="30"/>
      <c r="M92" s="30"/>
    </row>
    <row r="93" spans="1:13" s="21" customFormat="1" ht="51">
      <c r="A93" s="22"/>
      <c r="B93" s="60"/>
      <c r="C93" s="66" t="s">
        <v>518</v>
      </c>
      <c r="D93" s="5">
        <v>626153</v>
      </c>
      <c r="E93" s="5"/>
      <c r="F93" s="5">
        <f t="shared" si="4"/>
        <v>0</v>
      </c>
      <c r="G93" s="5"/>
      <c r="H93" s="5"/>
      <c r="I93" s="5"/>
      <c r="J93" s="5"/>
      <c r="K93" s="5">
        <f t="shared" si="5"/>
        <v>626153</v>
      </c>
      <c r="L93" s="30"/>
      <c r="M93" s="30"/>
    </row>
    <row r="94" spans="1:13" s="21" customFormat="1" ht="12.75">
      <c r="A94" s="22"/>
      <c r="B94" s="60">
        <v>75020</v>
      </c>
      <c r="C94" s="39" t="s">
        <v>202</v>
      </c>
      <c r="D94" s="18">
        <f>D95</f>
        <v>2275500</v>
      </c>
      <c r="E94" s="18">
        <f>E95</f>
        <v>0</v>
      </c>
      <c r="F94" s="18">
        <f t="shared" si="4"/>
        <v>0</v>
      </c>
      <c r="G94" s="18">
        <f>G95</f>
        <v>0</v>
      </c>
      <c r="H94" s="18">
        <f>H95</f>
        <v>0</v>
      </c>
      <c r="I94" s="18">
        <f>I95</f>
        <v>0</v>
      </c>
      <c r="J94" s="18">
        <f>J95</f>
        <v>0</v>
      </c>
      <c r="K94" s="18">
        <f t="shared" si="5"/>
        <v>2275500</v>
      </c>
      <c r="L94" s="30"/>
      <c r="M94" s="30"/>
    </row>
    <row r="95" spans="1:13" s="10" customFormat="1" ht="12.75">
      <c r="A95" s="9"/>
      <c r="B95" s="50"/>
      <c r="C95" s="36" t="s">
        <v>178</v>
      </c>
      <c r="D95" s="5">
        <v>2275500</v>
      </c>
      <c r="E95" s="5"/>
      <c r="F95" s="5">
        <f t="shared" si="4"/>
        <v>0</v>
      </c>
      <c r="G95" s="5"/>
      <c r="H95" s="5"/>
      <c r="I95" s="5"/>
      <c r="J95" s="5"/>
      <c r="K95" s="5">
        <f t="shared" si="5"/>
        <v>2275500</v>
      </c>
      <c r="L95" s="30"/>
      <c r="M95" s="30"/>
    </row>
    <row r="96" spans="1:13" s="21" customFormat="1" ht="25.5">
      <c r="A96" s="22"/>
      <c r="B96" s="60">
        <v>75022</v>
      </c>
      <c r="C96" s="39" t="s">
        <v>203</v>
      </c>
      <c r="D96" s="18">
        <f>SUM(D97:D98)</f>
        <v>635000</v>
      </c>
      <c r="E96" s="18">
        <f aca="true" t="shared" si="6" ref="E96:J96">SUM(E97:E98)</f>
        <v>150000</v>
      </c>
      <c r="F96" s="18">
        <f t="shared" si="4"/>
        <v>150000</v>
      </c>
      <c r="G96" s="18">
        <f t="shared" si="6"/>
        <v>0</v>
      </c>
      <c r="H96" s="18">
        <f t="shared" si="6"/>
        <v>0</v>
      </c>
      <c r="I96" s="18">
        <f t="shared" si="6"/>
        <v>0</v>
      </c>
      <c r="J96" s="18">
        <f t="shared" si="6"/>
        <v>0</v>
      </c>
      <c r="K96" s="18">
        <f t="shared" si="5"/>
        <v>785000</v>
      </c>
      <c r="L96" s="30"/>
      <c r="M96" s="30"/>
    </row>
    <row r="97" spans="1:13" s="10" customFormat="1" ht="12.75">
      <c r="A97" s="9"/>
      <c r="B97" s="50"/>
      <c r="C97" s="36" t="s">
        <v>178</v>
      </c>
      <c r="D97" s="5">
        <v>635000</v>
      </c>
      <c r="E97" s="5"/>
      <c r="F97" s="5">
        <f t="shared" si="4"/>
        <v>0</v>
      </c>
      <c r="G97" s="5"/>
      <c r="H97" s="5"/>
      <c r="I97" s="5"/>
      <c r="J97" s="5"/>
      <c r="K97" s="5">
        <f t="shared" si="5"/>
        <v>635000</v>
      </c>
      <c r="L97" s="30"/>
      <c r="M97" s="30"/>
    </row>
    <row r="98" spans="1:13" s="10" customFormat="1" ht="38.25">
      <c r="A98" s="9"/>
      <c r="B98" s="50"/>
      <c r="C98" s="36" t="s">
        <v>563</v>
      </c>
      <c r="D98" s="5"/>
      <c r="E98" s="5">
        <v>150000</v>
      </c>
      <c r="F98" s="5">
        <f t="shared" si="4"/>
        <v>150000</v>
      </c>
      <c r="G98" s="5"/>
      <c r="H98" s="5"/>
      <c r="I98" s="5"/>
      <c r="J98" s="5"/>
      <c r="K98" s="5">
        <f t="shared" si="5"/>
        <v>150000</v>
      </c>
      <c r="L98" s="30"/>
      <c r="M98" s="30"/>
    </row>
    <row r="99" spans="1:13" s="21" customFormat="1" ht="25.5">
      <c r="A99" s="22"/>
      <c r="B99" s="60">
        <v>75023</v>
      </c>
      <c r="C99" s="39" t="s">
        <v>204</v>
      </c>
      <c r="D99" s="18">
        <f>SUM(D100:D111)</f>
        <v>28544237</v>
      </c>
      <c r="E99" s="18">
        <f>SUM(E100:E111)</f>
        <v>-1060000</v>
      </c>
      <c r="F99" s="18">
        <f t="shared" si="4"/>
        <v>-360000</v>
      </c>
      <c r="G99" s="18">
        <f>SUM(G100:G111)</f>
        <v>-200000</v>
      </c>
      <c r="H99" s="18">
        <f>SUM(H100:H111)</f>
        <v>0</v>
      </c>
      <c r="I99" s="18">
        <f>SUM(I100:I111)</f>
        <v>0</v>
      </c>
      <c r="J99" s="18">
        <f>SUM(J100:J111)</f>
        <v>-700000</v>
      </c>
      <c r="K99" s="18">
        <f t="shared" si="5"/>
        <v>27484237</v>
      </c>
      <c r="L99" s="30"/>
      <c r="M99" s="30"/>
    </row>
    <row r="100" spans="1:13" s="10" customFormat="1" ht="12.75">
      <c r="A100" s="9"/>
      <c r="B100" s="50"/>
      <c r="C100" s="36" t="s">
        <v>178</v>
      </c>
      <c r="D100" s="5">
        <v>26000000</v>
      </c>
      <c r="E100" s="5">
        <v>-200000</v>
      </c>
      <c r="F100" s="5">
        <f t="shared" si="4"/>
        <v>-200000</v>
      </c>
      <c r="G100" s="5">
        <v>-200000</v>
      </c>
      <c r="H100" s="5"/>
      <c r="I100" s="5"/>
      <c r="J100" s="5"/>
      <c r="K100" s="5">
        <f t="shared" si="5"/>
        <v>25800000</v>
      </c>
      <c r="L100" s="30"/>
      <c r="M100" s="30"/>
    </row>
    <row r="101" spans="1:13" s="10" customFormat="1" ht="25.5">
      <c r="A101" s="9"/>
      <c r="B101" s="50"/>
      <c r="C101" s="36" t="s">
        <v>396</v>
      </c>
      <c r="D101" s="5">
        <v>160000</v>
      </c>
      <c r="E101" s="5">
        <v>-160000</v>
      </c>
      <c r="F101" s="5">
        <f t="shared" si="4"/>
        <v>-160000</v>
      </c>
      <c r="G101" s="5"/>
      <c r="H101" s="5"/>
      <c r="I101" s="5"/>
      <c r="J101" s="5"/>
      <c r="K101" s="5">
        <f t="shared" si="5"/>
        <v>0</v>
      </c>
      <c r="L101" s="30"/>
      <c r="M101" s="30"/>
    </row>
    <row r="102" spans="1:13" s="10" customFormat="1" ht="12.75">
      <c r="A102" s="9"/>
      <c r="B102" s="50"/>
      <c r="C102" s="41" t="s">
        <v>446</v>
      </c>
      <c r="D102" s="5">
        <v>394900</v>
      </c>
      <c r="E102" s="5">
        <v>100000</v>
      </c>
      <c r="F102" s="5">
        <f t="shared" si="4"/>
        <v>0</v>
      </c>
      <c r="G102" s="5"/>
      <c r="H102" s="5"/>
      <c r="I102" s="5"/>
      <c r="J102" s="5">
        <v>100000</v>
      </c>
      <c r="K102" s="5">
        <f t="shared" si="5"/>
        <v>494900</v>
      </c>
      <c r="L102" s="30"/>
      <c r="M102" s="30"/>
    </row>
    <row r="103" spans="1:13" s="10" customFormat="1" ht="12.75">
      <c r="A103" s="9"/>
      <c r="B103" s="50"/>
      <c r="C103" s="41" t="s">
        <v>447</v>
      </c>
      <c r="D103" s="5">
        <v>69500</v>
      </c>
      <c r="E103" s="5"/>
      <c r="F103" s="5">
        <f t="shared" si="4"/>
        <v>0</v>
      </c>
      <c r="G103" s="5"/>
      <c r="H103" s="5"/>
      <c r="I103" s="5"/>
      <c r="J103" s="5"/>
      <c r="K103" s="5">
        <f t="shared" si="5"/>
        <v>69500</v>
      </c>
      <c r="L103" s="30"/>
      <c r="M103" s="30"/>
    </row>
    <row r="104" spans="1:13" s="10" customFormat="1" ht="25.5">
      <c r="A104" s="9"/>
      <c r="B104" s="50"/>
      <c r="C104" s="41" t="s">
        <v>448</v>
      </c>
      <c r="D104" s="5">
        <v>500000</v>
      </c>
      <c r="E104" s="5"/>
      <c r="F104" s="5">
        <f t="shared" si="4"/>
        <v>0</v>
      </c>
      <c r="G104" s="5"/>
      <c r="H104" s="5"/>
      <c r="I104" s="5"/>
      <c r="J104" s="5"/>
      <c r="K104" s="5">
        <f t="shared" si="5"/>
        <v>500000</v>
      </c>
      <c r="L104" s="30"/>
      <c r="M104" s="30"/>
    </row>
    <row r="105" spans="1:13" s="10" customFormat="1" ht="12.75">
      <c r="A105" s="9"/>
      <c r="B105" s="50"/>
      <c r="C105" s="41" t="s">
        <v>449</v>
      </c>
      <c r="D105" s="5">
        <v>50000</v>
      </c>
      <c r="E105" s="5"/>
      <c r="F105" s="5">
        <f t="shared" si="4"/>
        <v>0</v>
      </c>
      <c r="G105" s="5"/>
      <c r="H105" s="5"/>
      <c r="I105" s="5"/>
      <c r="J105" s="5"/>
      <c r="K105" s="5">
        <f t="shared" si="5"/>
        <v>50000</v>
      </c>
      <c r="L105" s="30"/>
      <c r="M105" s="30"/>
    </row>
    <row r="106" spans="1:13" s="10" customFormat="1" ht="38.25">
      <c r="A106" s="9"/>
      <c r="B106" s="50"/>
      <c r="C106" s="41" t="s">
        <v>481</v>
      </c>
      <c r="D106" s="5">
        <v>800000</v>
      </c>
      <c r="E106" s="5">
        <v>-800000</v>
      </c>
      <c r="F106" s="5">
        <f t="shared" si="4"/>
        <v>0</v>
      </c>
      <c r="G106" s="5"/>
      <c r="H106" s="5"/>
      <c r="I106" s="5"/>
      <c r="J106" s="5">
        <v>-800000</v>
      </c>
      <c r="K106" s="5">
        <f t="shared" si="5"/>
        <v>0</v>
      </c>
      <c r="L106" s="30"/>
      <c r="M106" s="30"/>
    </row>
    <row r="107" spans="1:13" s="10" customFormat="1" ht="25.5">
      <c r="A107" s="9"/>
      <c r="B107" s="50"/>
      <c r="C107" s="41" t="s">
        <v>482</v>
      </c>
      <c r="D107" s="5">
        <v>6837</v>
      </c>
      <c r="E107" s="5"/>
      <c r="F107" s="5">
        <f t="shared" si="4"/>
        <v>0</v>
      </c>
      <c r="G107" s="5"/>
      <c r="H107" s="5"/>
      <c r="I107" s="5"/>
      <c r="J107" s="5"/>
      <c r="K107" s="5">
        <f t="shared" si="5"/>
        <v>6837</v>
      </c>
      <c r="L107" s="30"/>
      <c r="M107" s="30"/>
    </row>
    <row r="108" spans="1:13" s="10" customFormat="1" ht="12.75">
      <c r="A108" s="9"/>
      <c r="B108" s="50"/>
      <c r="C108" s="41" t="s">
        <v>497</v>
      </c>
      <c r="D108" s="5">
        <v>454000</v>
      </c>
      <c r="E108" s="5"/>
      <c r="F108" s="5">
        <f t="shared" si="4"/>
        <v>0</v>
      </c>
      <c r="G108" s="5"/>
      <c r="H108" s="5"/>
      <c r="I108" s="5"/>
      <c r="J108" s="5"/>
      <c r="K108" s="5">
        <f t="shared" si="5"/>
        <v>454000</v>
      </c>
      <c r="L108" s="30"/>
      <c r="M108" s="30"/>
    </row>
    <row r="109" spans="1:13" s="10" customFormat="1" ht="12.75">
      <c r="A109" s="9"/>
      <c r="B109" s="50"/>
      <c r="C109" s="41" t="s">
        <v>498</v>
      </c>
      <c r="D109" s="5">
        <v>69000</v>
      </c>
      <c r="E109" s="5">
        <v>-69000</v>
      </c>
      <c r="F109" s="5">
        <f t="shared" si="4"/>
        <v>-69000</v>
      </c>
      <c r="G109" s="5"/>
      <c r="H109" s="5"/>
      <c r="I109" s="5">
        <v>-69000</v>
      </c>
      <c r="J109" s="5"/>
      <c r="K109" s="5">
        <f t="shared" si="5"/>
        <v>0</v>
      </c>
      <c r="L109" s="30"/>
      <c r="M109" s="30"/>
    </row>
    <row r="110" spans="1:13" s="10" customFormat="1" ht="25.5">
      <c r="A110" s="9"/>
      <c r="B110" s="50"/>
      <c r="C110" s="41" t="s">
        <v>546</v>
      </c>
      <c r="D110" s="5"/>
      <c r="E110" s="5">
        <v>69000</v>
      </c>
      <c r="F110" s="5">
        <f t="shared" si="4"/>
        <v>69000</v>
      </c>
      <c r="G110" s="5"/>
      <c r="H110" s="5"/>
      <c r="I110" s="5">
        <v>69000</v>
      </c>
      <c r="J110" s="5"/>
      <c r="K110" s="5">
        <f t="shared" si="5"/>
        <v>69000</v>
      </c>
      <c r="L110" s="30"/>
      <c r="M110" s="30"/>
    </row>
    <row r="111" spans="1:13" s="10" customFormat="1" ht="25.5">
      <c r="A111" s="9"/>
      <c r="B111" s="50"/>
      <c r="C111" s="41" t="s">
        <v>547</v>
      </c>
      <c r="D111" s="5">
        <v>40000</v>
      </c>
      <c r="E111" s="5"/>
      <c r="F111" s="5">
        <f t="shared" si="4"/>
        <v>0</v>
      </c>
      <c r="G111" s="5"/>
      <c r="H111" s="5"/>
      <c r="I111" s="5"/>
      <c r="J111" s="5"/>
      <c r="K111" s="5">
        <f t="shared" si="5"/>
        <v>40000</v>
      </c>
      <c r="L111" s="30"/>
      <c r="M111" s="30"/>
    </row>
    <row r="112" spans="1:13" s="10" customFormat="1" ht="12.75">
      <c r="A112" s="9"/>
      <c r="B112" s="60">
        <v>75045</v>
      </c>
      <c r="C112" s="39" t="s">
        <v>205</v>
      </c>
      <c r="D112" s="18">
        <f>SUM(D113:D114)</f>
        <v>37500</v>
      </c>
      <c r="E112" s="18">
        <f>SUM(E113:E114)</f>
        <v>0</v>
      </c>
      <c r="F112" s="18">
        <f t="shared" si="4"/>
        <v>0</v>
      </c>
      <c r="G112" s="18">
        <f>SUM(G113:G114)</f>
        <v>0</v>
      </c>
      <c r="H112" s="18">
        <f>SUM(H113:H114)</f>
        <v>0</v>
      </c>
      <c r="I112" s="18">
        <f>SUM(I113:I114)</f>
        <v>0</v>
      </c>
      <c r="J112" s="18">
        <f>SUM(J113:J114)</f>
        <v>0</v>
      </c>
      <c r="K112" s="18">
        <f t="shared" si="5"/>
        <v>37500</v>
      </c>
      <c r="L112" s="30"/>
      <c r="M112" s="30"/>
    </row>
    <row r="113" spans="1:13" s="10" customFormat="1" ht="38.25">
      <c r="A113" s="9"/>
      <c r="B113" s="50"/>
      <c r="C113" s="66" t="s">
        <v>516</v>
      </c>
      <c r="D113" s="5">
        <v>14500</v>
      </c>
      <c r="E113" s="5"/>
      <c r="F113" s="5">
        <f t="shared" si="4"/>
        <v>0</v>
      </c>
      <c r="G113" s="5"/>
      <c r="H113" s="5"/>
      <c r="I113" s="5"/>
      <c r="J113" s="5"/>
      <c r="K113" s="5">
        <f t="shared" si="5"/>
        <v>14500</v>
      </c>
      <c r="L113" s="30"/>
      <c r="M113" s="30"/>
    </row>
    <row r="114" spans="1:13" s="10" customFormat="1" ht="38.25">
      <c r="A114" s="9"/>
      <c r="B114" s="50"/>
      <c r="C114" s="36" t="s">
        <v>523</v>
      </c>
      <c r="D114" s="5">
        <v>23000</v>
      </c>
      <c r="E114" s="5"/>
      <c r="F114" s="5">
        <f t="shared" si="4"/>
        <v>0</v>
      </c>
      <c r="G114" s="5"/>
      <c r="H114" s="5"/>
      <c r="I114" s="5"/>
      <c r="J114" s="5"/>
      <c r="K114" s="5">
        <f t="shared" si="5"/>
        <v>23000</v>
      </c>
      <c r="L114" s="30"/>
      <c r="M114" s="30"/>
    </row>
    <row r="115" spans="1:13" s="21" customFormat="1" ht="12.75">
      <c r="A115" s="22"/>
      <c r="B115" s="60">
        <v>75095</v>
      </c>
      <c r="C115" s="39" t="s">
        <v>187</v>
      </c>
      <c r="D115" s="18">
        <f>SUM(D116:D118)</f>
        <v>2383800</v>
      </c>
      <c r="E115" s="18">
        <f>SUM(E116:E118)</f>
        <v>0</v>
      </c>
      <c r="F115" s="18">
        <f t="shared" si="4"/>
        <v>0</v>
      </c>
      <c r="G115" s="18">
        <f>SUM(G116:G118)</f>
        <v>0</v>
      </c>
      <c r="H115" s="18">
        <f>SUM(H116:H118)</f>
        <v>0</v>
      </c>
      <c r="I115" s="18">
        <f>SUM(I116:I118)</f>
        <v>0</v>
      </c>
      <c r="J115" s="18">
        <f>SUM(J116:J118)</f>
        <v>0</v>
      </c>
      <c r="K115" s="18">
        <f t="shared" si="5"/>
        <v>2383800</v>
      </c>
      <c r="L115" s="30"/>
      <c r="M115" s="30"/>
    </row>
    <row r="116" spans="1:13" s="10" customFormat="1" ht="12.75">
      <c r="A116" s="9"/>
      <c r="B116" s="50"/>
      <c r="C116" s="36" t="s">
        <v>178</v>
      </c>
      <c r="D116" s="5">
        <v>797000</v>
      </c>
      <c r="E116" s="5"/>
      <c r="F116" s="5">
        <f t="shared" si="4"/>
        <v>0</v>
      </c>
      <c r="G116" s="5"/>
      <c r="H116" s="5"/>
      <c r="I116" s="5"/>
      <c r="J116" s="5"/>
      <c r="K116" s="5">
        <f t="shared" si="5"/>
        <v>797000</v>
      </c>
      <c r="L116" s="30"/>
      <c r="M116" s="30"/>
    </row>
    <row r="117" spans="1:13" s="10" customFormat="1" ht="12.75">
      <c r="A117" s="9"/>
      <c r="B117" s="50"/>
      <c r="C117" s="36" t="s">
        <v>4</v>
      </c>
      <c r="D117" s="5">
        <v>1269800</v>
      </c>
      <c r="E117" s="5"/>
      <c r="F117" s="5">
        <f t="shared" si="4"/>
        <v>0</v>
      </c>
      <c r="G117" s="5"/>
      <c r="H117" s="5"/>
      <c r="I117" s="5"/>
      <c r="J117" s="5"/>
      <c r="K117" s="5">
        <f t="shared" si="5"/>
        <v>1269800</v>
      </c>
      <c r="L117" s="30"/>
      <c r="M117" s="30"/>
    </row>
    <row r="118" spans="1:13" s="10" customFormat="1" ht="12.75">
      <c r="A118" s="9"/>
      <c r="B118" s="50"/>
      <c r="C118" s="36" t="s">
        <v>5</v>
      </c>
      <c r="D118" s="5">
        <v>317000</v>
      </c>
      <c r="E118" s="5"/>
      <c r="F118" s="5">
        <f t="shared" si="4"/>
        <v>0</v>
      </c>
      <c r="G118" s="5"/>
      <c r="H118" s="5"/>
      <c r="I118" s="5"/>
      <c r="J118" s="5"/>
      <c r="K118" s="5">
        <f t="shared" si="5"/>
        <v>317000</v>
      </c>
      <c r="L118" s="30"/>
      <c r="M118" s="30"/>
    </row>
    <row r="119" spans="1:13" s="21" customFormat="1" ht="38.25">
      <c r="A119" s="12">
        <v>751</v>
      </c>
      <c r="B119" s="48"/>
      <c r="C119" s="64" t="s">
        <v>33</v>
      </c>
      <c r="D119" s="13">
        <f>D120</f>
        <v>20113</v>
      </c>
      <c r="E119" s="64">
        <f>E120</f>
        <v>0</v>
      </c>
      <c r="F119" s="13">
        <f t="shared" si="4"/>
        <v>0</v>
      </c>
      <c r="G119" s="13">
        <f aca="true" t="shared" si="7" ref="G119:J120">G120</f>
        <v>0</v>
      </c>
      <c r="H119" s="13">
        <f t="shared" si="7"/>
        <v>0</v>
      </c>
      <c r="I119" s="13">
        <f t="shared" si="7"/>
        <v>0</v>
      </c>
      <c r="J119" s="64">
        <f t="shared" si="7"/>
        <v>0</v>
      </c>
      <c r="K119" s="13">
        <f t="shared" si="5"/>
        <v>20113</v>
      </c>
      <c r="L119" s="30"/>
      <c r="M119" s="30"/>
    </row>
    <row r="120" spans="1:13" s="21" customFormat="1" ht="25.5">
      <c r="A120" s="22"/>
      <c r="B120" s="49">
        <v>75101</v>
      </c>
      <c r="C120" s="67" t="s">
        <v>35</v>
      </c>
      <c r="D120" s="18">
        <f>D121</f>
        <v>20113</v>
      </c>
      <c r="E120" s="18">
        <f>E121</f>
        <v>0</v>
      </c>
      <c r="F120" s="18">
        <f t="shared" si="4"/>
        <v>0</v>
      </c>
      <c r="G120" s="18">
        <f t="shared" si="7"/>
        <v>0</v>
      </c>
      <c r="H120" s="18">
        <f t="shared" si="7"/>
        <v>0</v>
      </c>
      <c r="I120" s="18">
        <f t="shared" si="7"/>
        <v>0</v>
      </c>
      <c r="J120" s="18">
        <f t="shared" si="7"/>
        <v>0</v>
      </c>
      <c r="K120" s="18">
        <f t="shared" si="5"/>
        <v>20113</v>
      </c>
      <c r="L120" s="30"/>
      <c r="M120" s="30"/>
    </row>
    <row r="121" spans="1:13" s="21" customFormat="1" ht="51">
      <c r="A121" s="22"/>
      <c r="B121" s="60"/>
      <c r="C121" s="66" t="s">
        <v>518</v>
      </c>
      <c r="D121" s="5">
        <v>20113</v>
      </c>
      <c r="E121" s="5"/>
      <c r="F121" s="5">
        <f t="shared" si="4"/>
        <v>0</v>
      </c>
      <c r="G121" s="5"/>
      <c r="H121" s="5"/>
      <c r="I121" s="5"/>
      <c r="J121" s="5"/>
      <c r="K121" s="5">
        <f t="shared" si="5"/>
        <v>20113</v>
      </c>
      <c r="L121" s="30"/>
      <c r="M121" s="30"/>
    </row>
    <row r="122" spans="1:13" s="21" customFormat="1" ht="25.5">
      <c r="A122" s="12">
        <v>754</v>
      </c>
      <c r="B122" s="48"/>
      <c r="C122" s="64" t="s">
        <v>109</v>
      </c>
      <c r="D122" s="13">
        <f>D123+D125+D128+D133+D135+D137+D139</f>
        <v>11358100</v>
      </c>
      <c r="E122" s="64">
        <f>E123+E125+E128+E133+E135+E137+E139</f>
        <v>145000</v>
      </c>
      <c r="F122" s="13">
        <f t="shared" si="4"/>
        <v>0</v>
      </c>
      <c r="G122" s="13">
        <f>G123+G125+G128+G133+G135+G137+G139</f>
        <v>0</v>
      </c>
      <c r="H122" s="13">
        <f>H123+H125+H128+H133+H135+H137+H139</f>
        <v>0</v>
      </c>
      <c r="I122" s="13">
        <f>I123+I125+I128+I133+I135+I137+I139</f>
        <v>0</v>
      </c>
      <c r="J122" s="64">
        <f>J123+J125+J128+J133+J135+J137+J139</f>
        <v>145000</v>
      </c>
      <c r="K122" s="13">
        <f t="shared" si="5"/>
        <v>11503100</v>
      </c>
      <c r="L122" s="30"/>
      <c r="M122" s="30"/>
    </row>
    <row r="123" spans="1:13" s="21" customFormat="1" ht="14.25" customHeight="1">
      <c r="A123" s="22"/>
      <c r="B123" s="49">
        <v>75405</v>
      </c>
      <c r="C123" s="67" t="s">
        <v>207</v>
      </c>
      <c r="D123" s="18">
        <f>SUM(D124:D124)</f>
        <v>210000</v>
      </c>
      <c r="E123" s="18">
        <f>SUM(E124:E124)</f>
        <v>0</v>
      </c>
      <c r="F123" s="18">
        <f t="shared" si="4"/>
        <v>0</v>
      </c>
      <c r="G123" s="18">
        <f>SUM(G124:G124)</f>
        <v>0</v>
      </c>
      <c r="H123" s="18">
        <f>SUM(H124:H124)</f>
        <v>0</v>
      </c>
      <c r="I123" s="18">
        <f>SUM(I124:I124)</f>
        <v>0</v>
      </c>
      <c r="J123" s="18">
        <f>SUM(J124:J124)</f>
        <v>0</v>
      </c>
      <c r="K123" s="18">
        <f t="shared" si="5"/>
        <v>210000</v>
      </c>
      <c r="L123" s="30"/>
      <c r="M123" s="30"/>
    </row>
    <row r="124" spans="1:13" s="21" customFormat="1" ht="25.5">
      <c r="A124" s="22"/>
      <c r="B124" s="60"/>
      <c r="C124" s="36" t="s">
        <v>6</v>
      </c>
      <c r="D124" s="5">
        <v>210000</v>
      </c>
      <c r="E124" s="5"/>
      <c r="F124" s="5">
        <f t="shared" si="4"/>
        <v>0</v>
      </c>
      <c r="G124" s="5"/>
      <c r="H124" s="5"/>
      <c r="I124" s="5"/>
      <c r="J124" s="5"/>
      <c r="K124" s="5">
        <f t="shared" si="5"/>
        <v>210000</v>
      </c>
      <c r="L124" s="30"/>
      <c r="M124" s="30"/>
    </row>
    <row r="125" spans="1:13" s="21" customFormat="1" ht="25.5">
      <c r="A125" s="22"/>
      <c r="B125" s="60">
        <v>75411</v>
      </c>
      <c r="C125" s="39" t="s">
        <v>208</v>
      </c>
      <c r="D125" s="18">
        <f>SUM(D126:D127)</f>
        <v>8307000</v>
      </c>
      <c r="E125" s="18">
        <f>SUM(E126:E127)</f>
        <v>0</v>
      </c>
      <c r="F125" s="18">
        <f t="shared" si="4"/>
        <v>0</v>
      </c>
      <c r="G125" s="18">
        <f>SUM(G126:G127)</f>
        <v>0</v>
      </c>
      <c r="H125" s="18">
        <f>SUM(H126:H127)</f>
        <v>0</v>
      </c>
      <c r="I125" s="18">
        <f>SUM(I126:I127)</f>
        <v>0</v>
      </c>
      <c r="J125" s="18">
        <f>SUM(J126:J127)</f>
        <v>0</v>
      </c>
      <c r="K125" s="18">
        <f t="shared" si="5"/>
        <v>8307000</v>
      </c>
      <c r="L125" s="30"/>
      <c r="M125" s="30"/>
    </row>
    <row r="126" spans="1:13" s="21" customFormat="1" ht="38.25">
      <c r="A126" s="22"/>
      <c r="B126" s="60"/>
      <c r="C126" s="66" t="s">
        <v>516</v>
      </c>
      <c r="D126" s="5">
        <v>8007000</v>
      </c>
      <c r="E126" s="5"/>
      <c r="F126" s="5">
        <f t="shared" si="4"/>
        <v>0</v>
      </c>
      <c r="G126" s="5"/>
      <c r="H126" s="5"/>
      <c r="I126" s="5"/>
      <c r="J126" s="5"/>
      <c r="K126" s="5">
        <f t="shared" si="5"/>
        <v>8007000</v>
      </c>
      <c r="L126" s="30"/>
      <c r="M126" s="30"/>
    </row>
    <row r="127" spans="1:13" s="21" customFormat="1" ht="12.75">
      <c r="A127" s="22"/>
      <c r="B127" s="60"/>
      <c r="C127" s="36" t="s">
        <v>450</v>
      </c>
      <c r="D127" s="5">
        <v>300000</v>
      </c>
      <c r="E127" s="5"/>
      <c r="F127" s="5">
        <f t="shared" si="4"/>
        <v>0</v>
      </c>
      <c r="G127" s="5"/>
      <c r="H127" s="5"/>
      <c r="I127" s="5"/>
      <c r="J127" s="5"/>
      <c r="K127" s="5">
        <f t="shared" si="5"/>
        <v>300000</v>
      </c>
      <c r="L127" s="30"/>
      <c r="M127" s="30"/>
    </row>
    <row r="128" spans="1:13" s="21" customFormat="1" ht="12.75">
      <c r="A128" s="22"/>
      <c r="B128" s="60">
        <v>75412</v>
      </c>
      <c r="C128" s="39" t="s">
        <v>209</v>
      </c>
      <c r="D128" s="18">
        <f>SUM(D129:D132)</f>
        <v>247100</v>
      </c>
      <c r="E128" s="18">
        <f>SUM(E129:E132)</f>
        <v>145000</v>
      </c>
      <c r="F128" s="18">
        <f t="shared" si="4"/>
        <v>0</v>
      </c>
      <c r="G128" s="18">
        <f>SUM(G129:G132)</f>
        <v>0</v>
      </c>
      <c r="H128" s="18">
        <f>SUM(H129:H132)</f>
        <v>0</v>
      </c>
      <c r="I128" s="18">
        <f>SUM(I129:I132)</f>
        <v>0</v>
      </c>
      <c r="J128" s="18">
        <f>SUM(J129:J132)</f>
        <v>145000</v>
      </c>
      <c r="K128" s="18">
        <f t="shared" si="5"/>
        <v>392100</v>
      </c>
      <c r="L128" s="30"/>
      <c r="M128" s="30"/>
    </row>
    <row r="129" spans="1:13" s="10" customFormat="1" ht="12.75">
      <c r="A129" s="9"/>
      <c r="B129" s="50"/>
      <c r="C129" s="36" t="s">
        <v>178</v>
      </c>
      <c r="D129" s="5">
        <v>241600</v>
      </c>
      <c r="E129" s="5"/>
      <c r="F129" s="5">
        <f t="shared" si="4"/>
        <v>0</v>
      </c>
      <c r="G129" s="5"/>
      <c r="H129" s="5"/>
      <c r="I129" s="5"/>
      <c r="J129" s="5"/>
      <c r="K129" s="5">
        <f t="shared" si="5"/>
        <v>241600</v>
      </c>
      <c r="L129" s="30"/>
      <c r="M129" s="30"/>
    </row>
    <row r="130" spans="1:13" s="10" customFormat="1" ht="25.5">
      <c r="A130" s="9"/>
      <c r="B130" s="50"/>
      <c r="C130" s="36" t="s">
        <v>451</v>
      </c>
      <c r="D130" s="5">
        <v>5500</v>
      </c>
      <c r="E130" s="5"/>
      <c r="F130" s="5">
        <f t="shared" si="4"/>
        <v>0</v>
      </c>
      <c r="G130" s="5"/>
      <c r="H130" s="5"/>
      <c r="I130" s="5"/>
      <c r="J130" s="5"/>
      <c r="K130" s="5">
        <f t="shared" si="5"/>
        <v>5500</v>
      </c>
      <c r="L130" s="30"/>
      <c r="M130" s="30"/>
    </row>
    <row r="131" spans="1:13" s="10" customFormat="1" ht="25.5">
      <c r="A131" s="9"/>
      <c r="B131" s="50"/>
      <c r="C131" s="36" t="s">
        <v>545</v>
      </c>
      <c r="D131" s="5"/>
      <c r="E131" s="5">
        <v>45000</v>
      </c>
      <c r="F131" s="5">
        <f>E131-J131</f>
        <v>0</v>
      </c>
      <c r="G131" s="5"/>
      <c r="H131" s="5"/>
      <c r="I131" s="5"/>
      <c r="J131" s="5">
        <v>45000</v>
      </c>
      <c r="K131" s="5">
        <f>D131+E131</f>
        <v>45000</v>
      </c>
      <c r="L131" s="30"/>
      <c r="M131" s="30"/>
    </row>
    <row r="132" spans="1:13" s="10" customFormat="1" ht="12.75">
      <c r="A132" s="9"/>
      <c r="B132" s="50"/>
      <c r="C132" s="36" t="s">
        <v>447</v>
      </c>
      <c r="D132" s="5"/>
      <c r="E132" s="5">
        <v>100000</v>
      </c>
      <c r="F132" s="5">
        <f t="shared" si="4"/>
        <v>0</v>
      </c>
      <c r="G132" s="5"/>
      <c r="H132" s="5"/>
      <c r="I132" s="5"/>
      <c r="J132" s="5">
        <v>100000</v>
      </c>
      <c r="K132" s="5">
        <f t="shared" si="5"/>
        <v>100000</v>
      </c>
      <c r="L132" s="30"/>
      <c r="M132" s="30"/>
    </row>
    <row r="133" spans="1:13" s="21" customFormat="1" ht="12.75">
      <c r="A133" s="22"/>
      <c r="B133" s="60">
        <v>75414</v>
      </c>
      <c r="C133" s="39" t="s">
        <v>210</v>
      </c>
      <c r="D133" s="18">
        <f>D134</f>
        <v>7000</v>
      </c>
      <c r="E133" s="18">
        <f>E134</f>
        <v>0</v>
      </c>
      <c r="F133" s="18">
        <f t="shared" si="4"/>
        <v>0</v>
      </c>
      <c r="G133" s="18">
        <f>G134</f>
        <v>0</v>
      </c>
      <c r="H133" s="18">
        <f>H134</f>
        <v>0</v>
      </c>
      <c r="I133" s="18">
        <f>I134</f>
        <v>0</v>
      </c>
      <c r="J133" s="18">
        <f>J134</f>
        <v>0</v>
      </c>
      <c r="K133" s="18">
        <f t="shared" si="5"/>
        <v>7000</v>
      </c>
      <c r="L133" s="30"/>
      <c r="M133" s="30"/>
    </row>
    <row r="134" spans="1:13" s="10" customFormat="1" ht="51">
      <c r="A134" s="9"/>
      <c r="B134" s="50"/>
      <c r="C134" s="66" t="s">
        <v>518</v>
      </c>
      <c r="D134" s="5">
        <v>7000</v>
      </c>
      <c r="E134" s="5"/>
      <c r="F134" s="5">
        <f t="shared" si="4"/>
        <v>0</v>
      </c>
      <c r="G134" s="5"/>
      <c r="H134" s="5"/>
      <c r="I134" s="5"/>
      <c r="J134" s="5"/>
      <c r="K134" s="5">
        <f t="shared" si="5"/>
        <v>7000</v>
      </c>
      <c r="L134" s="30"/>
      <c r="M134" s="30"/>
    </row>
    <row r="135" spans="1:13" s="21" customFormat="1" ht="13.5" customHeight="1">
      <c r="A135" s="22"/>
      <c r="B135" s="60">
        <v>75415</v>
      </c>
      <c r="C135" s="39" t="s">
        <v>371</v>
      </c>
      <c r="D135" s="18">
        <f>D136</f>
        <v>70000</v>
      </c>
      <c r="E135" s="18">
        <f>E136</f>
        <v>0</v>
      </c>
      <c r="F135" s="18">
        <f t="shared" si="4"/>
        <v>0</v>
      </c>
      <c r="G135" s="18">
        <f>G136</f>
        <v>0</v>
      </c>
      <c r="H135" s="18">
        <f>H136</f>
        <v>0</v>
      </c>
      <c r="I135" s="18">
        <f>I136</f>
        <v>0</v>
      </c>
      <c r="J135" s="18">
        <f>J136</f>
        <v>0</v>
      </c>
      <c r="K135" s="18">
        <f t="shared" si="5"/>
        <v>70000</v>
      </c>
      <c r="L135" s="30"/>
      <c r="M135" s="30"/>
    </row>
    <row r="136" spans="1:13" s="10" customFormat="1" ht="12.75">
      <c r="A136" s="9"/>
      <c r="B136" s="50"/>
      <c r="C136" s="36" t="s">
        <v>29</v>
      </c>
      <c r="D136" s="5">
        <v>70000</v>
      </c>
      <c r="E136" s="5"/>
      <c r="F136" s="5">
        <f t="shared" si="4"/>
        <v>0</v>
      </c>
      <c r="G136" s="5"/>
      <c r="H136" s="5"/>
      <c r="I136" s="5"/>
      <c r="J136" s="5"/>
      <c r="K136" s="5">
        <f t="shared" si="5"/>
        <v>70000</v>
      </c>
      <c r="L136" s="30"/>
      <c r="M136" s="30"/>
    </row>
    <row r="137" spans="1:13" s="21" customFormat="1" ht="12.75">
      <c r="A137" s="22"/>
      <c r="B137" s="60">
        <v>75416</v>
      </c>
      <c r="C137" s="39" t="s">
        <v>211</v>
      </c>
      <c r="D137" s="18">
        <f>D138</f>
        <v>2486000</v>
      </c>
      <c r="E137" s="18">
        <f>E138</f>
        <v>0</v>
      </c>
      <c r="F137" s="18">
        <f t="shared" si="4"/>
        <v>0</v>
      </c>
      <c r="G137" s="18">
        <f>G138</f>
        <v>0</v>
      </c>
      <c r="H137" s="18">
        <f>H138</f>
        <v>0</v>
      </c>
      <c r="I137" s="18">
        <f>I138</f>
        <v>0</v>
      </c>
      <c r="J137" s="18">
        <f>J138</f>
        <v>0</v>
      </c>
      <c r="K137" s="18">
        <f t="shared" si="5"/>
        <v>2486000</v>
      </c>
      <c r="L137" s="30"/>
      <c r="M137" s="30"/>
    </row>
    <row r="138" spans="1:13" s="10" customFormat="1" ht="12.75">
      <c r="A138" s="9"/>
      <c r="B138" s="50"/>
      <c r="C138" s="40" t="s">
        <v>376</v>
      </c>
      <c r="D138" s="5">
        <v>2486000</v>
      </c>
      <c r="E138" s="5"/>
      <c r="F138" s="5">
        <f t="shared" si="4"/>
        <v>0</v>
      </c>
      <c r="G138" s="5"/>
      <c r="H138" s="5"/>
      <c r="I138" s="5"/>
      <c r="J138" s="5"/>
      <c r="K138" s="5">
        <f t="shared" si="5"/>
        <v>2486000</v>
      </c>
      <c r="L138" s="30"/>
      <c r="M138" s="30"/>
    </row>
    <row r="139" spans="1:13" s="21" customFormat="1" ht="12.75">
      <c r="A139" s="22"/>
      <c r="B139" s="60">
        <v>75478</v>
      </c>
      <c r="C139" s="39" t="s">
        <v>51</v>
      </c>
      <c r="D139" s="18">
        <f>D140</f>
        <v>31000</v>
      </c>
      <c r="E139" s="18">
        <f>E140</f>
        <v>0</v>
      </c>
      <c r="F139" s="18">
        <f t="shared" si="4"/>
        <v>0</v>
      </c>
      <c r="G139" s="18">
        <f>G140</f>
        <v>0</v>
      </c>
      <c r="H139" s="18">
        <f>H140</f>
        <v>0</v>
      </c>
      <c r="I139" s="18">
        <f>I140</f>
        <v>0</v>
      </c>
      <c r="J139" s="18">
        <f>J140</f>
        <v>0</v>
      </c>
      <c r="K139" s="18">
        <f t="shared" si="5"/>
        <v>31000</v>
      </c>
      <c r="L139" s="30"/>
      <c r="M139" s="30"/>
    </row>
    <row r="140" spans="1:13" s="10" customFormat="1" ht="12.75">
      <c r="A140" s="9"/>
      <c r="B140" s="50"/>
      <c r="C140" s="36" t="s">
        <v>178</v>
      </c>
      <c r="D140" s="5">
        <v>31000</v>
      </c>
      <c r="E140" s="5"/>
      <c r="F140" s="5">
        <f t="shared" si="4"/>
        <v>0</v>
      </c>
      <c r="G140" s="5"/>
      <c r="H140" s="5"/>
      <c r="I140" s="5"/>
      <c r="J140" s="5"/>
      <c r="K140" s="5">
        <f t="shared" si="5"/>
        <v>31000</v>
      </c>
      <c r="L140" s="30"/>
      <c r="M140" s="30"/>
    </row>
    <row r="141" spans="1:13" s="21" customFormat="1" ht="51">
      <c r="A141" s="12">
        <v>756</v>
      </c>
      <c r="B141" s="48"/>
      <c r="C141" s="64" t="s">
        <v>278</v>
      </c>
      <c r="D141" s="13">
        <f>D142</f>
        <v>396400</v>
      </c>
      <c r="E141" s="64">
        <f>E142</f>
        <v>0</v>
      </c>
      <c r="F141" s="13">
        <f t="shared" si="4"/>
        <v>0</v>
      </c>
      <c r="G141" s="13">
        <f>G142</f>
        <v>0</v>
      </c>
      <c r="H141" s="13">
        <f>H142</f>
        <v>0</v>
      </c>
      <c r="I141" s="13">
        <f>I142</f>
        <v>0</v>
      </c>
      <c r="J141" s="64">
        <f>J142</f>
        <v>0</v>
      </c>
      <c r="K141" s="13">
        <f t="shared" si="5"/>
        <v>396400</v>
      </c>
      <c r="L141" s="30"/>
      <c r="M141" s="30"/>
    </row>
    <row r="142" spans="1:13" s="21" customFormat="1" ht="25.5">
      <c r="A142" s="22"/>
      <c r="B142" s="60">
        <v>75647</v>
      </c>
      <c r="C142" s="39" t="s">
        <v>206</v>
      </c>
      <c r="D142" s="18">
        <f>D143+D144</f>
        <v>396400</v>
      </c>
      <c r="E142" s="18">
        <f>E143+E144</f>
        <v>0</v>
      </c>
      <c r="F142" s="18">
        <f t="shared" si="4"/>
        <v>0</v>
      </c>
      <c r="G142" s="18">
        <f>G143+G144</f>
        <v>0</v>
      </c>
      <c r="H142" s="18">
        <f>H143+H144</f>
        <v>0</v>
      </c>
      <c r="I142" s="18">
        <f>I143+I144</f>
        <v>0</v>
      </c>
      <c r="J142" s="18">
        <f>J143+J144</f>
        <v>0</v>
      </c>
      <c r="K142" s="18">
        <f t="shared" si="5"/>
        <v>396400</v>
      </c>
      <c r="L142" s="30"/>
      <c r="M142" s="30"/>
    </row>
    <row r="143" spans="1:13" s="21" customFormat="1" ht="12.75">
      <c r="A143" s="22"/>
      <c r="B143" s="60"/>
      <c r="C143" s="36" t="s">
        <v>178</v>
      </c>
      <c r="D143" s="5">
        <v>266400</v>
      </c>
      <c r="E143" s="5"/>
      <c r="F143" s="5">
        <f aca="true" t="shared" si="8" ref="F143:F206">E143-J143</f>
        <v>0</v>
      </c>
      <c r="G143" s="5"/>
      <c r="H143" s="5"/>
      <c r="I143" s="5"/>
      <c r="J143" s="5"/>
      <c r="K143" s="5">
        <f aca="true" t="shared" si="9" ref="K143:K206">D143+E143</f>
        <v>266400</v>
      </c>
      <c r="L143" s="30"/>
      <c r="M143" s="30"/>
    </row>
    <row r="144" spans="1:13" s="21" customFormat="1" ht="12.75">
      <c r="A144" s="22"/>
      <c r="B144" s="60"/>
      <c r="C144" s="36" t="s">
        <v>3</v>
      </c>
      <c r="D144" s="5">
        <v>130000</v>
      </c>
      <c r="E144" s="5"/>
      <c r="F144" s="5">
        <f t="shared" si="8"/>
        <v>0</v>
      </c>
      <c r="G144" s="5"/>
      <c r="H144" s="5"/>
      <c r="I144" s="5"/>
      <c r="J144" s="5"/>
      <c r="K144" s="5">
        <f t="shared" si="9"/>
        <v>130000</v>
      </c>
      <c r="L144" s="30"/>
      <c r="M144" s="30"/>
    </row>
    <row r="145" spans="1:13" s="21" customFormat="1" ht="20.25" customHeight="1">
      <c r="A145" s="12">
        <v>757</v>
      </c>
      <c r="B145" s="48"/>
      <c r="C145" s="64" t="s">
        <v>212</v>
      </c>
      <c r="D145" s="13">
        <f>D146</f>
        <v>2820000</v>
      </c>
      <c r="E145" s="64">
        <f>E146</f>
        <v>0</v>
      </c>
      <c r="F145" s="13">
        <f t="shared" si="8"/>
        <v>0</v>
      </c>
      <c r="G145" s="13">
        <f aca="true" t="shared" si="10" ref="G145:J146">G146</f>
        <v>0</v>
      </c>
      <c r="H145" s="13">
        <f t="shared" si="10"/>
        <v>0</v>
      </c>
      <c r="I145" s="13">
        <f t="shared" si="10"/>
        <v>0</v>
      </c>
      <c r="J145" s="64">
        <f t="shared" si="10"/>
        <v>0</v>
      </c>
      <c r="K145" s="13">
        <f t="shared" si="9"/>
        <v>2820000</v>
      </c>
      <c r="L145" s="30"/>
      <c r="M145" s="30"/>
    </row>
    <row r="146" spans="1:13" s="21" customFormat="1" ht="38.25">
      <c r="A146" s="22"/>
      <c r="B146" s="60">
        <v>75702</v>
      </c>
      <c r="C146" s="39" t="s">
        <v>213</v>
      </c>
      <c r="D146" s="18">
        <f>D147</f>
        <v>2820000</v>
      </c>
      <c r="E146" s="18">
        <f>E147</f>
        <v>0</v>
      </c>
      <c r="F146" s="18">
        <f t="shared" si="8"/>
        <v>0</v>
      </c>
      <c r="G146" s="18">
        <f t="shared" si="10"/>
        <v>0</v>
      </c>
      <c r="H146" s="18">
        <f t="shared" si="10"/>
        <v>0</v>
      </c>
      <c r="I146" s="18">
        <f t="shared" si="10"/>
        <v>0</v>
      </c>
      <c r="J146" s="18">
        <f t="shared" si="10"/>
        <v>0</v>
      </c>
      <c r="K146" s="18">
        <f t="shared" si="9"/>
        <v>2820000</v>
      </c>
      <c r="L146" s="30"/>
      <c r="M146" s="30"/>
    </row>
    <row r="147" spans="1:13" s="10" customFormat="1" ht="12.75">
      <c r="A147" s="9"/>
      <c r="B147" s="50"/>
      <c r="C147" s="36" t="s">
        <v>7</v>
      </c>
      <c r="D147" s="5">
        <v>2820000</v>
      </c>
      <c r="E147" s="5"/>
      <c r="F147" s="5">
        <f t="shared" si="8"/>
        <v>0</v>
      </c>
      <c r="G147" s="5"/>
      <c r="H147" s="5"/>
      <c r="I147" s="5"/>
      <c r="J147" s="5"/>
      <c r="K147" s="5">
        <f t="shared" si="9"/>
        <v>2820000</v>
      </c>
      <c r="L147" s="30"/>
      <c r="M147" s="30"/>
    </row>
    <row r="148" spans="1:13" s="21" customFormat="1" ht="20.25" customHeight="1">
      <c r="A148" s="12">
        <v>758</v>
      </c>
      <c r="B148" s="48"/>
      <c r="C148" s="64" t="s">
        <v>121</v>
      </c>
      <c r="D148" s="13">
        <f>D149+D152</f>
        <v>12975269</v>
      </c>
      <c r="E148" s="64">
        <f>E149+E152</f>
        <v>-100000</v>
      </c>
      <c r="F148" s="13">
        <f t="shared" si="8"/>
        <v>-100000</v>
      </c>
      <c r="G148" s="13">
        <f>G149+G152</f>
        <v>0</v>
      </c>
      <c r="H148" s="13">
        <f>H149+H152</f>
        <v>0</v>
      </c>
      <c r="I148" s="13">
        <f>I149+I152</f>
        <v>0</v>
      </c>
      <c r="J148" s="64">
        <f>J149+J152</f>
        <v>0</v>
      </c>
      <c r="K148" s="13">
        <f t="shared" si="9"/>
        <v>12875269</v>
      </c>
      <c r="L148" s="30"/>
      <c r="M148" s="30"/>
    </row>
    <row r="149" spans="1:13" s="21" customFormat="1" ht="12.75">
      <c r="A149" s="22"/>
      <c r="B149" s="60">
        <v>75818</v>
      </c>
      <c r="C149" s="39" t="s">
        <v>214</v>
      </c>
      <c r="D149" s="18">
        <f>D150+D151</f>
        <v>8676650</v>
      </c>
      <c r="E149" s="18">
        <f>E150+E151</f>
        <v>-100000</v>
      </c>
      <c r="F149" s="18">
        <f t="shared" si="8"/>
        <v>-100000</v>
      </c>
      <c r="G149" s="18">
        <f>G150+G151</f>
        <v>0</v>
      </c>
      <c r="H149" s="18">
        <f>H150+H151</f>
        <v>0</v>
      </c>
      <c r="I149" s="18">
        <f>I150+I151</f>
        <v>0</v>
      </c>
      <c r="J149" s="18">
        <f>J150+J151</f>
        <v>0</v>
      </c>
      <c r="K149" s="18">
        <f t="shared" si="9"/>
        <v>8576650</v>
      </c>
      <c r="L149" s="30"/>
      <c r="M149" s="30"/>
    </row>
    <row r="150" spans="1:13" s="21" customFormat="1" ht="12.75">
      <c r="A150" s="22"/>
      <c r="B150" s="60"/>
      <c r="C150" s="36" t="s">
        <v>215</v>
      </c>
      <c r="D150" s="5">
        <v>3000000</v>
      </c>
      <c r="E150" s="5"/>
      <c r="F150" s="5">
        <f t="shared" si="8"/>
        <v>0</v>
      </c>
      <c r="G150" s="5"/>
      <c r="H150" s="5"/>
      <c r="I150" s="5"/>
      <c r="J150" s="5"/>
      <c r="K150" s="5">
        <f t="shared" si="9"/>
        <v>3000000</v>
      </c>
      <c r="L150" s="30"/>
      <c r="M150" s="30"/>
    </row>
    <row r="151" spans="1:13" s="21" customFormat="1" ht="12.75">
      <c r="A151" s="22"/>
      <c r="B151" s="60"/>
      <c r="C151" s="36" t="s">
        <v>216</v>
      </c>
      <c r="D151" s="5">
        <v>5676650</v>
      </c>
      <c r="E151" s="5">
        <v>-100000</v>
      </c>
      <c r="F151" s="5">
        <f t="shared" si="8"/>
        <v>-100000</v>
      </c>
      <c r="G151" s="5"/>
      <c r="H151" s="5"/>
      <c r="I151" s="5"/>
      <c r="J151" s="5"/>
      <c r="K151" s="5">
        <f t="shared" si="9"/>
        <v>5576650</v>
      </c>
      <c r="L151" s="30"/>
      <c r="M151" s="30"/>
    </row>
    <row r="152" spans="1:13" s="21" customFormat="1" ht="25.5">
      <c r="A152" s="22"/>
      <c r="B152" s="60">
        <v>75832</v>
      </c>
      <c r="C152" s="39" t="s">
        <v>426</v>
      </c>
      <c r="D152" s="18">
        <f>D153</f>
        <v>4298619</v>
      </c>
      <c r="E152" s="18">
        <f>E153</f>
        <v>0</v>
      </c>
      <c r="F152" s="18">
        <f t="shared" si="8"/>
        <v>0</v>
      </c>
      <c r="G152" s="18">
        <f>G153</f>
        <v>0</v>
      </c>
      <c r="H152" s="18">
        <f>H153</f>
        <v>0</v>
      </c>
      <c r="I152" s="18">
        <f>I153</f>
        <v>0</v>
      </c>
      <c r="J152" s="18">
        <f>J153</f>
        <v>0</v>
      </c>
      <c r="K152" s="18">
        <f t="shared" si="9"/>
        <v>4298619</v>
      </c>
      <c r="L152" s="30"/>
      <c r="M152" s="30"/>
    </row>
    <row r="153" spans="1:13" s="21" customFormat="1" ht="12.75">
      <c r="A153" s="22"/>
      <c r="B153" s="60"/>
      <c r="C153" s="36" t="s">
        <v>427</v>
      </c>
      <c r="D153" s="5">
        <v>4298619</v>
      </c>
      <c r="E153" s="5"/>
      <c r="F153" s="5">
        <f t="shared" si="8"/>
        <v>0</v>
      </c>
      <c r="G153" s="5"/>
      <c r="H153" s="5"/>
      <c r="I153" s="5"/>
      <c r="J153" s="5"/>
      <c r="K153" s="5">
        <f t="shared" si="9"/>
        <v>4298619</v>
      </c>
      <c r="L153" s="30"/>
      <c r="M153" s="30"/>
    </row>
    <row r="154" spans="1:13" s="21" customFormat="1" ht="20.25" customHeight="1">
      <c r="A154" s="12">
        <v>801</v>
      </c>
      <c r="B154" s="48"/>
      <c r="C154" s="64" t="s">
        <v>217</v>
      </c>
      <c r="D154" s="13">
        <f>D155+D181+D185+D218+D220+D233+D235+D243+D255+D266+D268+D270+D274+D277+D279+D281+D283</f>
        <v>142638071</v>
      </c>
      <c r="E154" s="64">
        <f>E155+E181+E185+E218+E220+E233+E235+E243+E255+E266+E268+E270+E274+E277+E279+E281+E283</f>
        <v>2404400</v>
      </c>
      <c r="F154" s="13">
        <f t="shared" si="8"/>
        <v>2404400</v>
      </c>
      <c r="G154" s="13">
        <f>G155+G181+G185+G218+G220+G233+G235+G243+G255+G266+G268+G270+G274+G277+G279+G281+G283</f>
        <v>0</v>
      </c>
      <c r="H154" s="13">
        <f>H155+H181+H185+H218+H220+H233+H235+H243+H255+H266+H268+H270+H274+H277+H279+H281+H283</f>
        <v>2404400</v>
      </c>
      <c r="I154" s="13">
        <f>I155+I181+I185+I218+I220+I233+I235+I243+I255+I266+I268+I270+I274+I277+I279+I281+I283</f>
        <v>0</v>
      </c>
      <c r="J154" s="64">
        <f>J155+J181+J185+J218+J220+J233+J235+J243+J255+J266+J268+J270+J274+J277+J279+J281+J283</f>
        <v>0</v>
      </c>
      <c r="K154" s="13">
        <f t="shared" si="9"/>
        <v>145042471</v>
      </c>
      <c r="L154" s="30"/>
      <c r="M154" s="30"/>
    </row>
    <row r="155" spans="1:13" s="21" customFormat="1" ht="12.75">
      <c r="A155" s="22"/>
      <c r="B155" s="60">
        <v>80101</v>
      </c>
      <c r="C155" s="39" t="s">
        <v>218</v>
      </c>
      <c r="D155" s="18">
        <f>SUM(D156:D180)</f>
        <v>35790498</v>
      </c>
      <c r="E155" s="18">
        <f>SUM(E156:E180)</f>
        <v>123800</v>
      </c>
      <c r="F155" s="18">
        <f t="shared" si="8"/>
        <v>123800</v>
      </c>
      <c r="G155" s="18">
        <f>SUM(G156:G180)</f>
        <v>0</v>
      </c>
      <c r="H155" s="18">
        <f>SUM(H156:H180)</f>
        <v>123800</v>
      </c>
      <c r="I155" s="18">
        <f>SUM(I156:I180)</f>
        <v>0</v>
      </c>
      <c r="J155" s="18">
        <f>SUM(J156:J180)</f>
        <v>0</v>
      </c>
      <c r="K155" s="18">
        <f t="shared" si="9"/>
        <v>35914298</v>
      </c>
      <c r="L155" s="30"/>
      <c r="M155" s="30"/>
    </row>
    <row r="156" spans="1:13" s="21" customFormat="1" ht="12.75">
      <c r="A156" s="9"/>
      <c r="B156" s="50"/>
      <c r="C156" s="36" t="s">
        <v>219</v>
      </c>
      <c r="D156" s="5">
        <v>1999200</v>
      </c>
      <c r="E156" s="5"/>
      <c r="F156" s="5">
        <f t="shared" si="8"/>
        <v>0</v>
      </c>
      <c r="G156" s="5"/>
      <c r="H156" s="5"/>
      <c r="I156" s="5"/>
      <c r="J156" s="5"/>
      <c r="K156" s="5">
        <f t="shared" si="9"/>
        <v>1999200</v>
      </c>
      <c r="L156" s="30"/>
      <c r="M156" s="30"/>
    </row>
    <row r="157" spans="1:13" s="21" customFormat="1" ht="12.75">
      <c r="A157" s="9"/>
      <c r="B157" s="50"/>
      <c r="C157" s="36" t="s">
        <v>220</v>
      </c>
      <c r="D157" s="5">
        <v>2598700</v>
      </c>
      <c r="E157" s="5"/>
      <c r="F157" s="5">
        <f t="shared" si="8"/>
        <v>0</v>
      </c>
      <c r="G157" s="5"/>
      <c r="H157" s="5"/>
      <c r="I157" s="5"/>
      <c r="J157" s="5"/>
      <c r="K157" s="5">
        <f t="shared" si="9"/>
        <v>2598700</v>
      </c>
      <c r="L157" s="30"/>
      <c r="M157" s="30"/>
    </row>
    <row r="158" spans="1:13" s="21" customFormat="1" ht="12.75">
      <c r="A158" s="9"/>
      <c r="B158" s="50"/>
      <c r="C158" s="36" t="s">
        <v>452</v>
      </c>
      <c r="D158" s="5">
        <v>263998</v>
      </c>
      <c r="E158" s="5"/>
      <c r="F158" s="5">
        <f t="shared" si="8"/>
        <v>0</v>
      </c>
      <c r="G158" s="5"/>
      <c r="H158" s="5"/>
      <c r="I158" s="5"/>
      <c r="J158" s="5"/>
      <c r="K158" s="5">
        <f t="shared" si="9"/>
        <v>263998</v>
      </c>
      <c r="L158" s="30"/>
      <c r="M158" s="30"/>
    </row>
    <row r="159" spans="1:13" s="21" customFormat="1" ht="12.75">
      <c r="A159" s="9"/>
      <c r="B159" s="50"/>
      <c r="C159" s="36" t="s">
        <v>221</v>
      </c>
      <c r="D159" s="5">
        <v>5042900</v>
      </c>
      <c r="E159" s="5"/>
      <c r="F159" s="5">
        <f t="shared" si="8"/>
        <v>0</v>
      </c>
      <c r="G159" s="5"/>
      <c r="H159" s="5"/>
      <c r="I159" s="5"/>
      <c r="J159" s="5"/>
      <c r="K159" s="5">
        <f t="shared" si="9"/>
        <v>5042900</v>
      </c>
      <c r="L159" s="30"/>
      <c r="M159" s="30"/>
    </row>
    <row r="160" spans="1:13" s="21" customFormat="1" ht="12.75">
      <c r="A160" s="9"/>
      <c r="B160" s="50"/>
      <c r="C160" s="36" t="s">
        <v>453</v>
      </c>
      <c r="D160" s="5">
        <v>170000</v>
      </c>
      <c r="E160" s="5"/>
      <c r="F160" s="5">
        <f t="shared" si="8"/>
        <v>0</v>
      </c>
      <c r="G160" s="5"/>
      <c r="H160" s="5"/>
      <c r="I160" s="5"/>
      <c r="J160" s="5"/>
      <c r="K160" s="5">
        <f t="shared" si="9"/>
        <v>170000</v>
      </c>
      <c r="L160" s="30"/>
      <c r="M160" s="30"/>
    </row>
    <row r="161" spans="1:13" s="21" customFormat="1" ht="12.75">
      <c r="A161" s="9"/>
      <c r="B161" s="50"/>
      <c r="C161" s="36" t="s">
        <v>222</v>
      </c>
      <c r="D161" s="5">
        <v>820000</v>
      </c>
      <c r="E161" s="5"/>
      <c r="F161" s="5">
        <f t="shared" si="8"/>
        <v>0</v>
      </c>
      <c r="G161" s="5"/>
      <c r="H161" s="5"/>
      <c r="I161" s="5"/>
      <c r="J161" s="5"/>
      <c r="K161" s="5">
        <f t="shared" si="9"/>
        <v>820000</v>
      </c>
      <c r="L161" s="30"/>
      <c r="M161" s="30"/>
    </row>
    <row r="162" spans="1:13" s="21" customFormat="1" ht="12.75">
      <c r="A162" s="9"/>
      <c r="B162" s="50"/>
      <c r="C162" s="36" t="s">
        <v>223</v>
      </c>
      <c r="D162" s="5">
        <v>1383300</v>
      </c>
      <c r="E162" s="5"/>
      <c r="F162" s="5">
        <f t="shared" si="8"/>
        <v>0</v>
      </c>
      <c r="G162" s="5"/>
      <c r="H162" s="5"/>
      <c r="I162" s="5"/>
      <c r="J162" s="5"/>
      <c r="K162" s="5">
        <f t="shared" si="9"/>
        <v>1383300</v>
      </c>
      <c r="L162" s="30"/>
      <c r="M162" s="30"/>
    </row>
    <row r="163" spans="1:13" s="21" customFormat="1" ht="12.75">
      <c r="A163" s="9"/>
      <c r="B163" s="50"/>
      <c r="C163" s="36" t="s">
        <v>224</v>
      </c>
      <c r="D163" s="5">
        <v>847900</v>
      </c>
      <c r="E163" s="5"/>
      <c r="F163" s="5">
        <f t="shared" si="8"/>
        <v>0</v>
      </c>
      <c r="G163" s="5"/>
      <c r="H163" s="5"/>
      <c r="I163" s="5"/>
      <c r="J163" s="5"/>
      <c r="K163" s="5">
        <f t="shared" si="9"/>
        <v>847900</v>
      </c>
      <c r="L163" s="30"/>
      <c r="M163" s="30"/>
    </row>
    <row r="164" spans="1:13" s="21" customFormat="1" ht="12.75">
      <c r="A164" s="9"/>
      <c r="B164" s="50"/>
      <c r="C164" s="36" t="s">
        <v>225</v>
      </c>
      <c r="D164" s="5">
        <v>884600</v>
      </c>
      <c r="E164" s="5"/>
      <c r="F164" s="5">
        <f t="shared" si="8"/>
        <v>0</v>
      </c>
      <c r="G164" s="5"/>
      <c r="H164" s="5"/>
      <c r="I164" s="5"/>
      <c r="J164" s="5"/>
      <c r="K164" s="5">
        <f t="shared" si="9"/>
        <v>884600</v>
      </c>
      <c r="L164" s="30"/>
      <c r="M164" s="30"/>
    </row>
    <row r="165" spans="1:13" s="21" customFormat="1" ht="12.75">
      <c r="A165" s="9"/>
      <c r="B165" s="50"/>
      <c r="C165" s="36" t="s">
        <v>226</v>
      </c>
      <c r="D165" s="5">
        <v>1932600</v>
      </c>
      <c r="E165" s="5"/>
      <c r="F165" s="5">
        <f t="shared" si="8"/>
        <v>0</v>
      </c>
      <c r="G165" s="5"/>
      <c r="H165" s="5"/>
      <c r="I165" s="5"/>
      <c r="J165" s="5"/>
      <c r="K165" s="5">
        <f t="shared" si="9"/>
        <v>1932600</v>
      </c>
      <c r="L165" s="30"/>
      <c r="M165" s="30"/>
    </row>
    <row r="166" spans="1:13" s="21" customFormat="1" ht="12.75">
      <c r="A166" s="9"/>
      <c r="B166" s="50"/>
      <c r="C166" s="36" t="s">
        <v>227</v>
      </c>
      <c r="D166" s="5">
        <v>3408300</v>
      </c>
      <c r="E166" s="5"/>
      <c r="F166" s="5">
        <f t="shared" si="8"/>
        <v>0</v>
      </c>
      <c r="G166" s="5"/>
      <c r="H166" s="5"/>
      <c r="I166" s="5"/>
      <c r="J166" s="5"/>
      <c r="K166" s="5">
        <f t="shared" si="9"/>
        <v>3408300</v>
      </c>
      <c r="L166" s="30"/>
      <c r="M166" s="30"/>
    </row>
    <row r="167" spans="1:13" s="21" customFormat="1" ht="12.75">
      <c r="A167" s="9"/>
      <c r="B167" s="50"/>
      <c r="C167" s="36" t="s">
        <v>228</v>
      </c>
      <c r="D167" s="5">
        <v>2645200</v>
      </c>
      <c r="E167" s="5"/>
      <c r="F167" s="5">
        <f t="shared" si="8"/>
        <v>0</v>
      </c>
      <c r="G167" s="5"/>
      <c r="H167" s="5"/>
      <c r="I167" s="5"/>
      <c r="J167" s="5"/>
      <c r="K167" s="5">
        <f t="shared" si="9"/>
        <v>2645200</v>
      </c>
      <c r="L167" s="30"/>
      <c r="M167" s="30"/>
    </row>
    <row r="168" spans="1:13" s="21" customFormat="1" ht="12.75">
      <c r="A168" s="9"/>
      <c r="B168" s="50"/>
      <c r="C168" s="36" t="s">
        <v>229</v>
      </c>
      <c r="D168" s="5">
        <v>1551400</v>
      </c>
      <c r="E168" s="5"/>
      <c r="F168" s="5">
        <f t="shared" si="8"/>
        <v>0</v>
      </c>
      <c r="G168" s="5"/>
      <c r="H168" s="5"/>
      <c r="I168" s="5"/>
      <c r="J168" s="5"/>
      <c r="K168" s="5">
        <f t="shared" si="9"/>
        <v>1551400</v>
      </c>
      <c r="L168" s="30"/>
      <c r="M168" s="30"/>
    </row>
    <row r="169" spans="1:13" s="21" customFormat="1" ht="12.75">
      <c r="A169" s="9"/>
      <c r="B169" s="50"/>
      <c r="C169" s="36" t="s">
        <v>230</v>
      </c>
      <c r="D169" s="5">
        <v>1759300</v>
      </c>
      <c r="E169" s="5"/>
      <c r="F169" s="5">
        <f t="shared" si="8"/>
        <v>0</v>
      </c>
      <c r="G169" s="5"/>
      <c r="H169" s="5"/>
      <c r="I169" s="5"/>
      <c r="J169" s="5"/>
      <c r="K169" s="5">
        <f t="shared" si="9"/>
        <v>1759300</v>
      </c>
      <c r="L169" s="30"/>
      <c r="M169" s="30"/>
    </row>
    <row r="170" spans="1:13" s="21" customFormat="1" ht="12.75">
      <c r="A170" s="9"/>
      <c r="B170" s="50"/>
      <c r="C170" s="36" t="s">
        <v>454</v>
      </c>
      <c r="D170" s="5">
        <v>80000</v>
      </c>
      <c r="E170" s="5"/>
      <c r="F170" s="5">
        <f t="shared" si="8"/>
        <v>0</v>
      </c>
      <c r="G170" s="5"/>
      <c r="H170" s="5"/>
      <c r="I170" s="5"/>
      <c r="J170" s="5"/>
      <c r="K170" s="5">
        <f t="shared" si="9"/>
        <v>80000</v>
      </c>
      <c r="L170" s="30"/>
      <c r="M170" s="30"/>
    </row>
    <row r="171" spans="1:13" s="21" customFormat="1" ht="12.75">
      <c r="A171" s="9"/>
      <c r="B171" s="50"/>
      <c r="C171" s="36" t="s">
        <v>231</v>
      </c>
      <c r="D171" s="5">
        <v>2447800</v>
      </c>
      <c r="E171" s="5"/>
      <c r="F171" s="5">
        <f t="shared" si="8"/>
        <v>0</v>
      </c>
      <c r="G171" s="5"/>
      <c r="H171" s="5"/>
      <c r="I171" s="5"/>
      <c r="J171" s="5"/>
      <c r="K171" s="5">
        <f t="shared" si="9"/>
        <v>2447800</v>
      </c>
      <c r="L171" s="30"/>
      <c r="M171" s="30"/>
    </row>
    <row r="172" spans="1:13" s="21" customFormat="1" ht="12.75">
      <c r="A172" s="9"/>
      <c r="B172" s="50"/>
      <c r="C172" s="36" t="s">
        <v>455</v>
      </c>
      <c r="D172" s="5">
        <v>80000</v>
      </c>
      <c r="E172" s="5"/>
      <c r="F172" s="5">
        <f t="shared" si="8"/>
        <v>0</v>
      </c>
      <c r="G172" s="5"/>
      <c r="H172" s="5"/>
      <c r="I172" s="5"/>
      <c r="J172" s="5"/>
      <c r="K172" s="5">
        <f t="shared" si="9"/>
        <v>80000</v>
      </c>
      <c r="L172" s="30"/>
      <c r="M172" s="30"/>
    </row>
    <row r="173" spans="1:13" s="21" customFormat="1" ht="12.75">
      <c r="A173" s="9"/>
      <c r="B173" s="50"/>
      <c r="C173" s="36" t="s">
        <v>232</v>
      </c>
      <c r="D173" s="5">
        <v>2065300</v>
      </c>
      <c r="E173" s="5"/>
      <c r="F173" s="5">
        <f t="shared" si="8"/>
        <v>0</v>
      </c>
      <c r="G173" s="5"/>
      <c r="H173" s="5"/>
      <c r="I173" s="5"/>
      <c r="J173" s="5"/>
      <c r="K173" s="5">
        <f t="shared" si="9"/>
        <v>2065300</v>
      </c>
      <c r="L173" s="30"/>
      <c r="M173" s="30"/>
    </row>
    <row r="174" spans="1:13" s="21" customFormat="1" ht="25.5">
      <c r="A174" s="9"/>
      <c r="B174" s="50"/>
      <c r="C174" s="36" t="s">
        <v>456</v>
      </c>
      <c r="D174" s="5">
        <v>165000</v>
      </c>
      <c r="E174" s="5"/>
      <c r="F174" s="5">
        <f t="shared" si="8"/>
        <v>0</v>
      </c>
      <c r="G174" s="5"/>
      <c r="H174" s="5"/>
      <c r="I174" s="5"/>
      <c r="J174" s="5"/>
      <c r="K174" s="5">
        <f t="shared" si="9"/>
        <v>165000</v>
      </c>
      <c r="L174" s="30"/>
      <c r="M174" s="30"/>
    </row>
    <row r="175" spans="1:13" s="21" customFormat="1" ht="12.75">
      <c r="A175" s="9"/>
      <c r="B175" s="50"/>
      <c r="C175" s="36" t="s">
        <v>233</v>
      </c>
      <c r="D175" s="5">
        <v>573600</v>
      </c>
      <c r="E175" s="5"/>
      <c r="F175" s="5">
        <f t="shared" si="8"/>
        <v>0</v>
      </c>
      <c r="G175" s="5"/>
      <c r="H175" s="5"/>
      <c r="I175" s="5"/>
      <c r="J175" s="5"/>
      <c r="K175" s="5">
        <f t="shared" si="9"/>
        <v>573600</v>
      </c>
      <c r="L175" s="30"/>
      <c r="M175" s="30"/>
    </row>
    <row r="176" spans="1:13" s="21" customFormat="1" ht="12.75">
      <c r="A176" s="9"/>
      <c r="B176" s="50"/>
      <c r="C176" s="36" t="s">
        <v>234</v>
      </c>
      <c r="D176" s="5">
        <v>675700</v>
      </c>
      <c r="E176" s="5"/>
      <c r="F176" s="5">
        <f t="shared" si="8"/>
        <v>0</v>
      </c>
      <c r="G176" s="5"/>
      <c r="H176" s="5"/>
      <c r="I176" s="5"/>
      <c r="J176" s="5"/>
      <c r="K176" s="5">
        <f t="shared" si="9"/>
        <v>675700</v>
      </c>
      <c r="L176" s="30"/>
      <c r="M176" s="30"/>
    </row>
    <row r="177" spans="1:13" s="21" customFormat="1" ht="25.5">
      <c r="A177" s="9"/>
      <c r="B177" s="50"/>
      <c r="C177" s="36" t="s">
        <v>398</v>
      </c>
      <c r="D177" s="5">
        <v>781000</v>
      </c>
      <c r="E177" s="5"/>
      <c r="F177" s="5">
        <f t="shared" si="8"/>
        <v>0</v>
      </c>
      <c r="G177" s="5"/>
      <c r="H177" s="5"/>
      <c r="I177" s="5"/>
      <c r="J177" s="5"/>
      <c r="K177" s="5">
        <f t="shared" si="9"/>
        <v>781000</v>
      </c>
      <c r="L177" s="30"/>
      <c r="M177" s="30"/>
    </row>
    <row r="178" spans="1:13" s="21" customFormat="1" ht="12.75">
      <c r="A178" s="9"/>
      <c r="B178" s="50"/>
      <c r="C178" s="36" t="s">
        <v>235</v>
      </c>
      <c r="D178" s="5">
        <v>2544400</v>
      </c>
      <c r="E178" s="5"/>
      <c r="F178" s="5">
        <f t="shared" si="8"/>
        <v>0</v>
      </c>
      <c r="G178" s="5"/>
      <c r="H178" s="5"/>
      <c r="I178" s="5"/>
      <c r="J178" s="5"/>
      <c r="K178" s="5">
        <f t="shared" si="9"/>
        <v>2544400</v>
      </c>
      <c r="L178" s="30"/>
      <c r="M178" s="30"/>
    </row>
    <row r="179" spans="1:13" s="21" customFormat="1" ht="25.5">
      <c r="A179" s="9"/>
      <c r="B179" s="50"/>
      <c r="C179" s="36" t="s">
        <v>499</v>
      </c>
      <c r="D179" s="5">
        <v>100000</v>
      </c>
      <c r="E179" s="5"/>
      <c r="F179" s="5">
        <f t="shared" si="8"/>
        <v>0</v>
      </c>
      <c r="G179" s="5"/>
      <c r="H179" s="5"/>
      <c r="I179" s="5"/>
      <c r="J179" s="5"/>
      <c r="K179" s="5">
        <f t="shared" si="9"/>
        <v>100000</v>
      </c>
      <c r="L179" s="30"/>
      <c r="M179" s="30"/>
    </row>
    <row r="180" spans="1:13" s="21" customFormat="1" ht="12.75">
      <c r="A180" s="9"/>
      <c r="B180" s="50"/>
      <c r="C180" s="37" t="s">
        <v>37</v>
      </c>
      <c r="D180" s="5">
        <v>970300</v>
      </c>
      <c r="E180" s="5">
        <v>123800</v>
      </c>
      <c r="F180" s="5">
        <f t="shared" si="8"/>
        <v>123800</v>
      </c>
      <c r="G180" s="5"/>
      <c r="H180" s="5">
        <v>123800</v>
      </c>
      <c r="I180" s="5"/>
      <c r="J180" s="5"/>
      <c r="K180" s="5">
        <f t="shared" si="9"/>
        <v>1094100</v>
      </c>
      <c r="L180" s="30"/>
      <c r="M180" s="30"/>
    </row>
    <row r="181" spans="1:13" s="21" customFormat="1" ht="12.75">
      <c r="A181" s="9"/>
      <c r="B181" s="60">
        <v>80102</v>
      </c>
      <c r="C181" s="68" t="s">
        <v>236</v>
      </c>
      <c r="D181" s="18">
        <f>SUM(D182:D184)</f>
        <v>3774173</v>
      </c>
      <c r="E181" s="18">
        <f>SUM(E182:E184)</f>
        <v>0</v>
      </c>
      <c r="F181" s="18">
        <f t="shared" si="8"/>
        <v>0</v>
      </c>
      <c r="G181" s="18">
        <f>SUM(G182:G184)</f>
        <v>0</v>
      </c>
      <c r="H181" s="18">
        <f>SUM(H182:H184)</f>
        <v>0</v>
      </c>
      <c r="I181" s="18">
        <f>SUM(I182:I184)</f>
        <v>0</v>
      </c>
      <c r="J181" s="18">
        <f>SUM(J182:J184)</f>
        <v>0</v>
      </c>
      <c r="K181" s="18">
        <f t="shared" si="9"/>
        <v>3774173</v>
      </c>
      <c r="L181" s="30"/>
      <c r="M181" s="30"/>
    </row>
    <row r="182" spans="1:13" s="21" customFormat="1" ht="25.5">
      <c r="A182" s="9"/>
      <c r="B182" s="50"/>
      <c r="C182" s="37" t="s">
        <v>237</v>
      </c>
      <c r="D182" s="5">
        <v>2446700</v>
      </c>
      <c r="E182" s="5"/>
      <c r="F182" s="5">
        <f t="shared" si="8"/>
        <v>0</v>
      </c>
      <c r="G182" s="5"/>
      <c r="H182" s="5"/>
      <c r="I182" s="5"/>
      <c r="J182" s="5"/>
      <c r="K182" s="5">
        <f t="shared" si="9"/>
        <v>2446700</v>
      </c>
      <c r="L182" s="30"/>
      <c r="M182" s="30"/>
    </row>
    <row r="183" spans="1:13" s="21" customFormat="1" ht="25.5">
      <c r="A183" s="9"/>
      <c r="B183" s="50"/>
      <c r="C183" s="37" t="s">
        <v>238</v>
      </c>
      <c r="D183" s="5">
        <v>515700</v>
      </c>
      <c r="E183" s="5"/>
      <c r="F183" s="5">
        <f t="shared" si="8"/>
        <v>0</v>
      </c>
      <c r="G183" s="5"/>
      <c r="H183" s="5"/>
      <c r="I183" s="5"/>
      <c r="J183" s="5"/>
      <c r="K183" s="5">
        <f t="shared" si="9"/>
        <v>515700</v>
      </c>
      <c r="L183" s="30"/>
      <c r="M183" s="30"/>
    </row>
    <row r="184" spans="1:13" s="21" customFormat="1" ht="25.5">
      <c r="A184" s="9"/>
      <c r="B184" s="50"/>
      <c r="C184" s="37" t="s">
        <v>457</v>
      </c>
      <c r="D184" s="5">
        <v>811773</v>
      </c>
      <c r="E184" s="5"/>
      <c r="F184" s="5">
        <f t="shared" si="8"/>
        <v>0</v>
      </c>
      <c r="G184" s="5"/>
      <c r="H184" s="5"/>
      <c r="I184" s="5"/>
      <c r="J184" s="5"/>
      <c r="K184" s="5">
        <f t="shared" si="9"/>
        <v>811773</v>
      </c>
      <c r="L184" s="30"/>
      <c r="M184" s="30"/>
    </row>
    <row r="185" spans="1:13" s="21" customFormat="1" ht="12.75">
      <c r="A185" s="22"/>
      <c r="B185" s="60">
        <v>80104</v>
      </c>
      <c r="C185" s="39" t="s">
        <v>315</v>
      </c>
      <c r="D185" s="18">
        <f>SUM(D186:D217)</f>
        <v>19238100</v>
      </c>
      <c r="E185" s="18">
        <f>SUM(E186:E217)</f>
        <v>-13700</v>
      </c>
      <c r="F185" s="18">
        <f t="shared" si="8"/>
        <v>-13700</v>
      </c>
      <c r="G185" s="18">
        <f>SUM(G186:G217)</f>
        <v>0</v>
      </c>
      <c r="H185" s="18">
        <f>SUM(H186:H217)</f>
        <v>-13700</v>
      </c>
      <c r="I185" s="18">
        <f>SUM(I186:I217)</f>
        <v>0</v>
      </c>
      <c r="J185" s="18">
        <f>SUM(J186:J217)</f>
        <v>0</v>
      </c>
      <c r="K185" s="18">
        <f t="shared" si="9"/>
        <v>19224400</v>
      </c>
      <c r="L185" s="30"/>
      <c r="M185" s="30"/>
    </row>
    <row r="186" spans="1:13" s="21" customFormat="1" ht="12.75">
      <c r="A186" s="9"/>
      <c r="B186" s="50"/>
      <c r="C186" s="36" t="s">
        <v>316</v>
      </c>
      <c r="D186" s="5">
        <v>553600</v>
      </c>
      <c r="E186" s="5"/>
      <c r="F186" s="5">
        <f t="shared" si="8"/>
        <v>0</v>
      </c>
      <c r="G186" s="5"/>
      <c r="H186" s="5"/>
      <c r="I186" s="5"/>
      <c r="J186" s="5"/>
      <c r="K186" s="5">
        <f t="shared" si="9"/>
        <v>553600</v>
      </c>
      <c r="L186" s="30"/>
      <c r="M186" s="30"/>
    </row>
    <row r="187" spans="1:13" s="21" customFormat="1" ht="12.75">
      <c r="A187" s="9"/>
      <c r="B187" s="50"/>
      <c r="C187" s="36" t="s">
        <v>317</v>
      </c>
      <c r="D187" s="5">
        <v>669000</v>
      </c>
      <c r="E187" s="5"/>
      <c r="F187" s="5">
        <f t="shared" si="8"/>
        <v>0</v>
      </c>
      <c r="G187" s="5"/>
      <c r="H187" s="5"/>
      <c r="I187" s="5"/>
      <c r="J187" s="5"/>
      <c r="K187" s="5">
        <f t="shared" si="9"/>
        <v>669000</v>
      </c>
      <c r="L187" s="30"/>
      <c r="M187" s="30"/>
    </row>
    <row r="188" spans="1:13" s="21" customFormat="1" ht="12.75">
      <c r="A188" s="9"/>
      <c r="B188" s="50"/>
      <c r="C188" s="36" t="s">
        <v>239</v>
      </c>
      <c r="D188" s="5">
        <v>512400</v>
      </c>
      <c r="E188" s="5"/>
      <c r="F188" s="5">
        <f t="shared" si="8"/>
        <v>0</v>
      </c>
      <c r="G188" s="5"/>
      <c r="H188" s="5"/>
      <c r="I188" s="5"/>
      <c r="J188" s="5"/>
      <c r="K188" s="5">
        <f t="shared" si="9"/>
        <v>512400</v>
      </c>
      <c r="L188" s="30"/>
      <c r="M188" s="30"/>
    </row>
    <row r="189" spans="1:13" s="21" customFormat="1" ht="12.75">
      <c r="A189" s="9"/>
      <c r="B189" s="50"/>
      <c r="C189" s="36" t="s">
        <v>240</v>
      </c>
      <c r="D189" s="5">
        <v>519200</v>
      </c>
      <c r="E189" s="5"/>
      <c r="F189" s="5">
        <f t="shared" si="8"/>
        <v>0</v>
      </c>
      <c r="G189" s="5"/>
      <c r="H189" s="5"/>
      <c r="I189" s="5"/>
      <c r="J189" s="5"/>
      <c r="K189" s="5">
        <f t="shared" si="9"/>
        <v>519200</v>
      </c>
      <c r="L189" s="30"/>
      <c r="M189" s="30"/>
    </row>
    <row r="190" spans="1:13" s="21" customFormat="1" ht="12.75">
      <c r="A190" s="9"/>
      <c r="B190" s="50"/>
      <c r="C190" s="36" t="s">
        <v>241</v>
      </c>
      <c r="D190" s="5">
        <v>535500</v>
      </c>
      <c r="E190" s="5"/>
      <c r="F190" s="5">
        <f t="shared" si="8"/>
        <v>0</v>
      </c>
      <c r="G190" s="5"/>
      <c r="H190" s="5"/>
      <c r="I190" s="5"/>
      <c r="J190" s="5"/>
      <c r="K190" s="5">
        <f t="shared" si="9"/>
        <v>535500</v>
      </c>
      <c r="L190" s="30"/>
      <c r="M190" s="30"/>
    </row>
    <row r="191" spans="1:13" s="21" customFormat="1" ht="12.75">
      <c r="A191" s="9"/>
      <c r="B191" s="50"/>
      <c r="C191" s="36" t="s">
        <v>318</v>
      </c>
      <c r="D191" s="5">
        <v>870000</v>
      </c>
      <c r="E191" s="5"/>
      <c r="F191" s="5">
        <f t="shared" si="8"/>
        <v>0</v>
      </c>
      <c r="G191" s="5"/>
      <c r="H191" s="5"/>
      <c r="I191" s="5"/>
      <c r="J191" s="5"/>
      <c r="K191" s="5">
        <f t="shared" si="9"/>
        <v>870000</v>
      </c>
      <c r="L191" s="30"/>
      <c r="M191" s="30"/>
    </row>
    <row r="192" spans="1:13" s="21" customFormat="1" ht="12.75">
      <c r="A192" s="9"/>
      <c r="B192" s="50"/>
      <c r="C192" s="36" t="s">
        <v>247</v>
      </c>
      <c r="D192" s="5">
        <v>775100</v>
      </c>
      <c r="E192" s="5"/>
      <c r="F192" s="5">
        <f t="shared" si="8"/>
        <v>0</v>
      </c>
      <c r="G192" s="5"/>
      <c r="H192" s="5"/>
      <c r="I192" s="5"/>
      <c r="J192" s="5"/>
      <c r="K192" s="5">
        <f t="shared" si="9"/>
        <v>775100</v>
      </c>
      <c r="L192" s="30"/>
      <c r="M192" s="30"/>
    </row>
    <row r="193" spans="1:13" s="21" customFormat="1" ht="12.75">
      <c r="A193" s="9"/>
      <c r="B193" s="50"/>
      <c r="C193" s="36" t="s">
        <v>248</v>
      </c>
      <c r="D193" s="5">
        <v>330400</v>
      </c>
      <c r="E193" s="5"/>
      <c r="F193" s="5">
        <f t="shared" si="8"/>
        <v>0</v>
      </c>
      <c r="G193" s="5"/>
      <c r="H193" s="5"/>
      <c r="I193" s="5"/>
      <c r="J193" s="5"/>
      <c r="K193" s="5">
        <f t="shared" si="9"/>
        <v>330400</v>
      </c>
      <c r="L193" s="30"/>
      <c r="M193" s="30"/>
    </row>
    <row r="194" spans="1:13" s="21" customFormat="1" ht="12.75">
      <c r="A194" s="9"/>
      <c r="B194" s="50"/>
      <c r="C194" s="36" t="s">
        <v>66</v>
      </c>
      <c r="D194" s="5">
        <v>292300</v>
      </c>
      <c r="E194" s="5"/>
      <c r="F194" s="5">
        <f t="shared" si="8"/>
        <v>0</v>
      </c>
      <c r="G194" s="5"/>
      <c r="H194" s="5"/>
      <c r="I194" s="5"/>
      <c r="J194" s="5"/>
      <c r="K194" s="5">
        <f t="shared" si="9"/>
        <v>292300</v>
      </c>
      <c r="L194" s="30"/>
      <c r="M194" s="30"/>
    </row>
    <row r="195" spans="1:13" s="21" customFormat="1" ht="12.75">
      <c r="A195" s="9"/>
      <c r="B195" s="50"/>
      <c r="C195" s="36" t="s">
        <v>249</v>
      </c>
      <c r="D195" s="5">
        <v>782800</v>
      </c>
      <c r="E195" s="5"/>
      <c r="F195" s="5">
        <f t="shared" si="8"/>
        <v>0</v>
      </c>
      <c r="G195" s="5"/>
      <c r="H195" s="5"/>
      <c r="I195" s="5"/>
      <c r="J195" s="5"/>
      <c r="K195" s="5">
        <f t="shared" si="9"/>
        <v>782800</v>
      </c>
      <c r="L195" s="30"/>
      <c r="M195" s="30"/>
    </row>
    <row r="196" spans="1:13" s="21" customFormat="1" ht="12.75">
      <c r="A196" s="9"/>
      <c r="B196" s="50"/>
      <c r="C196" s="36" t="s">
        <v>250</v>
      </c>
      <c r="D196" s="5">
        <v>610800</v>
      </c>
      <c r="E196" s="5"/>
      <c r="F196" s="5">
        <f t="shared" si="8"/>
        <v>0</v>
      </c>
      <c r="G196" s="5"/>
      <c r="H196" s="5"/>
      <c r="I196" s="5"/>
      <c r="J196" s="5"/>
      <c r="K196" s="5">
        <f t="shared" si="9"/>
        <v>610800</v>
      </c>
      <c r="L196" s="30"/>
      <c r="M196" s="30"/>
    </row>
    <row r="197" spans="1:13" s="21" customFormat="1" ht="12.75">
      <c r="A197" s="9"/>
      <c r="B197" s="50"/>
      <c r="C197" s="36" t="s">
        <v>319</v>
      </c>
      <c r="D197" s="5">
        <v>436000</v>
      </c>
      <c r="E197" s="5"/>
      <c r="F197" s="5">
        <f t="shared" si="8"/>
        <v>0</v>
      </c>
      <c r="G197" s="5"/>
      <c r="H197" s="5"/>
      <c r="I197" s="5"/>
      <c r="J197" s="5"/>
      <c r="K197" s="5">
        <f t="shared" si="9"/>
        <v>436000</v>
      </c>
      <c r="L197" s="30"/>
      <c r="M197" s="30"/>
    </row>
    <row r="198" spans="1:13" s="21" customFormat="1" ht="12.75">
      <c r="A198" s="9"/>
      <c r="B198" s="50"/>
      <c r="C198" s="36" t="s">
        <v>251</v>
      </c>
      <c r="D198" s="5">
        <v>527100</v>
      </c>
      <c r="E198" s="5"/>
      <c r="F198" s="5">
        <f t="shared" si="8"/>
        <v>0</v>
      </c>
      <c r="G198" s="5"/>
      <c r="H198" s="5"/>
      <c r="I198" s="5"/>
      <c r="J198" s="5"/>
      <c r="K198" s="5">
        <f t="shared" si="9"/>
        <v>527100</v>
      </c>
      <c r="L198" s="30"/>
      <c r="M198" s="30"/>
    </row>
    <row r="199" spans="1:13" s="21" customFormat="1" ht="12.75">
      <c r="A199" s="9"/>
      <c r="B199" s="50"/>
      <c r="C199" s="36" t="s">
        <v>252</v>
      </c>
      <c r="D199" s="5">
        <v>486700</v>
      </c>
      <c r="E199" s="5"/>
      <c r="F199" s="5">
        <f t="shared" si="8"/>
        <v>0</v>
      </c>
      <c r="G199" s="5"/>
      <c r="H199" s="5"/>
      <c r="I199" s="5"/>
      <c r="J199" s="5"/>
      <c r="K199" s="5">
        <f t="shared" si="9"/>
        <v>486700</v>
      </c>
      <c r="L199" s="30"/>
      <c r="M199" s="30"/>
    </row>
    <row r="200" spans="1:13" s="21" customFormat="1" ht="12.75">
      <c r="A200" s="9"/>
      <c r="B200" s="50"/>
      <c r="C200" s="36" t="s">
        <v>320</v>
      </c>
      <c r="D200" s="5">
        <v>603800</v>
      </c>
      <c r="E200" s="5"/>
      <c r="F200" s="5">
        <f t="shared" si="8"/>
        <v>0</v>
      </c>
      <c r="G200" s="5"/>
      <c r="H200" s="5"/>
      <c r="I200" s="5"/>
      <c r="J200" s="5"/>
      <c r="K200" s="5">
        <f t="shared" si="9"/>
        <v>603800</v>
      </c>
      <c r="L200" s="30"/>
      <c r="M200" s="30"/>
    </row>
    <row r="201" spans="1:13" s="21" customFormat="1" ht="12.75">
      <c r="A201" s="9" t="s">
        <v>321</v>
      </c>
      <c r="B201" s="50"/>
      <c r="C201" s="36" t="s">
        <v>253</v>
      </c>
      <c r="D201" s="5">
        <v>544300</v>
      </c>
      <c r="E201" s="5"/>
      <c r="F201" s="5">
        <f t="shared" si="8"/>
        <v>0</v>
      </c>
      <c r="G201" s="5"/>
      <c r="H201" s="5"/>
      <c r="I201" s="5"/>
      <c r="J201" s="5"/>
      <c r="K201" s="5">
        <f t="shared" si="9"/>
        <v>544300</v>
      </c>
      <c r="L201" s="30"/>
      <c r="M201" s="30"/>
    </row>
    <row r="202" spans="1:13" s="21" customFormat="1" ht="12.75">
      <c r="A202" s="9"/>
      <c r="B202" s="50"/>
      <c r="C202" s="36" t="s">
        <v>254</v>
      </c>
      <c r="D202" s="5">
        <v>435400</v>
      </c>
      <c r="E202" s="5"/>
      <c r="F202" s="5">
        <f t="shared" si="8"/>
        <v>0</v>
      </c>
      <c r="G202" s="5"/>
      <c r="H202" s="5"/>
      <c r="I202" s="5"/>
      <c r="J202" s="5"/>
      <c r="K202" s="5">
        <f t="shared" si="9"/>
        <v>435400</v>
      </c>
      <c r="L202" s="30"/>
      <c r="M202" s="30"/>
    </row>
    <row r="203" spans="1:13" s="21" customFormat="1" ht="12.75">
      <c r="A203" s="9"/>
      <c r="B203" s="50"/>
      <c r="C203" s="36" t="s">
        <v>255</v>
      </c>
      <c r="D203" s="5">
        <v>520200</v>
      </c>
      <c r="E203" s="5"/>
      <c r="F203" s="5">
        <f t="shared" si="8"/>
        <v>0</v>
      </c>
      <c r="G203" s="5"/>
      <c r="H203" s="5"/>
      <c r="I203" s="5"/>
      <c r="J203" s="5"/>
      <c r="K203" s="5">
        <f t="shared" si="9"/>
        <v>520200</v>
      </c>
      <c r="L203" s="30"/>
      <c r="M203" s="30"/>
    </row>
    <row r="204" spans="1:13" s="21" customFormat="1" ht="12.75">
      <c r="A204" s="9"/>
      <c r="B204" s="50"/>
      <c r="C204" s="36" t="s">
        <v>256</v>
      </c>
      <c r="D204" s="5">
        <v>290800</v>
      </c>
      <c r="E204" s="5"/>
      <c r="F204" s="5">
        <f t="shared" si="8"/>
        <v>0</v>
      </c>
      <c r="G204" s="5"/>
      <c r="H204" s="5"/>
      <c r="I204" s="5"/>
      <c r="J204" s="5"/>
      <c r="K204" s="5">
        <f t="shared" si="9"/>
        <v>290800</v>
      </c>
      <c r="L204" s="30"/>
      <c r="M204" s="30"/>
    </row>
    <row r="205" spans="1:13" s="21" customFormat="1" ht="12.75">
      <c r="A205" s="9"/>
      <c r="B205" s="50"/>
      <c r="C205" s="36" t="s">
        <v>322</v>
      </c>
      <c r="D205" s="5">
        <v>426500</v>
      </c>
      <c r="E205" s="5"/>
      <c r="F205" s="5">
        <f t="shared" si="8"/>
        <v>0</v>
      </c>
      <c r="G205" s="5"/>
      <c r="H205" s="5"/>
      <c r="I205" s="5"/>
      <c r="J205" s="5"/>
      <c r="K205" s="5">
        <f t="shared" si="9"/>
        <v>426500</v>
      </c>
      <c r="L205" s="30"/>
      <c r="M205" s="30"/>
    </row>
    <row r="206" spans="1:13" s="21" customFormat="1" ht="25.5">
      <c r="A206" s="9"/>
      <c r="B206" s="50"/>
      <c r="C206" s="36" t="s">
        <v>399</v>
      </c>
      <c r="D206" s="5">
        <v>257800</v>
      </c>
      <c r="E206" s="5"/>
      <c r="F206" s="5">
        <f t="shared" si="8"/>
        <v>0</v>
      </c>
      <c r="G206" s="5"/>
      <c r="H206" s="5"/>
      <c r="I206" s="5"/>
      <c r="J206" s="5"/>
      <c r="K206" s="5">
        <f t="shared" si="9"/>
        <v>257800</v>
      </c>
      <c r="L206" s="30"/>
      <c r="M206" s="30"/>
    </row>
    <row r="207" spans="1:13" s="21" customFormat="1" ht="12.75">
      <c r="A207" s="9"/>
      <c r="B207" s="50"/>
      <c r="C207" s="36" t="s">
        <v>38</v>
      </c>
      <c r="D207" s="5">
        <v>526800</v>
      </c>
      <c r="E207" s="5"/>
      <c r="F207" s="5">
        <f aca="true" t="shared" si="11" ref="F207:F270">E207-J207</f>
        <v>0</v>
      </c>
      <c r="G207" s="5"/>
      <c r="H207" s="5"/>
      <c r="I207" s="5"/>
      <c r="J207" s="5"/>
      <c r="K207" s="5">
        <f aca="true" t="shared" si="12" ref="K207:K270">D207+E207</f>
        <v>526800</v>
      </c>
      <c r="L207" s="30"/>
      <c r="M207" s="30"/>
    </row>
    <row r="208" spans="1:13" s="21" customFormat="1" ht="12.75">
      <c r="A208" s="9"/>
      <c r="B208" s="50"/>
      <c r="C208" s="36" t="s">
        <v>323</v>
      </c>
      <c r="D208" s="5">
        <v>477500</v>
      </c>
      <c r="E208" s="5"/>
      <c r="F208" s="5">
        <f t="shared" si="11"/>
        <v>0</v>
      </c>
      <c r="G208" s="5"/>
      <c r="H208" s="5"/>
      <c r="I208" s="5"/>
      <c r="J208" s="5"/>
      <c r="K208" s="5">
        <f t="shared" si="12"/>
        <v>477500</v>
      </c>
      <c r="L208" s="30"/>
      <c r="M208" s="30"/>
    </row>
    <row r="209" spans="1:13" s="21" customFormat="1" ht="12.75">
      <c r="A209" s="9"/>
      <c r="B209" s="50"/>
      <c r="C209" s="36" t="s">
        <v>257</v>
      </c>
      <c r="D209" s="5">
        <v>522800</v>
      </c>
      <c r="E209" s="5"/>
      <c r="F209" s="5">
        <f t="shared" si="11"/>
        <v>0</v>
      </c>
      <c r="G209" s="5"/>
      <c r="H209" s="5"/>
      <c r="I209" s="5"/>
      <c r="J209" s="5"/>
      <c r="K209" s="5">
        <f t="shared" si="12"/>
        <v>522800</v>
      </c>
      <c r="L209" s="30"/>
      <c r="M209" s="30"/>
    </row>
    <row r="210" spans="1:13" s="21" customFormat="1" ht="12.75">
      <c r="A210" s="9"/>
      <c r="B210" s="50"/>
      <c r="C210" s="36" t="s">
        <v>258</v>
      </c>
      <c r="D210" s="5">
        <v>593500</v>
      </c>
      <c r="E210" s="5"/>
      <c r="F210" s="5">
        <f t="shared" si="11"/>
        <v>0</v>
      </c>
      <c r="G210" s="5"/>
      <c r="H210" s="5"/>
      <c r="I210" s="5"/>
      <c r="J210" s="5"/>
      <c r="K210" s="5">
        <f t="shared" si="12"/>
        <v>593500</v>
      </c>
      <c r="L210" s="30"/>
      <c r="M210" s="30"/>
    </row>
    <row r="211" spans="1:13" s="21" customFormat="1" ht="12.75">
      <c r="A211" s="9"/>
      <c r="B211" s="50"/>
      <c r="C211" s="36" t="s">
        <v>259</v>
      </c>
      <c r="D211" s="5">
        <v>419000</v>
      </c>
      <c r="E211" s="5"/>
      <c r="F211" s="5">
        <f t="shared" si="11"/>
        <v>0</v>
      </c>
      <c r="G211" s="5"/>
      <c r="H211" s="5"/>
      <c r="I211" s="5"/>
      <c r="J211" s="5"/>
      <c r="K211" s="5">
        <f t="shared" si="12"/>
        <v>419000</v>
      </c>
      <c r="L211" s="30"/>
      <c r="M211" s="30"/>
    </row>
    <row r="212" spans="1:13" s="21" customFormat="1" ht="12.75">
      <c r="A212" s="9"/>
      <c r="B212" s="50"/>
      <c r="C212" s="36" t="s">
        <v>324</v>
      </c>
      <c r="D212" s="5">
        <v>284600</v>
      </c>
      <c r="E212" s="5"/>
      <c r="F212" s="5">
        <f t="shared" si="11"/>
        <v>0</v>
      </c>
      <c r="G212" s="5"/>
      <c r="H212" s="5"/>
      <c r="I212" s="5"/>
      <c r="J212" s="5"/>
      <c r="K212" s="5">
        <f t="shared" si="12"/>
        <v>284600</v>
      </c>
      <c r="L212" s="30"/>
      <c r="M212" s="30"/>
    </row>
    <row r="213" spans="1:13" s="21" customFormat="1" ht="12.75">
      <c r="A213" s="9"/>
      <c r="B213" s="50"/>
      <c r="C213" s="36" t="s">
        <v>260</v>
      </c>
      <c r="D213" s="5">
        <v>1746500</v>
      </c>
      <c r="E213" s="5"/>
      <c r="F213" s="5">
        <f t="shared" si="11"/>
        <v>0</v>
      </c>
      <c r="G213" s="5"/>
      <c r="H213" s="5"/>
      <c r="I213" s="5"/>
      <c r="J213" s="5"/>
      <c r="K213" s="5">
        <f t="shared" si="12"/>
        <v>1746500</v>
      </c>
      <c r="L213" s="30"/>
      <c r="M213" s="30"/>
    </row>
    <row r="214" spans="1:13" s="21" customFormat="1" ht="12.75">
      <c r="A214" s="9"/>
      <c r="B214" s="50"/>
      <c r="C214" s="36" t="s">
        <v>325</v>
      </c>
      <c r="D214" s="5">
        <v>955300</v>
      </c>
      <c r="E214" s="5"/>
      <c r="F214" s="5">
        <f t="shared" si="11"/>
        <v>0</v>
      </c>
      <c r="G214" s="5"/>
      <c r="H214" s="5"/>
      <c r="I214" s="5"/>
      <c r="J214" s="5"/>
      <c r="K214" s="5">
        <f t="shared" si="12"/>
        <v>955300</v>
      </c>
      <c r="L214" s="30"/>
      <c r="M214" s="30"/>
    </row>
    <row r="215" spans="1:13" s="21" customFormat="1" ht="12.75">
      <c r="A215" s="9"/>
      <c r="B215" s="50"/>
      <c r="C215" s="36" t="s">
        <v>261</v>
      </c>
      <c r="D215" s="5">
        <v>982800</v>
      </c>
      <c r="E215" s="5"/>
      <c r="F215" s="5">
        <f t="shared" si="11"/>
        <v>0</v>
      </c>
      <c r="G215" s="5"/>
      <c r="H215" s="5"/>
      <c r="I215" s="5"/>
      <c r="J215" s="5"/>
      <c r="K215" s="5">
        <f t="shared" si="12"/>
        <v>982800</v>
      </c>
      <c r="L215" s="30"/>
      <c r="M215" s="30"/>
    </row>
    <row r="216" spans="1:13" s="21" customFormat="1" ht="12.75">
      <c r="A216" s="9"/>
      <c r="B216" s="50"/>
      <c r="C216" s="36" t="s">
        <v>326</v>
      </c>
      <c r="D216" s="5">
        <v>326100</v>
      </c>
      <c r="E216" s="5"/>
      <c r="F216" s="5">
        <f t="shared" si="11"/>
        <v>0</v>
      </c>
      <c r="G216" s="5"/>
      <c r="H216" s="5"/>
      <c r="I216" s="5"/>
      <c r="J216" s="5"/>
      <c r="K216" s="5">
        <f t="shared" si="12"/>
        <v>326100</v>
      </c>
      <c r="L216" s="30"/>
      <c r="M216" s="30"/>
    </row>
    <row r="217" spans="1:13" s="21" customFormat="1" ht="12.75">
      <c r="A217" s="9"/>
      <c r="B217" s="50"/>
      <c r="C217" s="36" t="s">
        <v>327</v>
      </c>
      <c r="D217" s="5">
        <v>1423500</v>
      </c>
      <c r="E217" s="5">
        <v>-13700</v>
      </c>
      <c r="F217" s="5">
        <f t="shared" si="11"/>
        <v>-13700</v>
      </c>
      <c r="G217" s="5"/>
      <c r="H217" s="5">
        <v>-13700</v>
      </c>
      <c r="I217" s="5"/>
      <c r="J217" s="5"/>
      <c r="K217" s="5">
        <f t="shared" si="12"/>
        <v>1409800</v>
      </c>
      <c r="L217" s="30"/>
      <c r="M217" s="30"/>
    </row>
    <row r="218" spans="1:13" s="21" customFormat="1" ht="12.75">
      <c r="A218" s="9"/>
      <c r="B218" s="60">
        <v>80105</v>
      </c>
      <c r="C218" s="39" t="s">
        <v>328</v>
      </c>
      <c r="D218" s="18">
        <f>D219</f>
        <v>492100</v>
      </c>
      <c r="E218" s="18">
        <f>E219</f>
        <v>0</v>
      </c>
      <c r="F218" s="18">
        <f t="shared" si="11"/>
        <v>0</v>
      </c>
      <c r="G218" s="18">
        <f>G219</f>
        <v>0</v>
      </c>
      <c r="H218" s="18">
        <f>H219</f>
        <v>0</v>
      </c>
      <c r="I218" s="18">
        <f>I219</f>
        <v>0</v>
      </c>
      <c r="J218" s="18">
        <f>J219</f>
        <v>0</v>
      </c>
      <c r="K218" s="18">
        <f t="shared" si="12"/>
        <v>492100</v>
      </c>
      <c r="L218" s="30"/>
      <c r="M218" s="30"/>
    </row>
    <row r="219" spans="1:13" s="21" customFormat="1" ht="12.75">
      <c r="A219" s="9"/>
      <c r="B219" s="50"/>
      <c r="C219" s="36" t="s">
        <v>329</v>
      </c>
      <c r="D219" s="5">
        <v>492100</v>
      </c>
      <c r="E219" s="5"/>
      <c r="F219" s="5">
        <f t="shared" si="11"/>
        <v>0</v>
      </c>
      <c r="G219" s="5"/>
      <c r="H219" s="5"/>
      <c r="I219" s="5"/>
      <c r="J219" s="5"/>
      <c r="K219" s="5">
        <f t="shared" si="12"/>
        <v>492100</v>
      </c>
      <c r="L219" s="30"/>
      <c r="M219" s="30"/>
    </row>
    <row r="220" spans="1:13" s="21" customFormat="1" ht="12.75">
      <c r="A220" s="22"/>
      <c r="B220" s="60">
        <v>80110</v>
      </c>
      <c r="C220" s="68" t="s">
        <v>262</v>
      </c>
      <c r="D220" s="18">
        <f>SUM(D221:D232)</f>
        <v>20477700</v>
      </c>
      <c r="E220" s="18">
        <f>SUM(E221:E232)</f>
        <v>43700</v>
      </c>
      <c r="F220" s="18">
        <f t="shared" si="11"/>
        <v>43700</v>
      </c>
      <c r="G220" s="18">
        <f>SUM(G221:G232)</f>
        <v>0</v>
      </c>
      <c r="H220" s="18">
        <f>SUM(H221:H232)</f>
        <v>43700</v>
      </c>
      <c r="I220" s="18">
        <f>SUM(I221:I232)</f>
        <v>0</v>
      </c>
      <c r="J220" s="18">
        <f>SUM(J221:J232)</f>
        <v>0</v>
      </c>
      <c r="K220" s="18">
        <f t="shared" si="12"/>
        <v>20521400</v>
      </c>
      <c r="L220" s="30"/>
      <c r="M220" s="30"/>
    </row>
    <row r="221" spans="1:13" s="21" customFormat="1" ht="12.75">
      <c r="A221" s="9"/>
      <c r="B221" s="50"/>
      <c r="C221" s="37" t="s">
        <v>263</v>
      </c>
      <c r="D221" s="5">
        <v>4036700</v>
      </c>
      <c r="E221" s="5"/>
      <c r="F221" s="5">
        <f t="shared" si="11"/>
        <v>0</v>
      </c>
      <c r="G221" s="5"/>
      <c r="H221" s="5"/>
      <c r="I221" s="5"/>
      <c r="J221" s="5"/>
      <c r="K221" s="5">
        <f t="shared" si="12"/>
        <v>4036700</v>
      </c>
      <c r="L221" s="30"/>
      <c r="M221" s="30"/>
    </row>
    <row r="222" spans="1:13" s="21" customFormat="1" ht="12.75">
      <c r="A222" s="9"/>
      <c r="B222" s="50"/>
      <c r="C222" s="37" t="s">
        <v>264</v>
      </c>
      <c r="D222" s="5">
        <v>2515500</v>
      </c>
      <c r="E222" s="5"/>
      <c r="F222" s="5">
        <f t="shared" si="11"/>
        <v>0</v>
      </c>
      <c r="G222" s="5"/>
      <c r="H222" s="5"/>
      <c r="I222" s="5"/>
      <c r="J222" s="5"/>
      <c r="K222" s="5">
        <f t="shared" si="12"/>
        <v>2515500</v>
      </c>
      <c r="L222" s="30"/>
      <c r="M222" s="30"/>
    </row>
    <row r="223" spans="1:13" s="21" customFormat="1" ht="12.75">
      <c r="A223" s="9"/>
      <c r="B223" s="50"/>
      <c r="C223" s="36" t="s">
        <v>458</v>
      </c>
      <c r="D223" s="5">
        <v>80000</v>
      </c>
      <c r="E223" s="5"/>
      <c r="F223" s="5">
        <f t="shared" si="11"/>
        <v>0</v>
      </c>
      <c r="G223" s="5"/>
      <c r="H223" s="5"/>
      <c r="I223" s="5"/>
      <c r="J223" s="5"/>
      <c r="K223" s="5">
        <f t="shared" si="12"/>
        <v>80000</v>
      </c>
      <c r="L223" s="30"/>
      <c r="M223" s="30"/>
    </row>
    <row r="224" spans="1:13" s="21" customFormat="1" ht="12.75">
      <c r="A224" s="9"/>
      <c r="B224" s="50"/>
      <c r="C224" s="37" t="s">
        <v>265</v>
      </c>
      <c r="D224" s="5">
        <v>1898700</v>
      </c>
      <c r="E224" s="5"/>
      <c r="F224" s="5">
        <f t="shared" si="11"/>
        <v>0</v>
      </c>
      <c r="G224" s="5"/>
      <c r="H224" s="5"/>
      <c r="I224" s="5"/>
      <c r="J224" s="5"/>
      <c r="K224" s="5">
        <f t="shared" si="12"/>
        <v>1898700</v>
      </c>
      <c r="L224" s="30"/>
      <c r="M224" s="30"/>
    </row>
    <row r="225" spans="1:13" s="21" customFormat="1" ht="12.75">
      <c r="A225" s="9"/>
      <c r="B225" s="50"/>
      <c r="C225" s="37" t="s">
        <v>266</v>
      </c>
      <c r="D225" s="5">
        <v>1852500</v>
      </c>
      <c r="E225" s="5"/>
      <c r="F225" s="5">
        <f t="shared" si="11"/>
        <v>0</v>
      </c>
      <c r="G225" s="5"/>
      <c r="H225" s="5"/>
      <c r="I225" s="5"/>
      <c r="J225" s="5"/>
      <c r="K225" s="5">
        <f t="shared" si="12"/>
        <v>1852500</v>
      </c>
      <c r="L225" s="30"/>
      <c r="M225" s="30"/>
    </row>
    <row r="226" spans="1:13" s="21" customFormat="1" ht="12.75">
      <c r="A226" s="9"/>
      <c r="B226" s="50"/>
      <c r="C226" s="37" t="s">
        <v>267</v>
      </c>
      <c r="D226" s="5">
        <v>2590400</v>
      </c>
      <c r="E226" s="5"/>
      <c r="F226" s="5">
        <f t="shared" si="11"/>
        <v>0</v>
      </c>
      <c r="G226" s="5"/>
      <c r="H226" s="5"/>
      <c r="I226" s="5"/>
      <c r="J226" s="5"/>
      <c r="K226" s="5">
        <f t="shared" si="12"/>
        <v>2590400</v>
      </c>
      <c r="L226" s="30"/>
      <c r="M226" s="30"/>
    </row>
    <row r="227" spans="1:13" s="21" customFormat="1" ht="12.75">
      <c r="A227" s="9"/>
      <c r="B227" s="50"/>
      <c r="C227" s="37" t="s">
        <v>268</v>
      </c>
      <c r="D227" s="5">
        <v>1956600</v>
      </c>
      <c r="E227" s="5"/>
      <c r="F227" s="5">
        <f t="shared" si="11"/>
        <v>0</v>
      </c>
      <c r="G227" s="5"/>
      <c r="H227" s="5"/>
      <c r="I227" s="5"/>
      <c r="J227" s="5"/>
      <c r="K227" s="5">
        <f t="shared" si="12"/>
        <v>1956600</v>
      </c>
      <c r="L227" s="30"/>
      <c r="M227" s="30"/>
    </row>
    <row r="228" spans="1:13" s="21" customFormat="1" ht="12.75">
      <c r="A228" s="9"/>
      <c r="B228" s="50"/>
      <c r="C228" s="37" t="s">
        <v>269</v>
      </c>
      <c r="D228" s="5">
        <v>2258900</v>
      </c>
      <c r="E228" s="5"/>
      <c r="F228" s="5">
        <f t="shared" si="11"/>
        <v>0</v>
      </c>
      <c r="G228" s="5"/>
      <c r="H228" s="5"/>
      <c r="I228" s="5"/>
      <c r="J228" s="5"/>
      <c r="K228" s="5">
        <f t="shared" si="12"/>
        <v>2258900</v>
      </c>
      <c r="L228" s="30"/>
      <c r="M228" s="30"/>
    </row>
    <row r="229" spans="1:13" s="21" customFormat="1" ht="12.75">
      <c r="A229" s="9"/>
      <c r="B229" s="50"/>
      <c r="C229" s="37" t="s">
        <v>270</v>
      </c>
      <c r="D229" s="5">
        <v>1916000</v>
      </c>
      <c r="E229" s="5"/>
      <c r="F229" s="5">
        <f t="shared" si="11"/>
        <v>0</v>
      </c>
      <c r="G229" s="5"/>
      <c r="H229" s="5"/>
      <c r="I229" s="5"/>
      <c r="J229" s="5"/>
      <c r="K229" s="5">
        <f t="shared" si="12"/>
        <v>1916000</v>
      </c>
      <c r="L229" s="30"/>
      <c r="M229" s="30"/>
    </row>
    <row r="230" spans="1:13" s="21" customFormat="1" ht="25.5">
      <c r="A230" s="9"/>
      <c r="B230" s="50"/>
      <c r="C230" s="37" t="s">
        <v>41</v>
      </c>
      <c r="D230" s="5">
        <v>699100</v>
      </c>
      <c r="E230" s="5"/>
      <c r="F230" s="5">
        <f t="shared" si="11"/>
        <v>0</v>
      </c>
      <c r="G230" s="5"/>
      <c r="H230" s="5"/>
      <c r="I230" s="5"/>
      <c r="J230" s="5"/>
      <c r="K230" s="5">
        <f t="shared" si="12"/>
        <v>699100</v>
      </c>
      <c r="L230" s="30"/>
      <c r="M230" s="30"/>
    </row>
    <row r="231" spans="1:13" s="21" customFormat="1" ht="25.5">
      <c r="A231" s="9"/>
      <c r="B231" s="50"/>
      <c r="C231" s="37" t="s">
        <v>271</v>
      </c>
      <c r="D231" s="5">
        <v>449300</v>
      </c>
      <c r="E231" s="5"/>
      <c r="F231" s="5">
        <f t="shared" si="11"/>
        <v>0</v>
      </c>
      <c r="G231" s="5"/>
      <c r="H231" s="5"/>
      <c r="I231" s="5"/>
      <c r="J231" s="5"/>
      <c r="K231" s="5">
        <f t="shared" si="12"/>
        <v>449300</v>
      </c>
      <c r="L231" s="30"/>
      <c r="M231" s="30"/>
    </row>
    <row r="232" spans="1:13" s="21" customFormat="1" ht="12.75">
      <c r="A232" s="9"/>
      <c r="B232" s="50"/>
      <c r="C232" s="37" t="s">
        <v>272</v>
      </c>
      <c r="D232" s="5">
        <v>224000</v>
      </c>
      <c r="E232" s="5">
        <v>43700</v>
      </c>
      <c r="F232" s="5">
        <f t="shared" si="11"/>
        <v>43700</v>
      </c>
      <c r="G232" s="5"/>
      <c r="H232" s="5">
        <v>43700</v>
      </c>
      <c r="I232" s="5"/>
      <c r="J232" s="5"/>
      <c r="K232" s="5">
        <f t="shared" si="12"/>
        <v>267700</v>
      </c>
      <c r="L232" s="30"/>
      <c r="M232" s="30"/>
    </row>
    <row r="233" spans="1:13" s="21" customFormat="1" ht="12.75">
      <c r="A233" s="9"/>
      <c r="B233" s="60">
        <v>80111</v>
      </c>
      <c r="C233" s="68" t="s">
        <v>279</v>
      </c>
      <c r="D233" s="18">
        <f>D234</f>
        <v>1668000</v>
      </c>
      <c r="E233" s="18">
        <f>E234</f>
        <v>0</v>
      </c>
      <c r="F233" s="18">
        <f t="shared" si="11"/>
        <v>0</v>
      </c>
      <c r="G233" s="18">
        <f>G234</f>
        <v>0</v>
      </c>
      <c r="H233" s="18">
        <f>H234</f>
        <v>0</v>
      </c>
      <c r="I233" s="18">
        <f>I234</f>
        <v>0</v>
      </c>
      <c r="J233" s="18">
        <f>J234</f>
        <v>0</v>
      </c>
      <c r="K233" s="18">
        <f t="shared" si="12"/>
        <v>1668000</v>
      </c>
      <c r="L233" s="30"/>
      <c r="M233" s="30"/>
    </row>
    <row r="234" spans="1:13" s="21" customFormat="1" ht="25.5">
      <c r="A234" s="9"/>
      <c r="B234" s="50"/>
      <c r="C234" s="37" t="s">
        <v>280</v>
      </c>
      <c r="D234" s="5">
        <v>1668000</v>
      </c>
      <c r="E234" s="5"/>
      <c r="F234" s="5">
        <f t="shared" si="11"/>
        <v>0</v>
      </c>
      <c r="G234" s="5"/>
      <c r="H234" s="5"/>
      <c r="I234" s="5"/>
      <c r="J234" s="5"/>
      <c r="K234" s="5">
        <f t="shared" si="12"/>
        <v>1668000</v>
      </c>
      <c r="L234" s="30"/>
      <c r="M234" s="30"/>
    </row>
    <row r="235" spans="1:13" s="21" customFormat="1" ht="12.75">
      <c r="A235" s="22"/>
      <c r="B235" s="60">
        <v>80113</v>
      </c>
      <c r="C235" s="68" t="s">
        <v>281</v>
      </c>
      <c r="D235" s="18">
        <f>SUM(D236:D242)</f>
        <v>316000</v>
      </c>
      <c r="E235" s="18">
        <f>SUM(E236:E242)</f>
        <v>0</v>
      </c>
      <c r="F235" s="18">
        <f t="shared" si="11"/>
        <v>0</v>
      </c>
      <c r="G235" s="18">
        <f>SUM(G236:G242)</f>
        <v>0</v>
      </c>
      <c r="H235" s="18">
        <f>SUM(H236:H242)</f>
        <v>0</v>
      </c>
      <c r="I235" s="18">
        <f>SUM(I236:I242)</f>
        <v>0</v>
      </c>
      <c r="J235" s="18">
        <f>SUM(J236:J242)</f>
        <v>0</v>
      </c>
      <c r="K235" s="18">
        <f t="shared" si="12"/>
        <v>316000</v>
      </c>
      <c r="L235" s="30"/>
      <c r="M235" s="30"/>
    </row>
    <row r="236" spans="1:13" s="21" customFormat="1" ht="12.75">
      <c r="A236" s="9"/>
      <c r="B236" s="50"/>
      <c r="C236" s="37" t="s">
        <v>264</v>
      </c>
      <c r="D236" s="5">
        <v>212400</v>
      </c>
      <c r="E236" s="5"/>
      <c r="F236" s="5">
        <f t="shared" si="11"/>
        <v>0</v>
      </c>
      <c r="G236" s="5"/>
      <c r="H236" s="5"/>
      <c r="I236" s="5"/>
      <c r="J236" s="5"/>
      <c r="K236" s="5">
        <f t="shared" si="12"/>
        <v>212400</v>
      </c>
      <c r="L236" s="30"/>
      <c r="M236" s="30"/>
    </row>
    <row r="237" spans="1:13" s="21" customFormat="1" ht="12.75">
      <c r="A237" s="9"/>
      <c r="B237" s="50"/>
      <c r="C237" s="37" t="s">
        <v>266</v>
      </c>
      <c r="D237" s="5">
        <v>19200</v>
      </c>
      <c r="E237" s="5"/>
      <c r="F237" s="5">
        <f t="shared" si="11"/>
        <v>0</v>
      </c>
      <c r="G237" s="5"/>
      <c r="H237" s="5"/>
      <c r="I237" s="5"/>
      <c r="J237" s="5"/>
      <c r="K237" s="5">
        <f t="shared" si="12"/>
        <v>19200</v>
      </c>
      <c r="L237" s="30"/>
      <c r="M237" s="30"/>
    </row>
    <row r="238" spans="1:13" s="21" customFormat="1" ht="12.75">
      <c r="A238" s="9"/>
      <c r="B238" s="50"/>
      <c r="C238" s="37" t="s">
        <v>267</v>
      </c>
      <c r="D238" s="5">
        <v>30900</v>
      </c>
      <c r="E238" s="5"/>
      <c r="F238" s="5">
        <f t="shared" si="11"/>
        <v>0</v>
      </c>
      <c r="G238" s="5"/>
      <c r="H238" s="5"/>
      <c r="I238" s="5"/>
      <c r="J238" s="5"/>
      <c r="K238" s="5">
        <f t="shared" si="12"/>
        <v>30900</v>
      </c>
      <c r="L238" s="30"/>
      <c r="M238" s="30"/>
    </row>
    <row r="239" spans="1:13" s="21" customFormat="1" ht="12.75">
      <c r="A239" s="9"/>
      <c r="B239" s="50"/>
      <c r="C239" s="37" t="s">
        <v>268</v>
      </c>
      <c r="D239" s="5">
        <v>15000</v>
      </c>
      <c r="E239" s="5"/>
      <c r="F239" s="5">
        <f t="shared" si="11"/>
        <v>0</v>
      </c>
      <c r="G239" s="5"/>
      <c r="H239" s="5"/>
      <c r="I239" s="5"/>
      <c r="J239" s="5"/>
      <c r="K239" s="5">
        <f t="shared" si="12"/>
        <v>15000</v>
      </c>
      <c r="L239" s="30"/>
      <c r="M239" s="30"/>
    </row>
    <row r="240" spans="1:13" s="21" customFormat="1" ht="12.75">
      <c r="A240" s="9"/>
      <c r="B240" s="50"/>
      <c r="C240" s="37" t="s">
        <v>269</v>
      </c>
      <c r="D240" s="5">
        <v>26900</v>
      </c>
      <c r="E240" s="5"/>
      <c r="F240" s="5">
        <f t="shared" si="11"/>
        <v>0</v>
      </c>
      <c r="G240" s="5"/>
      <c r="H240" s="5"/>
      <c r="I240" s="5"/>
      <c r="J240" s="5"/>
      <c r="K240" s="5">
        <f t="shared" si="12"/>
        <v>26900</v>
      </c>
      <c r="L240" s="30"/>
      <c r="M240" s="30"/>
    </row>
    <row r="241" spans="1:13" s="21" customFormat="1" ht="25.5">
      <c r="A241" s="9"/>
      <c r="B241" s="50"/>
      <c r="C241" s="37" t="s">
        <v>41</v>
      </c>
      <c r="D241" s="5">
        <v>7600</v>
      </c>
      <c r="E241" s="5"/>
      <c r="F241" s="5">
        <f t="shared" si="11"/>
        <v>0</v>
      </c>
      <c r="G241" s="5"/>
      <c r="H241" s="5"/>
      <c r="I241" s="5"/>
      <c r="J241" s="5"/>
      <c r="K241" s="5">
        <f t="shared" si="12"/>
        <v>7600</v>
      </c>
      <c r="L241" s="30"/>
      <c r="M241" s="30"/>
    </row>
    <row r="242" spans="1:13" s="21" customFormat="1" ht="25.5">
      <c r="A242" s="9"/>
      <c r="B242" s="50"/>
      <c r="C242" s="37" t="s">
        <v>400</v>
      </c>
      <c r="D242" s="5">
        <v>4000</v>
      </c>
      <c r="E242" s="5"/>
      <c r="F242" s="5">
        <f t="shared" si="11"/>
        <v>0</v>
      </c>
      <c r="G242" s="5"/>
      <c r="H242" s="5"/>
      <c r="I242" s="5"/>
      <c r="J242" s="5"/>
      <c r="K242" s="5">
        <f t="shared" si="12"/>
        <v>4000</v>
      </c>
      <c r="L242" s="30"/>
      <c r="M242" s="30"/>
    </row>
    <row r="243" spans="1:13" s="21" customFormat="1" ht="12.75">
      <c r="A243" s="22"/>
      <c r="B243" s="60">
        <v>80120</v>
      </c>
      <c r="C243" s="39" t="s">
        <v>282</v>
      </c>
      <c r="D243" s="18">
        <f>SUM(D244:D254)</f>
        <v>21202800</v>
      </c>
      <c r="E243" s="18">
        <f>SUM(E244:E254)</f>
        <v>429300</v>
      </c>
      <c r="F243" s="18">
        <f t="shared" si="11"/>
        <v>429300</v>
      </c>
      <c r="G243" s="18">
        <f>SUM(G244:G254)</f>
        <v>0</v>
      </c>
      <c r="H243" s="18">
        <f>SUM(H244:H254)</f>
        <v>429300</v>
      </c>
      <c r="I243" s="18">
        <f>SUM(I244:I254)</f>
        <v>0</v>
      </c>
      <c r="J243" s="18">
        <f>SUM(J244:J254)</f>
        <v>0</v>
      </c>
      <c r="K243" s="18">
        <f t="shared" si="12"/>
        <v>21632100</v>
      </c>
      <c r="L243" s="30"/>
      <c r="M243" s="30"/>
    </row>
    <row r="244" spans="1:13" s="21" customFormat="1" ht="12.75">
      <c r="A244" s="9"/>
      <c r="B244" s="50"/>
      <c r="C244" s="36" t="s">
        <v>39</v>
      </c>
      <c r="D244" s="5">
        <v>2740800</v>
      </c>
      <c r="E244" s="5"/>
      <c r="F244" s="5">
        <f t="shared" si="11"/>
        <v>0</v>
      </c>
      <c r="G244" s="5"/>
      <c r="H244" s="5"/>
      <c r="I244" s="5"/>
      <c r="J244" s="5"/>
      <c r="K244" s="5">
        <f t="shared" si="12"/>
        <v>2740800</v>
      </c>
      <c r="L244" s="30"/>
      <c r="M244" s="30"/>
    </row>
    <row r="245" spans="1:13" s="21" customFormat="1" ht="12.75">
      <c r="A245" s="9"/>
      <c r="B245" s="50"/>
      <c r="C245" s="36" t="s">
        <v>42</v>
      </c>
      <c r="D245" s="5">
        <v>4425600</v>
      </c>
      <c r="E245" s="5"/>
      <c r="F245" s="5">
        <f t="shared" si="11"/>
        <v>0</v>
      </c>
      <c r="G245" s="5"/>
      <c r="H245" s="5"/>
      <c r="I245" s="5"/>
      <c r="J245" s="5"/>
      <c r="K245" s="5">
        <f t="shared" si="12"/>
        <v>4425600</v>
      </c>
      <c r="L245" s="30"/>
      <c r="M245" s="30"/>
    </row>
    <row r="246" spans="1:13" s="21" customFormat="1" ht="12.75">
      <c r="A246" s="9"/>
      <c r="B246" s="50"/>
      <c r="C246" s="36" t="s">
        <v>459</v>
      </c>
      <c r="D246" s="5">
        <v>170000</v>
      </c>
      <c r="E246" s="5"/>
      <c r="F246" s="5">
        <f t="shared" si="11"/>
        <v>0</v>
      </c>
      <c r="G246" s="5"/>
      <c r="H246" s="5"/>
      <c r="I246" s="5"/>
      <c r="J246" s="5"/>
      <c r="K246" s="5">
        <f t="shared" si="12"/>
        <v>170000</v>
      </c>
      <c r="L246" s="30"/>
      <c r="M246" s="30"/>
    </row>
    <row r="247" spans="1:13" s="21" customFormat="1" ht="25.5">
      <c r="A247" s="9"/>
      <c r="B247" s="50"/>
      <c r="C247" s="36" t="s">
        <v>40</v>
      </c>
      <c r="D247" s="5">
        <v>2263500</v>
      </c>
      <c r="E247" s="5"/>
      <c r="F247" s="5">
        <f t="shared" si="11"/>
        <v>0</v>
      </c>
      <c r="G247" s="5"/>
      <c r="H247" s="5"/>
      <c r="I247" s="5"/>
      <c r="J247" s="5"/>
      <c r="K247" s="5">
        <f t="shared" si="12"/>
        <v>2263500</v>
      </c>
      <c r="L247" s="30"/>
      <c r="M247" s="30"/>
    </row>
    <row r="248" spans="1:13" s="21" customFormat="1" ht="25.5">
      <c r="A248" s="9"/>
      <c r="B248" s="50"/>
      <c r="C248" s="36" t="s">
        <v>460</v>
      </c>
      <c r="D248" s="5">
        <v>850000</v>
      </c>
      <c r="E248" s="5"/>
      <c r="F248" s="5">
        <f t="shared" si="11"/>
        <v>0</v>
      </c>
      <c r="G248" s="5"/>
      <c r="H248" s="5"/>
      <c r="I248" s="5"/>
      <c r="J248" s="5"/>
      <c r="K248" s="5">
        <f t="shared" si="12"/>
        <v>850000</v>
      </c>
      <c r="L248" s="30"/>
      <c r="M248" s="30"/>
    </row>
    <row r="249" spans="1:13" s="21" customFormat="1" ht="25.5">
      <c r="A249" s="9"/>
      <c r="B249" s="50"/>
      <c r="C249" s="36" t="s">
        <v>461</v>
      </c>
      <c r="D249" s="5">
        <v>80000</v>
      </c>
      <c r="E249" s="5"/>
      <c r="F249" s="5">
        <f t="shared" si="11"/>
        <v>0</v>
      </c>
      <c r="G249" s="5"/>
      <c r="H249" s="5"/>
      <c r="I249" s="5"/>
      <c r="J249" s="5"/>
      <c r="K249" s="5">
        <f t="shared" si="12"/>
        <v>80000</v>
      </c>
      <c r="L249" s="30"/>
      <c r="M249" s="30"/>
    </row>
    <row r="250" spans="1:13" s="21" customFormat="1" ht="38.25">
      <c r="A250" s="9"/>
      <c r="B250" s="50"/>
      <c r="C250" s="36" t="s">
        <v>43</v>
      </c>
      <c r="D250" s="5">
        <v>1728100</v>
      </c>
      <c r="E250" s="5"/>
      <c r="F250" s="5">
        <f t="shared" si="11"/>
        <v>0</v>
      </c>
      <c r="G250" s="5"/>
      <c r="H250" s="5"/>
      <c r="I250" s="5"/>
      <c r="J250" s="5"/>
      <c r="K250" s="5">
        <f t="shared" si="12"/>
        <v>1728100</v>
      </c>
      <c r="L250" s="30"/>
      <c r="M250" s="30"/>
    </row>
    <row r="251" spans="1:13" s="21" customFormat="1" ht="25.5">
      <c r="A251" s="9"/>
      <c r="B251" s="50"/>
      <c r="C251" s="36" t="s">
        <v>44</v>
      </c>
      <c r="D251" s="5">
        <v>4696100</v>
      </c>
      <c r="E251" s="5"/>
      <c r="F251" s="5">
        <f t="shared" si="11"/>
        <v>0</v>
      </c>
      <c r="G251" s="5"/>
      <c r="H251" s="5"/>
      <c r="I251" s="5"/>
      <c r="J251" s="5"/>
      <c r="K251" s="5">
        <f t="shared" si="12"/>
        <v>4696100</v>
      </c>
      <c r="L251" s="30"/>
      <c r="M251" s="30"/>
    </row>
    <row r="252" spans="1:13" s="21" customFormat="1" ht="25.5">
      <c r="A252" s="9"/>
      <c r="B252" s="50"/>
      <c r="C252" s="36" t="s">
        <v>500</v>
      </c>
      <c r="D252" s="5">
        <v>400000</v>
      </c>
      <c r="E252" s="5"/>
      <c r="F252" s="5">
        <f t="shared" si="11"/>
        <v>0</v>
      </c>
      <c r="G252" s="5"/>
      <c r="H252" s="5"/>
      <c r="I252" s="5"/>
      <c r="J252" s="5"/>
      <c r="K252" s="5">
        <f t="shared" si="12"/>
        <v>400000</v>
      </c>
      <c r="L252" s="30"/>
      <c r="M252" s="30"/>
    </row>
    <row r="253" spans="1:13" s="21" customFormat="1" ht="12.75">
      <c r="A253" s="9"/>
      <c r="B253" s="50"/>
      <c r="C253" s="36" t="s">
        <v>45</v>
      </c>
      <c r="D253" s="5">
        <v>2748700</v>
      </c>
      <c r="E253" s="5"/>
      <c r="F253" s="5">
        <f t="shared" si="11"/>
        <v>0</v>
      </c>
      <c r="G253" s="5"/>
      <c r="H253" s="5"/>
      <c r="I253" s="5"/>
      <c r="J253" s="5"/>
      <c r="K253" s="5">
        <f t="shared" si="12"/>
        <v>2748700</v>
      </c>
      <c r="L253" s="30"/>
      <c r="M253" s="30"/>
    </row>
    <row r="254" spans="1:13" s="21" customFormat="1" ht="12.75">
      <c r="A254" s="9"/>
      <c r="B254" s="50"/>
      <c r="C254" s="36" t="s">
        <v>283</v>
      </c>
      <c r="D254" s="5">
        <v>1100000</v>
      </c>
      <c r="E254" s="5">
        <v>429300</v>
      </c>
      <c r="F254" s="5">
        <f t="shared" si="11"/>
        <v>429300</v>
      </c>
      <c r="G254" s="5"/>
      <c r="H254" s="5">
        <v>429300</v>
      </c>
      <c r="I254" s="5"/>
      <c r="J254" s="5"/>
      <c r="K254" s="5">
        <f t="shared" si="12"/>
        <v>1529300</v>
      </c>
      <c r="L254" s="30"/>
      <c r="M254" s="30"/>
    </row>
    <row r="255" spans="1:13" s="21" customFormat="1" ht="12.75">
      <c r="A255" s="22"/>
      <c r="B255" s="60">
        <v>80130</v>
      </c>
      <c r="C255" s="39" t="s">
        <v>284</v>
      </c>
      <c r="D255" s="18">
        <f>SUM(D256:D265)</f>
        <v>29628800</v>
      </c>
      <c r="E255" s="18">
        <f>SUM(E256:E265)</f>
        <v>1821300</v>
      </c>
      <c r="F255" s="18">
        <f t="shared" si="11"/>
        <v>1821300</v>
      </c>
      <c r="G255" s="18">
        <f>SUM(G256:G265)</f>
        <v>0</v>
      </c>
      <c r="H255" s="18">
        <f>SUM(H256:H265)</f>
        <v>1821300</v>
      </c>
      <c r="I255" s="18">
        <f>SUM(I256:I265)</f>
        <v>0</v>
      </c>
      <c r="J255" s="18">
        <f>SUM(J256:J265)</f>
        <v>0</v>
      </c>
      <c r="K255" s="18">
        <f t="shared" si="12"/>
        <v>31450100</v>
      </c>
      <c r="L255" s="30"/>
      <c r="M255" s="30"/>
    </row>
    <row r="256" spans="1:13" s="21" customFormat="1" ht="12.75">
      <c r="A256" s="9"/>
      <c r="B256" s="50"/>
      <c r="C256" s="36" t="s">
        <v>285</v>
      </c>
      <c r="D256" s="5">
        <v>4587100</v>
      </c>
      <c r="E256" s="5"/>
      <c r="F256" s="5">
        <f t="shared" si="11"/>
        <v>0</v>
      </c>
      <c r="G256" s="5"/>
      <c r="H256" s="5"/>
      <c r="I256" s="5"/>
      <c r="J256" s="5"/>
      <c r="K256" s="5">
        <f t="shared" si="12"/>
        <v>4587100</v>
      </c>
      <c r="L256" s="30"/>
      <c r="M256" s="30"/>
    </row>
    <row r="257" spans="1:13" s="21" customFormat="1" ht="12.75">
      <c r="A257" s="9"/>
      <c r="B257" s="50"/>
      <c r="C257" s="36" t="s">
        <v>286</v>
      </c>
      <c r="D257" s="5">
        <v>3999800</v>
      </c>
      <c r="E257" s="5"/>
      <c r="F257" s="5">
        <f t="shared" si="11"/>
        <v>0</v>
      </c>
      <c r="G257" s="5"/>
      <c r="H257" s="5"/>
      <c r="I257" s="5"/>
      <c r="J257" s="5"/>
      <c r="K257" s="5">
        <f t="shared" si="12"/>
        <v>3999800</v>
      </c>
      <c r="L257" s="30"/>
      <c r="M257" s="30"/>
    </row>
    <row r="258" spans="1:13" s="21" customFormat="1" ht="12.75">
      <c r="A258" s="9"/>
      <c r="B258" s="50"/>
      <c r="C258" s="36" t="s">
        <v>287</v>
      </c>
      <c r="D258" s="5">
        <v>3830000</v>
      </c>
      <c r="E258" s="5"/>
      <c r="F258" s="5">
        <f t="shared" si="11"/>
        <v>0</v>
      </c>
      <c r="G258" s="5"/>
      <c r="H258" s="5"/>
      <c r="I258" s="5"/>
      <c r="J258" s="5"/>
      <c r="K258" s="5">
        <f t="shared" si="12"/>
        <v>3830000</v>
      </c>
      <c r="L258" s="30"/>
      <c r="M258" s="30"/>
    </row>
    <row r="259" spans="1:13" s="21" customFormat="1" ht="25.5">
      <c r="A259" s="9"/>
      <c r="B259" s="50"/>
      <c r="C259" s="36" t="s">
        <v>288</v>
      </c>
      <c r="D259" s="5">
        <v>2175400</v>
      </c>
      <c r="E259" s="5"/>
      <c r="F259" s="5">
        <f t="shared" si="11"/>
        <v>0</v>
      </c>
      <c r="G259" s="5"/>
      <c r="H259" s="5"/>
      <c r="I259" s="5"/>
      <c r="J259" s="5"/>
      <c r="K259" s="5">
        <f t="shared" si="12"/>
        <v>2175400</v>
      </c>
      <c r="L259" s="30"/>
      <c r="M259" s="30"/>
    </row>
    <row r="260" spans="1:13" s="21" customFormat="1" ht="12.75">
      <c r="A260" s="9"/>
      <c r="B260" s="50"/>
      <c r="C260" s="36" t="s">
        <v>289</v>
      </c>
      <c r="D260" s="5">
        <v>3858900</v>
      </c>
      <c r="E260" s="5"/>
      <c r="F260" s="5">
        <f t="shared" si="11"/>
        <v>0</v>
      </c>
      <c r="G260" s="5"/>
      <c r="H260" s="5"/>
      <c r="I260" s="5"/>
      <c r="J260" s="5"/>
      <c r="K260" s="5">
        <f t="shared" si="12"/>
        <v>3858900</v>
      </c>
      <c r="L260" s="30"/>
      <c r="M260" s="30"/>
    </row>
    <row r="261" spans="1:13" s="21" customFormat="1" ht="12.75">
      <c r="A261" s="9"/>
      <c r="B261" s="50"/>
      <c r="C261" s="36" t="s">
        <v>290</v>
      </c>
      <c r="D261" s="5">
        <v>371500</v>
      </c>
      <c r="E261" s="5"/>
      <c r="F261" s="5">
        <f t="shared" si="11"/>
        <v>0</v>
      </c>
      <c r="G261" s="5"/>
      <c r="H261" s="5"/>
      <c r="I261" s="5"/>
      <c r="J261" s="5"/>
      <c r="K261" s="5">
        <f t="shared" si="12"/>
        <v>371500</v>
      </c>
      <c r="L261" s="30"/>
      <c r="M261" s="30"/>
    </row>
    <row r="262" spans="1:13" s="21" customFormat="1" ht="12.75">
      <c r="A262" s="9"/>
      <c r="B262" s="50"/>
      <c r="C262" s="36" t="s">
        <v>291</v>
      </c>
      <c r="D262" s="5">
        <v>2196800</v>
      </c>
      <c r="E262" s="5"/>
      <c r="F262" s="5">
        <f t="shared" si="11"/>
        <v>0</v>
      </c>
      <c r="G262" s="5"/>
      <c r="H262" s="5"/>
      <c r="I262" s="5"/>
      <c r="J262" s="5"/>
      <c r="K262" s="5">
        <f t="shared" si="12"/>
        <v>2196800</v>
      </c>
      <c r="L262" s="30"/>
      <c r="M262" s="30"/>
    </row>
    <row r="263" spans="1:13" s="21" customFormat="1" ht="12.75">
      <c r="A263" s="9"/>
      <c r="B263" s="50"/>
      <c r="C263" s="36" t="s">
        <v>424</v>
      </c>
      <c r="D263" s="5">
        <v>4133300</v>
      </c>
      <c r="E263" s="5"/>
      <c r="F263" s="5">
        <f t="shared" si="11"/>
        <v>0</v>
      </c>
      <c r="G263" s="5"/>
      <c r="H263" s="5"/>
      <c r="I263" s="5"/>
      <c r="J263" s="5"/>
      <c r="K263" s="5">
        <f t="shared" si="12"/>
        <v>4133300</v>
      </c>
      <c r="L263" s="30"/>
      <c r="M263" s="30"/>
    </row>
    <row r="264" spans="1:13" s="21" customFormat="1" ht="12.75">
      <c r="A264" s="9"/>
      <c r="B264" s="50"/>
      <c r="C264" s="36" t="s">
        <v>292</v>
      </c>
      <c r="D264" s="5">
        <v>1421400</v>
      </c>
      <c r="E264" s="5">
        <v>364100</v>
      </c>
      <c r="F264" s="5">
        <f t="shared" si="11"/>
        <v>364100</v>
      </c>
      <c r="G264" s="5"/>
      <c r="H264" s="5">
        <v>364100</v>
      </c>
      <c r="I264" s="5"/>
      <c r="J264" s="5"/>
      <c r="K264" s="5">
        <f t="shared" si="12"/>
        <v>1785500</v>
      </c>
      <c r="L264" s="30"/>
      <c r="M264" s="30"/>
    </row>
    <row r="265" spans="1:13" s="21" customFormat="1" ht="12.75">
      <c r="A265" s="9"/>
      <c r="B265" s="50"/>
      <c r="C265" s="36" t="s">
        <v>358</v>
      </c>
      <c r="D265" s="5">
        <v>3054600</v>
      </c>
      <c r="E265" s="5">
        <v>1457200</v>
      </c>
      <c r="F265" s="5">
        <f t="shared" si="11"/>
        <v>1457200</v>
      </c>
      <c r="G265" s="5"/>
      <c r="H265" s="5">
        <v>1457200</v>
      </c>
      <c r="I265" s="5"/>
      <c r="J265" s="5"/>
      <c r="K265" s="5">
        <f t="shared" si="12"/>
        <v>4511800</v>
      </c>
      <c r="L265" s="30"/>
      <c r="M265" s="30"/>
    </row>
    <row r="266" spans="1:13" s="21" customFormat="1" ht="12.75">
      <c r="A266" s="22"/>
      <c r="B266" s="60">
        <v>80132</v>
      </c>
      <c r="C266" s="39" t="s">
        <v>293</v>
      </c>
      <c r="D266" s="38">
        <f>SUM(D267:D267)</f>
        <v>2193100</v>
      </c>
      <c r="E266" s="38">
        <f>SUM(E267:E267)</f>
        <v>0</v>
      </c>
      <c r="F266" s="18">
        <f t="shared" si="11"/>
        <v>0</v>
      </c>
      <c r="G266" s="38">
        <f>SUM(G267:G267)</f>
        <v>0</v>
      </c>
      <c r="H266" s="38">
        <f>SUM(H267:H267)</f>
        <v>0</v>
      </c>
      <c r="I266" s="38">
        <f>SUM(I267:I267)</f>
        <v>0</v>
      </c>
      <c r="J266" s="38">
        <f>SUM(J267:J267)</f>
        <v>0</v>
      </c>
      <c r="K266" s="18">
        <f t="shared" si="12"/>
        <v>2193100</v>
      </c>
      <c r="L266" s="30"/>
      <c r="M266" s="30"/>
    </row>
    <row r="267" spans="1:13" s="10" customFormat="1" ht="25.5">
      <c r="A267" s="9"/>
      <c r="B267" s="50"/>
      <c r="C267" s="36" t="s">
        <v>378</v>
      </c>
      <c r="D267" s="3">
        <v>2193100</v>
      </c>
      <c r="E267" s="3"/>
      <c r="F267" s="5">
        <f t="shared" si="11"/>
        <v>0</v>
      </c>
      <c r="G267" s="3"/>
      <c r="H267" s="3"/>
      <c r="I267" s="3"/>
      <c r="J267" s="3"/>
      <c r="K267" s="5">
        <f t="shared" si="12"/>
        <v>2193100</v>
      </c>
      <c r="L267" s="30"/>
      <c r="M267" s="30"/>
    </row>
    <row r="268" spans="1:13" s="21" customFormat="1" ht="12.75">
      <c r="A268" s="22"/>
      <c r="B268" s="60">
        <v>80134</v>
      </c>
      <c r="C268" s="39" t="s">
        <v>294</v>
      </c>
      <c r="D268" s="18">
        <f>SUM(D269:D269)</f>
        <v>585200</v>
      </c>
      <c r="E268" s="18">
        <f>SUM(E269:E269)</f>
        <v>0</v>
      </c>
      <c r="F268" s="18">
        <f t="shared" si="11"/>
        <v>0</v>
      </c>
      <c r="G268" s="18">
        <f>SUM(G269:G269)</f>
        <v>0</v>
      </c>
      <c r="H268" s="18">
        <f>SUM(H269:H269)</f>
        <v>0</v>
      </c>
      <c r="I268" s="18">
        <f>SUM(I269:I269)</f>
        <v>0</v>
      </c>
      <c r="J268" s="18">
        <f>SUM(J269:J269)</f>
        <v>0</v>
      </c>
      <c r="K268" s="18">
        <f t="shared" si="12"/>
        <v>585200</v>
      </c>
      <c r="L268" s="30"/>
      <c r="M268" s="30"/>
    </row>
    <row r="269" spans="1:13" s="21" customFormat="1" ht="12.75">
      <c r="A269" s="9"/>
      <c r="B269" s="50"/>
      <c r="C269" s="36" t="s">
        <v>291</v>
      </c>
      <c r="D269" s="3">
        <v>585200</v>
      </c>
      <c r="E269" s="3"/>
      <c r="F269" s="5">
        <f t="shared" si="11"/>
        <v>0</v>
      </c>
      <c r="G269" s="3"/>
      <c r="H269" s="3"/>
      <c r="I269" s="3"/>
      <c r="J269" s="3"/>
      <c r="K269" s="5">
        <f t="shared" si="12"/>
        <v>585200</v>
      </c>
      <c r="L269" s="30"/>
      <c r="M269" s="30"/>
    </row>
    <row r="270" spans="1:13" s="21" customFormat="1" ht="38.25">
      <c r="A270" s="9"/>
      <c r="B270" s="60">
        <v>80140</v>
      </c>
      <c r="C270" s="39" t="s">
        <v>79</v>
      </c>
      <c r="D270" s="38">
        <f>SUM(D271:D273)</f>
        <v>1604100</v>
      </c>
      <c r="E270" s="38">
        <f>SUM(E271:E273)</f>
        <v>0</v>
      </c>
      <c r="F270" s="18">
        <f t="shared" si="11"/>
        <v>0</v>
      </c>
      <c r="G270" s="38">
        <f>SUM(G271:G273)</f>
        <v>0</v>
      </c>
      <c r="H270" s="38">
        <f>SUM(H271:H273)</f>
        <v>0</v>
      </c>
      <c r="I270" s="38">
        <f>SUM(I271:I273)</f>
        <v>0</v>
      </c>
      <c r="J270" s="38">
        <f>SUM(J271:J273)</f>
        <v>0</v>
      </c>
      <c r="K270" s="18">
        <f t="shared" si="12"/>
        <v>1604100</v>
      </c>
      <c r="L270" s="30"/>
      <c r="M270" s="30"/>
    </row>
    <row r="271" spans="1:13" s="21" customFormat="1" ht="12.75">
      <c r="A271" s="9"/>
      <c r="B271" s="50"/>
      <c r="C271" s="36" t="s">
        <v>80</v>
      </c>
      <c r="D271" s="3">
        <v>1296200</v>
      </c>
      <c r="E271" s="3"/>
      <c r="F271" s="5">
        <f aca="true" t="shared" si="13" ref="F271:F334">E271-J271</f>
        <v>0</v>
      </c>
      <c r="G271" s="3"/>
      <c r="H271" s="3"/>
      <c r="I271" s="3"/>
      <c r="J271" s="3"/>
      <c r="K271" s="5">
        <f aca="true" t="shared" si="14" ref="K271:K334">D271+E271</f>
        <v>1296200</v>
      </c>
      <c r="L271" s="30"/>
      <c r="M271" s="30"/>
    </row>
    <row r="272" spans="1:13" s="21" customFormat="1" ht="25.5">
      <c r="A272" s="9"/>
      <c r="B272" s="50"/>
      <c r="C272" s="36" t="s">
        <v>501</v>
      </c>
      <c r="D272" s="3">
        <v>57900</v>
      </c>
      <c r="E272" s="3"/>
      <c r="F272" s="5">
        <f t="shared" si="13"/>
        <v>0</v>
      </c>
      <c r="G272" s="3"/>
      <c r="H272" s="3"/>
      <c r="I272" s="3"/>
      <c r="J272" s="3"/>
      <c r="K272" s="5">
        <f t="shared" si="14"/>
        <v>57900</v>
      </c>
      <c r="L272" s="30"/>
      <c r="M272" s="30"/>
    </row>
    <row r="273" spans="1:13" s="21" customFormat="1" ht="25.5">
      <c r="A273" s="9"/>
      <c r="B273" s="50"/>
      <c r="C273" s="36" t="s">
        <v>502</v>
      </c>
      <c r="D273" s="3">
        <v>250000</v>
      </c>
      <c r="E273" s="3"/>
      <c r="F273" s="5">
        <f t="shared" si="13"/>
        <v>0</v>
      </c>
      <c r="G273" s="3"/>
      <c r="H273" s="3"/>
      <c r="I273" s="3"/>
      <c r="J273" s="3"/>
      <c r="K273" s="5">
        <f t="shared" si="14"/>
        <v>250000</v>
      </c>
      <c r="L273" s="30"/>
      <c r="M273" s="30"/>
    </row>
    <row r="274" spans="1:13" s="21" customFormat="1" ht="25.5">
      <c r="A274" s="9"/>
      <c r="B274" s="60">
        <v>80142</v>
      </c>
      <c r="C274" s="39" t="s">
        <v>34</v>
      </c>
      <c r="D274" s="38">
        <f>D275</f>
        <v>342900</v>
      </c>
      <c r="E274" s="38">
        <f>E275</f>
        <v>0</v>
      </c>
      <c r="F274" s="18">
        <f t="shared" si="13"/>
        <v>0</v>
      </c>
      <c r="G274" s="38">
        <f>G275</f>
        <v>0</v>
      </c>
      <c r="H274" s="38">
        <f>H275</f>
        <v>0</v>
      </c>
      <c r="I274" s="38">
        <f>I275</f>
        <v>0</v>
      </c>
      <c r="J274" s="38">
        <f>J275</f>
        <v>0</v>
      </c>
      <c r="K274" s="18">
        <f t="shared" si="14"/>
        <v>342900</v>
      </c>
      <c r="L274" s="30"/>
      <c r="M274" s="30"/>
    </row>
    <row r="275" spans="1:13" s="21" customFormat="1" ht="25.5">
      <c r="A275" s="9"/>
      <c r="B275" s="50"/>
      <c r="C275" s="36" t="s">
        <v>524</v>
      </c>
      <c r="D275" s="3">
        <v>342900</v>
      </c>
      <c r="E275" s="3"/>
      <c r="F275" s="5">
        <f t="shared" si="13"/>
        <v>0</v>
      </c>
      <c r="G275" s="3"/>
      <c r="H275" s="3"/>
      <c r="I275" s="3"/>
      <c r="J275" s="3"/>
      <c r="K275" s="5">
        <f t="shared" si="14"/>
        <v>342900</v>
      </c>
      <c r="L275" s="30"/>
      <c r="M275" s="30"/>
    </row>
    <row r="276" spans="1:13" s="21" customFormat="1" ht="38.25">
      <c r="A276" s="9"/>
      <c r="B276" s="50"/>
      <c r="C276" s="36" t="s">
        <v>525</v>
      </c>
      <c r="D276" s="3">
        <v>172400</v>
      </c>
      <c r="E276" s="3"/>
      <c r="F276" s="5">
        <f t="shared" si="13"/>
        <v>0</v>
      </c>
      <c r="G276" s="3"/>
      <c r="H276" s="3"/>
      <c r="I276" s="3"/>
      <c r="J276" s="3"/>
      <c r="K276" s="5">
        <f t="shared" si="14"/>
        <v>172400</v>
      </c>
      <c r="L276" s="30"/>
      <c r="M276" s="30"/>
    </row>
    <row r="277" spans="1:13" s="21" customFormat="1" ht="12.75">
      <c r="A277" s="9"/>
      <c r="B277" s="60">
        <v>80143</v>
      </c>
      <c r="C277" s="39" t="s">
        <v>295</v>
      </c>
      <c r="D277" s="38">
        <f>D278</f>
        <v>819000</v>
      </c>
      <c r="E277" s="38">
        <f>E278</f>
        <v>0</v>
      </c>
      <c r="F277" s="18">
        <f t="shared" si="13"/>
        <v>0</v>
      </c>
      <c r="G277" s="38">
        <f>G278</f>
        <v>0</v>
      </c>
      <c r="H277" s="38">
        <f>H278</f>
        <v>0</v>
      </c>
      <c r="I277" s="38">
        <f>I278</f>
        <v>0</v>
      </c>
      <c r="J277" s="38">
        <f>J278</f>
        <v>0</v>
      </c>
      <c r="K277" s="18">
        <f t="shared" si="14"/>
        <v>819000</v>
      </c>
      <c r="L277" s="30"/>
      <c r="M277" s="30"/>
    </row>
    <row r="278" spans="1:13" s="21" customFormat="1" ht="12.75">
      <c r="A278" s="9"/>
      <c r="B278" s="50"/>
      <c r="C278" s="36" t="s">
        <v>296</v>
      </c>
      <c r="D278" s="3">
        <v>819000</v>
      </c>
      <c r="E278" s="3"/>
      <c r="F278" s="5">
        <f t="shared" si="13"/>
        <v>0</v>
      </c>
      <c r="G278" s="3"/>
      <c r="H278" s="3"/>
      <c r="I278" s="3"/>
      <c r="J278" s="3"/>
      <c r="K278" s="5">
        <f t="shared" si="14"/>
        <v>819000</v>
      </c>
      <c r="L278" s="30"/>
      <c r="M278" s="30"/>
    </row>
    <row r="279" spans="1:13" s="21" customFormat="1" ht="12.75">
      <c r="A279" s="22"/>
      <c r="B279" s="60">
        <v>80145</v>
      </c>
      <c r="C279" s="39" t="s">
        <v>297</v>
      </c>
      <c r="D279" s="38">
        <f>D280</f>
        <v>17000</v>
      </c>
      <c r="E279" s="38">
        <f>E280</f>
        <v>0</v>
      </c>
      <c r="F279" s="18">
        <f t="shared" si="13"/>
        <v>0</v>
      </c>
      <c r="G279" s="38">
        <f>G280</f>
        <v>0</v>
      </c>
      <c r="H279" s="38">
        <f>H280</f>
        <v>0</v>
      </c>
      <c r="I279" s="38">
        <f>I280</f>
        <v>0</v>
      </c>
      <c r="J279" s="38">
        <f>J280</f>
        <v>0</v>
      </c>
      <c r="K279" s="18">
        <f t="shared" si="14"/>
        <v>17000</v>
      </c>
      <c r="L279" s="30"/>
      <c r="M279" s="30"/>
    </row>
    <row r="280" spans="1:13" s="21" customFormat="1" ht="12.75">
      <c r="A280" s="22"/>
      <c r="B280" s="60"/>
      <c r="C280" s="36" t="s">
        <v>178</v>
      </c>
      <c r="D280" s="3">
        <v>17000</v>
      </c>
      <c r="E280" s="3"/>
      <c r="F280" s="5">
        <f t="shared" si="13"/>
        <v>0</v>
      </c>
      <c r="G280" s="3"/>
      <c r="H280" s="3"/>
      <c r="I280" s="3"/>
      <c r="J280" s="3"/>
      <c r="K280" s="5">
        <f t="shared" si="14"/>
        <v>17000</v>
      </c>
      <c r="L280" s="30"/>
      <c r="M280" s="30"/>
    </row>
    <row r="281" spans="1:13" s="21" customFormat="1" ht="12.75">
      <c r="A281" s="22"/>
      <c r="B281" s="60">
        <v>80146</v>
      </c>
      <c r="C281" s="39" t="s">
        <v>52</v>
      </c>
      <c r="D281" s="38">
        <f>D282</f>
        <v>658400</v>
      </c>
      <c r="E281" s="38">
        <f>E282</f>
        <v>0</v>
      </c>
      <c r="F281" s="18">
        <f t="shared" si="13"/>
        <v>0</v>
      </c>
      <c r="G281" s="38">
        <f>G282</f>
        <v>0</v>
      </c>
      <c r="H281" s="38">
        <f>H282</f>
        <v>0</v>
      </c>
      <c r="I281" s="38">
        <f>I282</f>
        <v>0</v>
      </c>
      <c r="J281" s="38">
        <f>J282</f>
        <v>0</v>
      </c>
      <c r="K281" s="18">
        <f t="shared" si="14"/>
        <v>658400</v>
      </c>
      <c r="L281" s="30"/>
      <c r="M281" s="30"/>
    </row>
    <row r="282" spans="1:13" s="21" customFormat="1" ht="12.75">
      <c r="A282" s="22"/>
      <c r="B282" s="60"/>
      <c r="C282" s="36" t="s">
        <v>32</v>
      </c>
      <c r="D282" s="3">
        <v>658400</v>
      </c>
      <c r="E282" s="3"/>
      <c r="F282" s="5">
        <f t="shared" si="13"/>
        <v>0</v>
      </c>
      <c r="G282" s="3"/>
      <c r="H282" s="3"/>
      <c r="I282" s="3"/>
      <c r="J282" s="3"/>
      <c r="K282" s="5">
        <f t="shared" si="14"/>
        <v>658400</v>
      </c>
      <c r="L282" s="30"/>
      <c r="M282" s="30"/>
    </row>
    <row r="283" spans="1:13" s="21" customFormat="1" ht="12.75">
      <c r="A283" s="22"/>
      <c r="B283" s="60">
        <v>80195</v>
      </c>
      <c r="C283" s="39" t="s">
        <v>187</v>
      </c>
      <c r="D283" s="38">
        <f>SUM(D284:D297)</f>
        <v>3830200</v>
      </c>
      <c r="E283" s="38">
        <f>SUM(E284:E297)</f>
        <v>0</v>
      </c>
      <c r="F283" s="18">
        <f t="shared" si="13"/>
        <v>0</v>
      </c>
      <c r="G283" s="38">
        <f>SUM(G284:G297)</f>
        <v>0</v>
      </c>
      <c r="H283" s="38">
        <f>SUM(H284:H297)</f>
        <v>0</v>
      </c>
      <c r="I283" s="38">
        <f>SUM(I284:I297)</f>
        <v>0</v>
      </c>
      <c r="J283" s="38">
        <f>SUM(J284:J297)</f>
        <v>0</v>
      </c>
      <c r="K283" s="18">
        <f t="shared" si="14"/>
        <v>3830200</v>
      </c>
      <c r="L283" s="30"/>
      <c r="M283" s="30"/>
    </row>
    <row r="284" spans="1:13" s="21" customFormat="1" ht="12.75">
      <c r="A284" s="22"/>
      <c r="B284" s="60"/>
      <c r="C284" s="36" t="s">
        <v>8</v>
      </c>
      <c r="D284" s="3">
        <v>400100</v>
      </c>
      <c r="E284" s="3"/>
      <c r="F284" s="5">
        <f t="shared" si="13"/>
        <v>0</v>
      </c>
      <c r="G284" s="3"/>
      <c r="H284" s="3"/>
      <c r="I284" s="3"/>
      <c r="J284" s="3"/>
      <c r="K284" s="5">
        <f t="shared" si="14"/>
        <v>400100</v>
      </c>
      <c r="L284" s="30"/>
      <c r="M284" s="30"/>
    </row>
    <row r="285" spans="1:13" s="21" customFormat="1" ht="25.5">
      <c r="A285" s="22"/>
      <c r="B285" s="60"/>
      <c r="C285" s="36" t="s">
        <v>9</v>
      </c>
      <c r="D285" s="3">
        <v>60000</v>
      </c>
      <c r="E285" s="3"/>
      <c r="F285" s="5">
        <f t="shared" si="13"/>
        <v>0</v>
      </c>
      <c r="G285" s="3"/>
      <c r="H285" s="3"/>
      <c r="I285" s="3"/>
      <c r="J285" s="3"/>
      <c r="K285" s="5">
        <f t="shared" si="14"/>
        <v>60000</v>
      </c>
      <c r="L285" s="30"/>
      <c r="M285" s="30"/>
    </row>
    <row r="286" spans="1:13" s="21" customFormat="1" ht="12.75">
      <c r="A286" s="22"/>
      <c r="B286" s="60"/>
      <c r="C286" s="36" t="s">
        <v>379</v>
      </c>
      <c r="D286" s="3">
        <v>45000</v>
      </c>
      <c r="E286" s="3"/>
      <c r="F286" s="5">
        <f t="shared" si="13"/>
        <v>0</v>
      </c>
      <c r="G286" s="3"/>
      <c r="H286" s="3"/>
      <c r="I286" s="3"/>
      <c r="J286" s="3"/>
      <c r="K286" s="5">
        <f t="shared" si="14"/>
        <v>45000</v>
      </c>
      <c r="L286" s="30"/>
      <c r="M286" s="30"/>
    </row>
    <row r="287" spans="1:13" s="21" customFormat="1" ht="12.75">
      <c r="A287" s="22"/>
      <c r="B287" s="60"/>
      <c r="C287" s="36" t="s">
        <v>10</v>
      </c>
      <c r="D287" s="3">
        <v>144500</v>
      </c>
      <c r="E287" s="3"/>
      <c r="F287" s="5">
        <f t="shared" si="13"/>
        <v>0</v>
      </c>
      <c r="G287" s="3"/>
      <c r="H287" s="3"/>
      <c r="I287" s="3"/>
      <c r="J287" s="3"/>
      <c r="K287" s="5">
        <f t="shared" si="14"/>
        <v>144500</v>
      </c>
      <c r="L287" s="30"/>
      <c r="M287" s="30"/>
    </row>
    <row r="288" spans="1:13" s="21" customFormat="1" ht="25.5">
      <c r="A288" s="22"/>
      <c r="B288" s="60"/>
      <c r="C288" s="36" t="s">
        <v>166</v>
      </c>
      <c r="D288" s="3">
        <v>812500</v>
      </c>
      <c r="E288" s="3"/>
      <c r="F288" s="5">
        <f t="shared" si="13"/>
        <v>0</v>
      </c>
      <c r="G288" s="3"/>
      <c r="H288" s="3"/>
      <c r="I288" s="3"/>
      <c r="J288" s="3"/>
      <c r="K288" s="5">
        <f t="shared" si="14"/>
        <v>812500</v>
      </c>
      <c r="L288" s="30"/>
      <c r="M288" s="30"/>
    </row>
    <row r="289" spans="1:13" s="21" customFormat="1" ht="12.75">
      <c r="A289" s="22"/>
      <c r="B289" s="60"/>
      <c r="C289" s="36" t="s">
        <v>11</v>
      </c>
      <c r="D289" s="3">
        <v>54000</v>
      </c>
      <c r="E289" s="3"/>
      <c r="F289" s="5">
        <f t="shared" si="13"/>
        <v>0</v>
      </c>
      <c r="G289" s="3"/>
      <c r="H289" s="3"/>
      <c r="I289" s="3"/>
      <c r="J289" s="3"/>
      <c r="K289" s="5">
        <f t="shared" si="14"/>
        <v>54000</v>
      </c>
      <c r="L289" s="30"/>
      <c r="M289" s="30"/>
    </row>
    <row r="290" spans="1:13" s="21" customFormat="1" ht="25.5">
      <c r="A290" s="22"/>
      <c r="B290" s="60"/>
      <c r="C290" s="36" t="s">
        <v>78</v>
      </c>
      <c r="D290" s="3">
        <v>1880300</v>
      </c>
      <c r="E290" s="3"/>
      <c r="F290" s="5">
        <f t="shared" si="13"/>
        <v>0</v>
      </c>
      <c r="G290" s="3"/>
      <c r="H290" s="3"/>
      <c r="I290" s="3"/>
      <c r="J290" s="3"/>
      <c r="K290" s="5">
        <f t="shared" si="14"/>
        <v>1880300</v>
      </c>
      <c r="L290" s="30"/>
      <c r="M290" s="30"/>
    </row>
    <row r="291" spans="1:13" s="21" customFormat="1" ht="12.75">
      <c r="A291" s="22"/>
      <c r="B291" s="60"/>
      <c r="C291" s="36" t="s">
        <v>25</v>
      </c>
      <c r="D291" s="3">
        <v>150000</v>
      </c>
      <c r="E291" s="3"/>
      <c r="F291" s="5">
        <f t="shared" si="13"/>
        <v>0</v>
      </c>
      <c r="G291" s="3"/>
      <c r="H291" s="3"/>
      <c r="I291" s="3"/>
      <c r="J291" s="3"/>
      <c r="K291" s="5">
        <f t="shared" si="14"/>
        <v>150000</v>
      </c>
      <c r="L291" s="30"/>
      <c r="M291" s="30"/>
    </row>
    <row r="292" spans="1:13" s="21" customFormat="1" ht="25.5">
      <c r="A292" s="22"/>
      <c r="B292" s="60"/>
      <c r="C292" s="36" t="s">
        <v>429</v>
      </c>
      <c r="D292" s="3">
        <v>80000</v>
      </c>
      <c r="E292" s="3"/>
      <c r="F292" s="5">
        <f t="shared" si="13"/>
        <v>0</v>
      </c>
      <c r="G292" s="3"/>
      <c r="H292" s="3"/>
      <c r="I292" s="3"/>
      <c r="J292" s="3"/>
      <c r="K292" s="5">
        <f t="shared" si="14"/>
        <v>80000</v>
      </c>
      <c r="L292" s="30"/>
      <c r="M292" s="30"/>
    </row>
    <row r="293" spans="1:13" s="21" customFormat="1" ht="38.25">
      <c r="A293" s="22"/>
      <c r="B293" s="60"/>
      <c r="C293" s="36" t="s">
        <v>430</v>
      </c>
      <c r="D293" s="3">
        <v>80000</v>
      </c>
      <c r="E293" s="3"/>
      <c r="F293" s="5">
        <f t="shared" si="13"/>
        <v>0</v>
      </c>
      <c r="G293" s="3"/>
      <c r="H293" s="3"/>
      <c r="I293" s="3"/>
      <c r="J293" s="3"/>
      <c r="K293" s="5">
        <f t="shared" si="14"/>
        <v>80000</v>
      </c>
      <c r="L293" s="30"/>
      <c r="M293" s="30"/>
    </row>
    <row r="294" spans="1:13" s="21" customFormat="1" ht="25.5">
      <c r="A294" s="22"/>
      <c r="B294" s="60"/>
      <c r="C294" s="36" t="s">
        <v>428</v>
      </c>
      <c r="D294" s="3">
        <v>30000</v>
      </c>
      <c r="E294" s="3"/>
      <c r="F294" s="5">
        <f t="shared" si="13"/>
        <v>0</v>
      </c>
      <c r="G294" s="3"/>
      <c r="H294" s="3"/>
      <c r="I294" s="3"/>
      <c r="J294" s="3"/>
      <c r="K294" s="5">
        <f t="shared" si="14"/>
        <v>30000</v>
      </c>
      <c r="L294" s="30"/>
      <c r="M294" s="30"/>
    </row>
    <row r="295" spans="1:13" s="21" customFormat="1" ht="25.5">
      <c r="A295" s="22"/>
      <c r="B295" s="60"/>
      <c r="C295" s="36" t="s">
        <v>401</v>
      </c>
      <c r="D295" s="3">
        <v>21800</v>
      </c>
      <c r="E295" s="3"/>
      <c r="F295" s="5">
        <f t="shared" si="13"/>
        <v>0</v>
      </c>
      <c r="G295" s="3"/>
      <c r="H295" s="3"/>
      <c r="I295" s="3"/>
      <c r="J295" s="3"/>
      <c r="K295" s="5">
        <f t="shared" si="14"/>
        <v>21800</v>
      </c>
      <c r="L295" s="30"/>
      <c r="M295" s="30"/>
    </row>
    <row r="296" spans="1:13" s="21" customFormat="1" ht="25.5">
      <c r="A296" s="22"/>
      <c r="B296" s="60"/>
      <c r="C296" s="36" t="s">
        <v>431</v>
      </c>
      <c r="D296" s="3">
        <v>12000</v>
      </c>
      <c r="E296" s="3"/>
      <c r="F296" s="5">
        <f t="shared" si="13"/>
        <v>0</v>
      </c>
      <c r="G296" s="3"/>
      <c r="H296" s="3"/>
      <c r="I296" s="3"/>
      <c r="J296" s="3"/>
      <c r="K296" s="5">
        <f t="shared" si="14"/>
        <v>12000</v>
      </c>
      <c r="L296" s="30"/>
      <c r="M296" s="30"/>
    </row>
    <row r="297" spans="1:13" s="21" customFormat="1" ht="12.75">
      <c r="A297" s="22"/>
      <c r="B297" s="60"/>
      <c r="C297" s="36" t="s">
        <v>510</v>
      </c>
      <c r="D297" s="3">
        <v>60000</v>
      </c>
      <c r="E297" s="3"/>
      <c r="F297" s="5">
        <f t="shared" si="13"/>
        <v>0</v>
      </c>
      <c r="G297" s="3"/>
      <c r="H297" s="3"/>
      <c r="I297" s="3"/>
      <c r="J297" s="3"/>
      <c r="K297" s="5">
        <f t="shared" si="14"/>
        <v>60000</v>
      </c>
      <c r="L297" s="30"/>
      <c r="M297" s="30"/>
    </row>
    <row r="298" spans="1:13" s="21" customFormat="1" ht="20.25" customHeight="1">
      <c r="A298" s="12">
        <v>851</v>
      </c>
      <c r="B298" s="48"/>
      <c r="C298" s="64" t="s">
        <v>124</v>
      </c>
      <c r="D298" s="13">
        <f>D299+D302+D308+D310+D312+D315</f>
        <v>6126300</v>
      </c>
      <c r="E298" s="64">
        <f>E299+E302+E308+E310+E312+E315</f>
        <v>0</v>
      </c>
      <c r="F298" s="13">
        <f t="shared" si="13"/>
        <v>0</v>
      </c>
      <c r="G298" s="13">
        <f>G299+G302+G308+G310+G312+G315</f>
        <v>0</v>
      </c>
      <c r="H298" s="13">
        <f>H299+H302+H308+H310+H312+H315</f>
        <v>0</v>
      </c>
      <c r="I298" s="13">
        <f>I299+I302+I308+I310+I312+I315</f>
        <v>0</v>
      </c>
      <c r="J298" s="64">
        <f>J299+J302+J308+J310+J312+J315</f>
        <v>0</v>
      </c>
      <c r="K298" s="13">
        <f t="shared" si="14"/>
        <v>6126300</v>
      </c>
      <c r="L298" s="30"/>
      <c r="M298" s="30"/>
    </row>
    <row r="299" spans="1:13" s="21" customFormat="1" ht="12.75">
      <c r="A299" s="22"/>
      <c r="B299" s="60">
        <v>85121</v>
      </c>
      <c r="C299" s="39" t="s">
        <v>462</v>
      </c>
      <c r="D299" s="18">
        <f>SUM(D300:D301)</f>
        <v>270000</v>
      </c>
      <c r="E299" s="18">
        <f>SUM(E300:E301)</f>
        <v>0</v>
      </c>
      <c r="F299" s="18">
        <f t="shared" si="13"/>
        <v>0</v>
      </c>
      <c r="G299" s="18">
        <f>SUM(G300:G301)</f>
        <v>0</v>
      </c>
      <c r="H299" s="18">
        <f>SUM(H300:H301)</f>
        <v>0</v>
      </c>
      <c r="I299" s="18">
        <f>SUM(I300:I301)</f>
        <v>0</v>
      </c>
      <c r="J299" s="18">
        <f>SUM(J300:J301)</f>
        <v>0</v>
      </c>
      <c r="K299" s="18">
        <f t="shared" si="14"/>
        <v>270000</v>
      </c>
      <c r="L299" s="30"/>
      <c r="M299" s="30"/>
    </row>
    <row r="300" spans="1:13" s="21" customFormat="1" ht="25.5">
      <c r="A300" s="22"/>
      <c r="B300" s="60"/>
      <c r="C300" s="36" t="s">
        <v>463</v>
      </c>
      <c r="D300" s="5">
        <v>130000</v>
      </c>
      <c r="E300" s="5"/>
      <c r="F300" s="5">
        <f t="shared" si="13"/>
        <v>0</v>
      </c>
      <c r="G300" s="5"/>
      <c r="H300" s="5"/>
      <c r="I300" s="5"/>
      <c r="J300" s="5"/>
      <c r="K300" s="5">
        <f t="shared" si="14"/>
        <v>130000</v>
      </c>
      <c r="L300" s="30"/>
      <c r="M300" s="30"/>
    </row>
    <row r="301" spans="1:13" s="21" customFormat="1" ht="12.75">
      <c r="A301" s="22"/>
      <c r="B301" s="60"/>
      <c r="C301" s="36" t="s">
        <v>503</v>
      </c>
      <c r="D301" s="5">
        <v>140000</v>
      </c>
      <c r="E301" s="5"/>
      <c r="F301" s="5">
        <f t="shared" si="13"/>
        <v>0</v>
      </c>
      <c r="G301" s="5"/>
      <c r="H301" s="5"/>
      <c r="I301" s="5"/>
      <c r="J301" s="5"/>
      <c r="K301" s="5">
        <f t="shared" si="14"/>
        <v>140000</v>
      </c>
      <c r="L301" s="30"/>
      <c r="M301" s="30"/>
    </row>
    <row r="302" spans="1:13" s="21" customFormat="1" ht="12.75">
      <c r="A302" s="22"/>
      <c r="B302" s="60">
        <v>85149</v>
      </c>
      <c r="C302" s="39" t="s">
        <v>242</v>
      </c>
      <c r="D302" s="18">
        <f>SUM(D303:D307)</f>
        <v>458000</v>
      </c>
      <c r="E302" s="18">
        <f>SUM(E303:E307)</f>
        <v>0</v>
      </c>
      <c r="F302" s="18">
        <f t="shared" si="13"/>
        <v>0</v>
      </c>
      <c r="G302" s="18">
        <f>SUM(G303:G307)</f>
        <v>0</v>
      </c>
      <c r="H302" s="18">
        <f>SUM(H303:H307)</f>
        <v>0</v>
      </c>
      <c r="I302" s="18">
        <f>SUM(I303:I307)</f>
        <v>0</v>
      </c>
      <c r="J302" s="18">
        <f>SUM(J303:J307)</f>
        <v>0</v>
      </c>
      <c r="K302" s="18">
        <f t="shared" si="14"/>
        <v>458000</v>
      </c>
      <c r="L302" s="30"/>
      <c r="M302" s="30"/>
    </row>
    <row r="303" spans="1:13" s="21" customFormat="1" ht="25.5">
      <c r="A303" s="22"/>
      <c r="B303" s="60"/>
      <c r="C303" s="36" t="s">
        <v>243</v>
      </c>
      <c r="D303" s="5">
        <v>350000</v>
      </c>
      <c r="E303" s="5"/>
      <c r="F303" s="5">
        <f t="shared" si="13"/>
        <v>0</v>
      </c>
      <c r="G303" s="5"/>
      <c r="H303" s="5"/>
      <c r="I303" s="5"/>
      <c r="J303" s="5"/>
      <c r="K303" s="5">
        <f t="shared" si="14"/>
        <v>350000</v>
      </c>
      <c r="L303" s="30"/>
      <c r="M303" s="30"/>
    </row>
    <row r="304" spans="1:13" s="21" customFormat="1" ht="12.75">
      <c r="A304" s="22"/>
      <c r="B304" s="60"/>
      <c r="C304" s="36" t="s">
        <v>54</v>
      </c>
      <c r="D304" s="5">
        <v>30000</v>
      </c>
      <c r="E304" s="5"/>
      <c r="F304" s="5">
        <f t="shared" si="13"/>
        <v>0</v>
      </c>
      <c r="G304" s="5"/>
      <c r="H304" s="5"/>
      <c r="I304" s="5"/>
      <c r="J304" s="5"/>
      <c r="K304" s="5">
        <f t="shared" si="14"/>
        <v>30000</v>
      </c>
      <c r="L304" s="30"/>
      <c r="M304" s="30"/>
    </row>
    <row r="305" spans="1:13" s="21" customFormat="1" ht="38.25">
      <c r="A305" s="22"/>
      <c r="B305" s="60"/>
      <c r="C305" s="36" t="s">
        <v>53</v>
      </c>
      <c r="D305" s="5">
        <v>25000</v>
      </c>
      <c r="E305" s="5"/>
      <c r="F305" s="5">
        <f t="shared" si="13"/>
        <v>0</v>
      </c>
      <c r="G305" s="5"/>
      <c r="H305" s="5"/>
      <c r="I305" s="5"/>
      <c r="J305" s="5"/>
      <c r="K305" s="5">
        <f t="shared" si="14"/>
        <v>25000</v>
      </c>
      <c r="L305" s="30"/>
      <c r="M305" s="30"/>
    </row>
    <row r="306" spans="1:13" s="21" customFormat="1" ht="25.5">
      <c r="A306" s="22"/>
      <c r="B306" s="60"/>
      <c r="C306" s="36" t="s">
        <v>402</v>
      </c>
      <c r="D306" s="5">
        <v>50000</v>
      </c>
      <c r="E306" s="5"/>
      <c r="F306" s="5">
        <f t="shared" si="13"/>
        <v>0</v>
      </c>
      <c r="G306" s="5"/>
      <c r="H306" s="5"/>
      <c r="I306" s="5"/>
      <c r="J306" s="5"/>
      <c r="K306" s="5">
        <f t="shared" si="14"/>
        <v>50000</v>
      </c>
      <c r="L306" s="30"/>
      <c r="M306" s="30"/>
    </row>
    <row r="307" spans="1:13" s="21" customFormat="1" ht="25.5">
      <c r="A307" s="22"/>
      <c r="B307" s="60"/>
      <c r="C307" s="36" t="s">
        <v>403</v>
      </c>
      <c r="D307" s="5">
        <v>3000</v>
      </c>
      <c r="E307" s="5"/>
      <c r="F307" s="5">
        <f t="shared" si="13"/>
        <v>0</v>
      </c>
      <c r="G307" s="5"/>
      <c r="H307" s="5"/>
      <c r="I307" s="5"/>
      <c r="J307" s="5"/>
      <c r="K307" s="5">
        <f t="shared" si="14"/>
        <v>3000</v>
      </c>
      <c r="L307" s="30"/>
      <c r="M307" s="30"/>
    </row>
    <row r="308" spans="1:13" s="21" customFormat="1" ht="12.75">
      <c r="A308" s="22"/>
      <c r="B308" s="60">
        <v>85153</v>
      </c>
      <c r="C308" s="39" t="s">
        <v>404</v>
      </c>
      <c r="D308" s="18">
        <f>SUM(D309:D309)</f>
        <v>60000</v>
      </c>
      <c r="E308" s="18">
        <f>SUM(E309:E309)</f>
        <v>0</v>
      </c>
      <c r="F308" s="18">
        <f t="shared" si="13"/>
        <v>0</v>
      </c>
      <c r="G308" s="18">
        <f>SUM(G309:G309)</f>
        <v>0</v>
      </c>
      <c r="H308" s="18">
        <f>SUM(H309:H309)</f>
        <v>0</v>
      </c>
      <c r="I308" s="18">
        <f>SUM(I309:I309)</f>
        <v>0</v>
      </c>
      <c r="J308" s="18">
        <f>SUM(J309:J309)</f>
        <v>0</v>
      </c>
      <c r="K308" s="18">
        <f t="shared" si="14"/>
        <v>60000</v>
      </c>
      <c r="L308" s="30"/>
      <c r="M308" s="30"/>
    </row>
    <row r="309" spans="1:13" s="10" customFormat="1" ht="12.75">
      <c r="A309" s="9"/>
      <c r="B309" s="50"/>
      <c r="C309" s="36" t="s">
        <v>178</v>
      </c>
      <c r="D309" s="5">
        <v>60000</v>
      </c>
      <c r="E309" s="5"/>
      <c r="F309" s="5">
        <f t="shared" si="13"/>
        <v>0</v>
      </c>
      <c r="G309" s="5"/>
      <c r="H309" s="5"/>
      <c r="I309" s="5"/>
      <c r="J309" s="5"/>
      <c r="K309" s="5">
        <f t="shared" si="14"/>
        <v>60000</v>
      </c>
      <c r="L309" s="30"/>
      <c r="M309" s="30"/>
    </row>
    <row r="310" spans="1:13" s="21" customFormat="1" ht="12.75">
      <c r="A310" s="22"/>
      <c r="B310" s="60">
        <v>85154</v>
      </c>
      <c r="C310" s="39" t="s">
        <v>298</v>
      </c>
      <c r="D310" s="18">
        <f>SUM(D311:D311)</f>
        <v>2253300</v>
      </c>
      <c r="E310" s="18">
        <f>SUM(E311:E311)</f>
        <v>0</v>
      </c>
      <c r="F310" s="18">
        <f t="shared" si="13"/>
        <v>0</v>
      </c>
      <c r="G310" s="18">
        <f>SUM(G311:G311)</f>
        <v>0</v>
      </c>
      <c r="H310" s="18">
        <f>SUM(H311:H311)</f>
        <v>0</v>
      </c>
      <c r="I310" s="18">
        <f>SUM(I311:I311)</f>
        <v>0</v>
      </c>
      <c r="J310" s="18">
        <f>SUM(J311:J311)</f>
        <v>0</v>
      </c>
      <c r="K310" s="18">
        <f t="shared" si="14"/>
        <v>2253300</v>
      </c>
      <c r="L310" s="30"/>
      <c r="M310" s="30"/>
    </row>
    <row r="311" spans="1:13" s="10" customFormat="1" ht="38.25">
      <c r="A311" s="9"/>
      <c r="B311" s="50"/>
      <c r="C311" s="36" t="s">
        <v>49</v>
      </c>
      <c r="D311" s="5">
        <v>2253300</v>
      </c>
      <c r="E311" s="5"/>
      <c r="F311" s="5">
        <f t="shared" si="13"/>
        <v>0</v>
      </c>
      <c r="G311" s="5"/>
      <c r="H311" s="5"/>
      <c r="I311" s="5"/>
      <c r="J311" s="5"/>
      <c r="K311" s="5">
        <f t="shared" si="14"/>
        <v>2253300</v>
      </c>
      <c r="L311" s="30"/>
      <c r="M311" s="30"/>
    </row>
    <row r="312" spans="1:13" s="10" customFormat="1" ht="38.25">
      <c r="A312" s="9"/>
      <c r="B312" s="60">
        <v>85156</v>
      </c>
      <c r="C312" s="39" t="s">
        <v>299</v>
      </c>
      <c r="D312" s="18">
        <f>D313+D314</f>
        <v>2625000</v>
      </c>
      <c r="E312" s="18">
        <f>E313+E314</f>
        <v>0</v>
      </c>
      <c r="F312" s="18">
        <f t="shared" si="13"/>
        <v>0</v>
      </c>
      <c r="G312" s="18">
        <f>G313+G314</f>
        <v>0</v>
      </c>
      <c r="H312" s="18">
        <f>H313+H314</f>
        <v>0</v>
      </c>
      <c r="I312" s="18">
        <f>I313+I314</f>
        <v>0</v>
      </c>
      <c r="J312" s="18">
        <f>J313+J314</f>
        <v>0</v>
      </c>
      <c r="K312" s="18">
        <f t="shared" si="14"/>
        <v>2625000</v>
      </c>
      <c r="L312" s="30"/>
      <c r="M312" s="30"/>
    </row>
    <row r="313" spans="1:13" s="10" customFormat="1" ht="51">
      <c r="A313" s="9"/>
      <c r="B313" s="50"/>
      <c r="C313" s="66" t="s">
        <v>519</v>
      </c>
      <c r="D313" s="5">
        <v>20000</v>
      </c>
      <c r="E313" s="5"/>
      <c r="F313" s="5">
        <f t="shared" si="13"/>
        <v>0</v>
      </c>
      <c r="G313" s="5"/>
      <c r="H313" s="5"/>
      <c r="I313" s="5"/>
      <c r="J313" s="5"/>
      <c r="K313" s="5">
        <f t="shared" si="14"/>
        <v>20000</v>
      </c>
      <c r="L313" s="30"/>
      <c r="M313" s="30"/>
    </row>
    <row r="314" spans="1:13" s="10" customFormat="1" ht="51">
      <c r="A314" s="9"/>
      <c r="B314" s="50"/>
      <c r="C314" s="66" t="s">
        <v>520</v>
      </c>
      <c r="D314" s="5">
        <v>2605000</v>
      </c>
      <c r="E314" s="5"/>
      <c r="F314" s="5">
        <f t="shared" si="13"/>
        <v>0</v>
      </c>
      <c r="G314" s="5"/>
      <c r="H314" s="5"/>
      <c r="I314" s="5"/>
      <c r="J314" s="5"/>
      <c r="K314" s="5">
        <f t="shared" si="14"/>
        <v>2605000</v>
      </c>
      <c r="L314" s="30"/>
      <c r="M314" s="30"/>
    </row>
    <row r="315" spans="1:13" s="10" customFormat="1" ht="12.75">
      <c r="A315" s="9"/>
      <c r="B315" s="60">
        <v>85195</v>
      </c>
      <c r="C315" s="39" t="s">
        <v>187</v>
      </c>
      <c r="D315" s="18">
        <f>SUM(D316:D317)</f>
        <v>460000</v>
      </c>
      <c r="E315" s="18">
        <f>SUM(E316:E317)</f>
        <v>0</v>
      </c>
      <c r="F315" s="18">
        <f t="shared" si="13"/>
        <v>0</v>
      </c>
      <c r="G315" s="18">
        <f>SUM(G316:G317)</f>
        <v>0</v>
      </c>
      <c r="H315" s="18">
        <f>SUM(H316:H317)</f>
        <v>0</v>
      </c>
      <c r="I315" s="18">
        <f>SUM(I316:I317)</f>
        <v>0</v>
      </c>
      <c r="J315" s="18">
        <f>SUM(J316:J317)</f>
        <v>0</v>
      </c>
      <c r="K315" s="18">
        <f t="shared" si="14"/>
        <v>460000</v>
      </c>
      <c r="L315" s="30"/>
      <c r="M315" s="30"/>
    </row>
    <row r="316" spans="1:13" s="10" customFormat="1" ht="25.5">
      <c r="A316" s="9"/>
      <c r="B316" s="50"/>
      <c r="C316" s="66" t="s">
        <v>432</v>
      </c>
      <c r="D316" s="5">
        <v>400000</v>
      </c>
      <c r="E316" s="5"/>
      <c r="F316" s="5">
        <f t="shared" si="13"/>
        <v>0</v>
      </c>
      <c r="G316" s="5"/>
      <c r="H316" s="5"/>
      <c r="I316" s="5"/>
      <c r="J316" s="5"/>
      <c r="K316" s="5">
        <f t="shared" si="14"/>
        <v>400000</v>
      </c>
      <c r="L316" s="30"/>
      <c r="M316" s="30"/>
    </row>
    <row r="317" spans="1:13" s="10" customFormat="1" ht="38.25">
      <c r="A317" s="9"/>
      <c r="B317" s="50"/>
      <c r="C317" s="36" t="s">
        <v>405</v>
      </c>
      <c r="D317" s="5">
        <v>60000</v>
      </c>
      <c r="E317" s="5"/>
      <c r="F317" s="5">
        <f t="shared" si="13"/>
        <v>0</v>
      </c>
      <c r="G317" s="5"/>
      <c r="H317" s="5"/>
      <c r="I317" s="5"/>
      <c r="J317" s="5"/>
      <c r="K317" s="5">
        <f t="shared" si="14"/>
        <v>60000</v>
      </c>
      <c r="L317" s="30"/>
      <c r="M317" s="30"/>
    </row>
    <row r="318" spans="1:13" s="21" customFormat="1" ht="20.25" customHeight="1">
      <c r="A318" s="12">
        <v>852</v>
      </c>
      <c r="B318" s="48"/>
      <c r="C318" s="64" t="s">
        <v>244</v>
      </c>
      <c r="D318" s="13">
        <f>D319+D324+D329+D334+D336+D339+D341+D345+D347+D349+D354+D356+D358+D361+D363</f>
        <v>48266820</v>
      </c>
      <c r="E318" s="64">
        <f>E319+E324+E329+E334+E336+E339+E341+E345+E347+E349+E354+E356+E358+E361+E363</f>
        <v>0</v>
      </c>
      <c r="F318" s="13">
        <f t="shared" si="13"/>
        <v>0</v>
      </c>
      <c r="G318" s="13">
        <f>G319+G324+G329+G334+G336+G339+G341+G345+G347+G349+G354+G356+G358+G361+G363</f>
        <v>0</v>
      </c>
      <c r="H318" s="13">
        <f>H319+H324+H329+H334+H336+H339+H341+H345+H347+H349+H354+H356+H358+H361+H363</f>
        <v>0</v>
      </c>
      <c r="I318" s="13">
        <f>I319+I324+I329+I334+I336+I339+I341+I345+I347+I349+I354+I356+I358+I361+I363</f>
        <v>0</v>
      </c>
      <c r="J318" s="64">
        <f>J319+J324+J329+J334+J336+J339+J341+J345+J347+J349+J354+J356+J358+J361+J363</f>
        <v>0</v>
      </c>
      <c r="K318" s="13">
        <f t="shared" si="14"/>
        <v>48266820</v>
      </c>
      <c r="L318" s="30"/>
      <c r="M318" s="30"/>
    </row>
    <row r="319" spans="1:13" s="21" customFormat="1" ht="12.75">
      <c r="A319" s="22"/>
      <c r="B319" s="60">
        <v>85201</v>
      </c>
      <c r="C319" s="39" t="s">
        <v>300</v>
      </c>
      <c r="D319" s="18">
        <f>SUM(D320:D323)</f>
        <v>3964100</v>
      </c>
      <c r="E319" s="18">
        <f>SUM(E320:E323)</f>
        <v>0</v>
      </c>
      <c r="F319" s="18">
        <f t="shared" si="13"/>
        <v>0</v>
      </c>
      <c r="G319" s="18">
        <f>SUM(G320:G323)</f>
        <v>0</v>
      </c>
      <c r="H319" s="18">
        <f>SUM(H320:H323)</f>
        <v>0</v>
      </c>
      <c r="I319" s="18">
        <f>SUM(I320:I323)</f>
        <v>0</v>
      </c>
      <c r="J319" s="18">
        <f>SUM(J320:J323)</f>
        <v>0</v>
      </c>
      <c r="K319" s="18">
        <f t="shared" si="14"/>
        <v>3964100</v>
      </c>
      <c r="L319" s="30"/>
      <c r="M319" s="30"/>
    </row>
    <row r="320" spans="1:13" s="10" customFormat="1" ht="12.75">
      <c r="A320" s="9"/>
      <c r="B320" s="50"/>
      <c r="C320" s="40" t="s">
        <v>55</v>
      </c>
      <c r="D320" s="5">
        <v>1012700</v>
      </c>
      <c r="E320" s="5"/>
      <c r="F320" s="5">
        <f t="shared" si="13"/>
        <v>0</v>
      </c>
      <c r="G320" s="5"/>
      <c r="H320" s="5"/>
      <c r="I320" s="5"/>
      <c r="J320" s="5"/>
      <c r="K320" s="5">
        <f t="shared" si="14"/>
        <v>1012700</v>
      </c>
      <c r="L320" s="30"/>
      <c r="M320" s="30"/>
    </row>
    <row r="321" spans="1:13" s="10" customFormat="1" ht="12.75">
      <c r="A321" s="9"/>
      <c r="B321" s="50"/>
      <c r="C321" s="40" t="s">
        <v>56</v>
      </c>
      <c r="D321" s="5">
        <v>2001400</v>
      </c>
      <c r="E321" s="5"/>
      <c r="F321" s="5">
        <f t="shared" si="13"/>
        <v>0</v>
      </c>
      <c r="G321" s="5"/>
      <c r="H321" s="5"/>
      <c r="I321" s="5"/>
      <c r="J321" s="5"/>
      <c r="K321" s="5">
        <f t="shared" si="14"/>
        <v>2001400</v>
      </c>
      <c r="L321" s="30"/>
      <c r="M321" s="30"/>
    </row>
    <row r="322" spans="1:13" s="10" customFormat="1" ht="38.25">
      <c r="A322" s="9"/>
      <c r="B322" s="50"/>
      <c r="C322" s="36" t="s">
        <v>421</v>
      </c>
      <c r="D322" s="5">
        <v>100000</v>
      </c>
      <c r="E322" s="5"/>
      <c r="F322" s="5">
        <f t="shared" si="13"/>
        <v>0</v>
      </c>
      <c r="G322" s="5"/>
      <c r="H322" s="5"/>
      <c r="I322" s="5"/>
      <c r="J322" s="5"/>
      <c r="K322" s="5">
        <f t="shared" si="14"/>
        <v>100000</v>
      </c>
      <c r="L322" s="30"/>
      <c r="M322" s="30"/>
    </row>
    <row r="323" spans="1:13" s="10" customFormat="1" ht="38.25">
      <c r="A323" s="9"/>
      <c r="B323" s="50"/>
      <c r="C323" s="36" t="s">
        <v>406</v>
      </c>
      <c r="D323" s="5">
        <v>850000</v>
      </c>
      <c r="E323" s="5"/>
      <c r="F323" s="5">
        <f t="shared" si="13"/>
        <v>0</v>
      </c>
      <c r="G323" s="5"/>
      <c r="H323" s="5"/>
      <c r="I323" s="5"/>
      <c r="J323" s="5"/>
      <c r="K323" s="5">
        <f t="shared" si="14"/>
        <v>850000</v>
      </c>
      <c r="L323" s="30"/>
      <c r="M323" s="30"/>
    </row>
    <row r="324" spans="1:13" s="21" customFormat="1" ht="12.75">
      <c r="A324" s="22"/>
      <c r="B324" s="60">
        <v>85202</v>
      </c>
      <c r="C324" s="39" t="s">
        <v>301</v>
      </c>
      <c r="D324" s="18">
        <f>SUM(D325:D328)</f>
        <v>4431500</v>
      </c>
      <c r="E324" s="18">
        <f>SUM(E325:E328)</f>
        <v>0</v>
      </c>
      <c r="F324" s="18">
        <f t="shared" si="13"/>
        <v>0</v>
      </c>
      <c r="G324" s="18">
        <f>SUM(G325:G328)</f>
        <v>0</v>
      </c>
      <c r="H324" s="18">
        <f>SUM(H325:H328)</f>
        <v>0</v>
      </c>
      <c r="I324" s="18">
        <f>SUM(I325:I328)</f>
        <v>0</v>
      </c>
      <c r="J324" s="18">
        <f>SUM(J325:J328)</f>
        <v>0</v>
      </c>
      <c r="K324" s="18">
        <f t="shared" si="14"/>
        <v>4431500</v>
      </c>
      <c r="L324" s="30"/>
      <c r="M324" s="30"/>
    </row>
    <row r="325" spans="1:13" s="10" customFormat="1" ht="12.75">
      <c r="A325" s="22"/>
      <c r="B325" s="60"/>
      <c r="C325" s="40" t="s">
        <v>57</v>
      </c>
      <c r="D325" s="5">
        <v>936300</v>
      </c>
      <c r="E325" s="5"/>
      <c r="F325" s="5">
        <f t="shared" si="13"/>
        <v>0</v>
      </c>
      <c r="G325" s="5"/>
      <c r="H325" s="5"/>
      <c r="I325" s="5"/>
      <c r="J325" s="5"/>
      <c r="K325" s="5">
        <f t="shared" si="14"/>
        <v>936300</v>
      </c>
      <c r="L325" s="30"/>
      <c r="M325" s="30"/>
    </row>
    <row r="326" spans="1:13" s="10" customFormat="1" ht="25.5">
      <c r="A326" s="9"/>
      <c r="B326" s="50"/>
      <c r="C326" s="40" t="s">
        <v>58</v>
      </c>
      <c r="D326" s="5">
        <v>1075200</v>
      </c>
      <c r="E326" s="5"/>
      <c r="F326" s="5">
        <f t="shared" si="13"/>
        <v>0</v>
      </c>
      <c r="G326" s="5"/>
      <c r="H326" s="5"/>
      <c r="I326" s="5"/>
      <c r="J326" s="5"/>
      <c r="K326" s="5">
        <f t="shared" si="14"/>
        <v>1075200</v>
      </c>
      <c r="L326" s="30"/>
      <c r="M326" s="30"/>
    </row>
    <row r="327" spans="1:13" s="10" customFormat="1" ht="38.25">
      <c r="A327" s="9"/>
      <c r="B327" s="50"/>
      <c r="C327" s="70" t="s">
        <v>512</v>
      </c>
      <c r="D327" s="5">
        <v>1781000</v>
      </c>
      <c r="E327" s="5"/>
      <c r="F327" s="5">
        <f t="shared" si="13"/>
        <v>0</v>
      </c>
      <c r="G327" s="5"/>
      <c r="H327" s="5"/>
      <c r="I327" s="5"/>
      <c r="J327" s="5"/>
      <c r="K327" s="5">
        <f t="shared" si="14"/>
        <v>1781000</v>
      </c>
      <c r="L327" s="30"/>
      <c r="M327" s="30"/>
    </row>
    <row r="328" spans="1:13" s="10" customFormat="1" ht="38.25">
      <c r="A328" s="9"/>
      <c r="B328" s="50"/>
      <c r="C328" s="70" t="s">
        <v>513</v>
      </c>
      <c r="D328" s="5">
        <v>639000</v>
      </c>
      <c r="E328" s="5"/>
      <c r="F328" s="5">
        <f t="shared" si="13"/>
        <v>0</v>
      </c>
      <c r="G328" s="5"/>
      <c r="H328" s="5"/>
      <c r="I328" s="5"/>
      <c r="J328" s="5"/>
      <c r="K328" s="5">
        <f t="shared" si="14"/>
        <v>639000</v>
      </c>
      <c r="L328" s="30"/>
      <c r="M328" s="30"/>
    </row>
    <row r="329" spans="1:13" s="21" customFormat="1" ht="12.75">
      <c r="A329" s="22"/>
      <c r="B329" s="60">
        <v>85203</v>
      </c>
      <c r="C329" s="39" t="s">
        <v>302</v>
      </c>
      <c r="D329" s="18">
        <f>SUM(D330:D333)</f>
        <v>577300</v>
      </c>
      <c r="E329" s="18">
        <f>SUM(E330:E333)</f>
        <v>0</v>
      </c>
      <c r="F329" s="18">
        <f t="shared" si="13"/>
        <v>0</v>
      </c>
      <c r="G329" s="18">
        <f>SUM(G330:G333)</f>
        <v>0</v>
      </c>
      <c r="H329" s="18">
        <f>SUM(H330:H333)</f>
        <v>0</v>
      </c>
      <c r="I329" s="18">
        <f>SUM(I330:I333)</f>
        <v>0</v>
      </c>
      <c r="J329" s="18">
        <f>SUM(J330:J333)</f>
        <v>0</v>
      </c>
      <c r="K329" s="18">
        <f t="shared" si="14"/>
        <v>577300</v>
      </c>
      <c r="L329" s="30"/>
      <c r="M329" s="30"/>
    </row>
    <row r="330" spans="1:13" s="10" customFormat="1" ht="25.5">
      <c r="A330" s="9"/>
      <c r="B330" s="50"/>
      <c r="C330" s="40" t="s">
        <v>59</v>
      </c>
      <c r="D330" s="5">
        <v>24000</v>
      </c>
      <c r="E330" s="5"/>
      <c r="F330" s="5">
        <f t="shared" si="13"/>
        <v>0</v>
      </c>
      <c r="G330" s="5"/>
      <c r="H330" s="5"/>
      <c r="I330" s="5"/>
      <c r="J330" s="5"/>
      <c r="K330" s="5">
        <f t="shared" si="14"/>
        <v>24000</v>
      </c>
      <c r="L330" s="30"/>
      <c r="M330" s="30"/>
    </row>
    <row r="331" spans="1:13" s="10" customFormat="1" ht="63.75">
      <c r="A331" s="9"/>
      <c r="B331" s="50"/>
      <c r="C331" s="40" t="s">
        <v>560</v>
      </c>
      <c r="D331" s="5">
        <v>290000</v>
      </c>
      <c r="E331" s="5"/>
      <c r="F331" s="5">
        <f t="shared" si="13"/>
        <v>0</v>
      </c>
      <c r="G331" s="5"/>
      <c r="H331" s="5"/>
      <c r="I331" s="5"/>
      <c r="J331" s="5"/>
      <c r="K331" s="5">
        <f t="shared" si="14"/>
        <v>290000</v>
      </c>
      <c r="L331" s="30"/>
      <c r="M331" s="30"/>
    </row>
    <row r="332" spans="1:13" s="10" customFormat="1" ht="63.75">
      <c r="A332" s="9"/>
      <c r="B332" s="50"/>
      <c r="C332" s="40" t="s">
        <v>561</v>
      </c>
      <c r="D332" s="5">
        <v>223000</v>
      </c>
      <c r="E332" s="5"/>
      <c r="F332" s="5">
        <f t="shared" si="13"/>
        <v>0</v>
      </c>
      <c r="G332" s="5"/>
      <c r="H332" s="5"/>
      <c r="I332" s="5"/>
      <c r="J332" s="5"/>
      <c r="K332" s="5">
        <f t="shared" si="14"/>
        <v>223000</v>
      </c>
      <c r="L332" s="30"/>
      <c r="M332" s="30"/>
    </row>
    <row r="333" spans="1:13" s="10" customFormat="1" ht="25.5">
      <c r="A333" s="9"/>
      <c r="B333" s="50"/>
      <c r="C333" s="36" t="s">
        <v>397</v>
      </c>
      <c r="D333" s="5">
        <v>40300</v>
      </c>
      <c r="E333" s="5"/>
      <c r="F333" s="5">
        <f t="shared" si="13"/>
        <v>0</v>
      </c>
      <c r="G333" s="5"/>
      <c r="H333" s="5"/>
      <c r="I333" s="5"/>
      <c r="J333" s="5"/>
      <c r="K333" s="5">
        <f t="shared" si="14"/>
        <v>40300</v>
      </c>
      <c r="L333" s="30"/>
      <c r="M333" s="30"/>
    </row>
    <row r="334" spans="1:13" s="10" customFormat="1" ht="12.75">
      <c r="A334" s="9"/>
      <c r="B334" s="60">
        <v>85204</v>
      </c>
      <c r="C334" s="69" t="s">
        <v>303</v>
      </c>
      <c r="D334" s="18">
        <f>D335</f>
        <v>2214500</v>
      </c>
      <c r="E334" s="18">
        <f>E335</f>
        <v>0</v>
      </c>
      <c r="F334" s="18">
        <f t="shared" si="13"/>
        <v>0</v>
      </c>
      <c r="G334" s="18">
        <f>G335</f>
        <v>0</v>
      </c>
      <c r="H334" s="18">
        <f>H335</f>
        <v>0</v>
      </c>
      <c r="I334" s="18">
        <f>I335</f>
        <v>0</v>
      </c>
      <c r="J334" s="18">
        <f>J335</f>
        <v>0</v>
      </c>
      <c r="K334" s="18">
        <f t="shared" si="14"/>
        <v>2214500</v>
      </c>
      <c r="L334" s="30"/>
      <c r="M334" s="30"/>
    </row>
    <row r="335" spans="1:13" s="10" customFormat="1" ht="12.75">
      <c r="A335" s="9"/>
      <c r="B335" s="50"/>
      <c r="C335" s="66" t="s">
        <v>178</v>
      </c>
      <c r="D335" s="5">
        <v>2214500</v>
      </c>
      <c r="E335" s="5"/>
      <c r="F335" s="5">
        <f aca="true" t="shared" si="15" ref="F335:F398">E335-J335</f>
        <v>0</v>
      </c>
      <c r="G335" s="5"/>
      <c r="H335" s="5"/>
      <c r="I335" s="5"/>
      <c r="J335" s="5"/>
      <c r="K335" s="5">
        <f aca="true" t="shared" si="16" ref="K335:K398">D335+E335</f>
        <v>2214500</v>
      </c>
      <c r="L335" s="30"/>
      <c r="M335" s="30"/>
    </row>
    <row r="336" spans="1:13" s="10" customFormat="1" ht="38.25">
      <c r="A336" s="9"/>
      <c r="B336" s="60">
        <v>85212</v>
      </c>
      <c r="C336" s="69" t="s">
        <v>352</v>
      </c>
      <c r="D336" s="18">
        <f>SUM(D337:D338)</f>
        <v>20467000</v>
      </c>
      <c r="E336" s="18">
        <f>SUM(E337:E338)</f>
        <v>0</v>
      </c>
      <c r="F336" s="18">
        <f t="shared" si="15"/>
        <v>0</v>
      </c>
      <c r="G336" s="18">
        <f>SUM(G337:G338)</f>
        <v>0</v>
      </c>
      <c r="H336" s="18">
        <f>SUM(H337:H338)</f>
        <v>0</v>
      </c>
      <c r="I336" s="18">
        <f>SUM(I337:I338)</f>
        <v>0</v>
      </c>
      <c r="J336" s="18">
        <f>SUM(J337:J338)</f>
        <v>0</v>
      </c>
      <c r="K336" s="18">
        <f t="shared" si="16"/>
        <v>20467000</v>
      </c>
      <c r="L336" s="30"/>
      <c r="M336" s="30"/>
    </row>
    <row r="337" spans="1:13" s="10" customFormat="1" ht="51">
      <c r="A337" s="9"/>
      <c r="B337" s="50"/>
      <c r="C337" s="66" t="s">
        <v>521</v>
      </c>
      <c r="D337" s="5">
        <v>20455000</v>
      </c>
      <c r="E337" s="5"/>
      <c r="F337" s="5">
        <f t="shared" si="15"/>
        <v>0</v>
      </c>
      <c r="G337" s="5"/>
      <c r="H337" s="5"/>
      <c r="I337" s="5"/>
      <c r="J337" s="5"/>
      <c r="K337" s="5">
        <f t="shared" si="16"/>
        <v>20455000</v>
      </c>
      <c r="L337" s="30"/>
      <c r="M337" s="30"/>
    </row>
    <row r="338" spans="1:13" s="10" customFormat="1" ht="63.75">
      <c r="A338" s="9"/>
      <c r="B338" s="50"/>
      <c r="C338" s="70" t="s">
        <v>562</v>
      </c>
      <c r="D338" s="5">
        <v>12000</v>
      </c>
      <c r="E338" s="5"/>
      <c r="F338" s="5">
        <f t="shared" si="15"/>
        <v>0</v>
      </c>
      <c r="G338" s="5"/>
      <c r="H338" s="5"/>
      <c r="I338" s="5"/>
      <c r="J338" s="5"/>
      <c r="K338" s="5">
        <f t="shared" si="16"/>
        <v>12000</v>
      </c>
      <c r="L338" s="30"/>
      <c r="M338" s="30"/>
    </row>
    <row r="339" spans="1:13" s="21" customFormat="1" ht="38.25">
      <c r="A339" s="22"/>
      <c r="B339" s="60">
        <v>85213</v>
      </c>
      <c r="C339" s="39" t="s">
        <v>377</v>
      </c>
      <c r="D339" s="18">
        <f>D340</f>
        <v>174000</v>
      </c>
      <c r="E339" s="18">
        <f>E340</f>
        <v>0</v>
      </c>
      <c r="F339" s="18">
        <f t="shared" si="15"/>
        <v>0</v>
      </c>
      <c r="G339" s="18">
        <f>G340</f>
        <v>0</v>
      </c>
      <c r="H339" s="18">
        <f>H340</f>
        <v>0</v>
      </c>
      <c r="I339" s="18">
        <f>I340</f>
        <v>0</v>
      </c>
      <c r="J339" s="18">
        <f>J340</f>
        <v>0</v>
      </c>
      <c r="K339" s="18">
        <f t="shared" si="16"/>
        <v>174000</v>
      </c>
      <c r="L339" s="30"/>
      <c r="M339" s="30"/>
    </row>
    <row r="340" spans="1:13" s="10" customFormat="1" ht="51">
      <c r="A340" s="22"/>
      <c r="B340" s="60"/>
      <c r="C340" s="66" t="s">
        <v>514</v>
      </c>
      <c r="D340" s="5">
        <v>174000</v>
      </c>
      <c r="E340" s="5"/>
      <c r="F340" s="5">
        <f t="shared" si="15"/>
        <v>0</v>
      </c>
      <c r="G340" s="5"/>
      <c r="H340" s="5"/>
      <c r="I340" s="5"/>
      <c r="J340" s="5"/>
      <c r="K340" s="5">
        <f t="shared" si="16"/>
        <v>174000</v>
      </c>
      <c r="L340" s="30"/>
      <c r="M340" s="30"/>
    </row>
    <row r="341" spans="1:13" s="21" customFormat="1" ht="25.5">
      <c r="A341" s="22"/>
      <c r="B341" s="60">
        <v>85214</v>
      </c>
      <c r="C341" s="39" t="s">
        <v>28</v>
      </c>
      <c r="D341" s="18">
        <f>SUM(D342:D344)</f>
        <v>5248000</v>
      </c>
      <c r="E341" s="18">
        <f>SUM(E342:E344)</f>
        <v>0</v>
      </c>
      <c r="F341" s="18">
        <f t="shared" si="15"/>
        <v>0</v>
      </c>
      <c r="G341" s="18">
        <f>SUM(G342:G344)</f>
        <v>0</v>
      </c>
      <c r="H341" s="18">
        <f>SUM(H342:H344)</f>
        <v>0</v>
      </c>
      <c r="I341" s="18">
        <f>SUM(I342:I344)</f>
        <v>0</v>
      </c>
      <c r="J341" s="18">
        <f>SUM(J342:J344)</f>
        <v>0</v>
      </c>
      <c r="K341" s="18">
        <f t="shared" si="16"/>
        <v>5248000</v>
      </c>
      <c r="L341" s="30"/>
      <c r="M341" s="30"/>
    </row>
    <row r="342" spans="1:13" s="10" customFormat="1" ht="12.75">
      <c r="A342" s="22"/>
      <c r="B342" s="60"/>
      <c r="C342" s="36" t="s">
        <v>178</v>
      </c>
      <c r="D342" s="5">
        <v>2800000</v>
      </c>
      <c r="E342" s="5"/>
      <c r="F342" s="5">
        <f t="shared" si="15"/>
        <v>0</v>
      </c>
      <c r="G342" s="5"/>
      <c r="H342" s="5"/>
      <c r="I342" s="5"/>
      <c r="J342" s="5"/>
      <c r="K342" s="5">
        <f t="shared" si="16"/>
        <v>2800000</v>
      </c>
      <c r="L342" s="30"/>
      <c r="M342" s="30"/>
    </row>
    <row r="343" spans="1:13" s="10" customFormat="1" ht="51">
      <c r="A343" s="22"/>
      <c r="B343" s="60"/>
      <c r="C343" s="66" t="s">
        <v>514</v>
      </c>
      <c r="D343" s="5">
        <v>1484000</v>
      </c>
      <c r="E343" s="5"/>
      <c r="F343" s="5">
        <f t="shared" si="15"/>
        <v>0</v>
      </c>
      <c r="G343" s="5"/>
      <c r="H343" s="5"/>
      <c r="I343" s="5"/>
      <c r="J343" s="5"/>
      <c r="K343" s="5">
        <f t="shared" si="16"/>
        <v>1484000</v>
      </c>
      <c r="L343" s="30"/>
      <c r="M343" s="30"/>
    </row>
    <row r="344" spans="1:13" s="10" customFormat="1" ht="25.5">
      <c r="A344" s="22"/>
      <c r="B344" s="60"/>
      <c r="C344" s="66" t="s">
        <v>515</v>
      </c>
      <c r="D344" s="5">
        <v>964000</v>
      </c>
      <c r="E344" s="5"/>
      <c r="F344" s="5">
        <f t="shared" si="15"/>
        <v>0</v>
      </c>
      <c r="G344" s="5"/>
      <c r="H344" s="5"/>
      <c r="I344" s="5"/>
      <c r="J344" s="5"/>
      <c r="K344" s="5">
        <f t="shared" si="16"/>
        <v>964000</v>
      </c>
      <c r="L344" s="30"/>
      <c r="M344" s="30"/>
    </row>
    <row r="345" spans="1:13" s="21" customFormat="1" ht="12.75">
      <c r="A345" s="22"/>
      <c r="B345" s="60">
        <v>85215</v>
      </c>
      <c r="C345" s="39" t="s">
        <v>305</v>
      </c>
      <c r="D345" s="18">
        <f>D346</f>
        <v>4900000</v>
      </c>
      <c r="E345" s="18">
        <f>E346</f>
        <v>0</v>
      </c>
      <c r="F345" s="18">
        <f t="shared" si="15"/>
        <v>0</v>
      </c>
      <c r="G345" s="18">
        <f>G346</f>
        <v>0</v>
      </c>
      <c r="H345" s="18">
        <f>H346</f>
        <v>0</v>
      </c>
      <c r="I345" s="18">
        <f>I346</f>
        <v>0</v>
      </c>
      <c r="J345" s="18">
        <f>J346</f>
        <v>0</v>
      </c>
      <c r="K345" s="18">
        <f t="shared" si="16"/>
        <v>4900000</v>
      </c>
      <c r="L345" s="30"/>
      <c r="M345" s="30"/>
    </row>
    <row r="346" spans="1:13" s="10" customFormat="1" ht="12.75">
      <c r="A346" s="22"/>
      <c r="B346" s="60"/>
      <c r="C346" s="36" t="s">
        <v>178</v>
      </c>
      <c r="D346" s="5">
        <v>4900000</v>
      </c>
      <c r="E346" s="5"/>
      <c r="F346" s="5">
        <f t="shared" si="15"/>
        <v>0</v>
      </c>
      <c r="G346" s="5"/>
      <c r="H346" s="5"/>
      <c r="I346" s="5"/>
      <c r="J346" s="5"/>
      <c r="K346" s="5">
        <f t="shared" si="16"/>
        <v>4900000</v>
      </c>
      <c r="L346" s="30"/>
      <c r="M346" s="30"/>
    </row>
    <row r="347" spans="1:13" s="10" customFormat="1" ht="12.75">
      <c r="A347" s="22"/>
      <c r="B347" s="60">
        <v>85218</v>
      </c>
      <c r="C347" s="69" t="s">
        <v>306</v>
      </c>
      <c r="D347" s="18">
        <f>D348</f>
        <v>78700</v>
      </c>
      <c r="E347" s="18">
        <f>E348</f>
        <v>0</v>
      </c>
      <c r="F347" s="18">
        <f t="shared" si="15"/>
        <v>0</v>
      </c>
      <c r="G347" s="18">
        <f>G348</f>
        <v>0</v>
      </c>
      <c r="H347" s="18">
        <f>H348</f>
        <v>0</v>
      </c>
      <c r="I347" s="18">
        <f>I348</f>
        <v>0</v>
      </c>
      <c r="J347" s="18">
        <f>J348</f>
        <v>0</v>
      </c>
      <c r="K347" s="18">
        <f t="shared" si="16"/>
        <v>78700</v>
      </c>
      <c r="L347" s="30"/>
      <c r="M347" s="30"/>
    </row>
    <row r="348" spans="1:13" s="10" customFormat="1" ht="14.25" customHeight="1">
      <c r="A348" s="22"/>
      <c r="B348" s="60"/>
      <c r="C348" s="66" t="s">
        <v>178</v>
      </c>
      <c r="D348" s="5">
        <v>78700</v>
      </c>
      <c r="E348" s="5"/>
      <c r="F348" s="5">
        <f t="shared" si="15"/>
        <v>0</v>
      </c>
      <c r="G348" s="5"/>
      <c r="H348" s="5"/>
      <c r="I348" s="5"/>
      <c r="J348" s="5"/>
      <c r="K348" s="5">
        <f t="shared" si="16"/>
        <v>78700</v>
      </c>
      <c r="L348" s="30"/>
      <c r="M348" s="30"/>
    </row>
    <row r="349" spans="1:13" s="21" customFormat="1" ht="12.75">
      <c r="A349" s="22"/>
      <c r="B349" s="60">
        <v>85219</v>
      </c>
      <c r="C349" s="39" t="s">
        <v>307</v>
      </c>
      <c r="D349" s="18">
        <f>SUM(D350:D352)</f>
        <v>3725500</v>
      </c>
      <c r="E349" s="18">
        <f>SUM(E350:E352)</f>
        <v>0</v>
      </c>
      <c r="F349" s="18">
        <f t="shared" si="15"/>
        <v>0</v>
      </c>
      <c r="G349" s="18">
        <f>SUM(G350:G352)</f>
        <v>0</v>
      </c>
      <c r="H349" s="18">
        <f>SUM(H350:H352)</f>
        <v>0</v>
      </c>
      <c r="I349" s="18">
        <f>SUM(I350:I352)</f>
        <v>0</v>
      </c>
      <c r="J349" s="18">
        <f>SUM(J350:J352)</f>
        <v>0</v>
      </c>
      <c r="K349" s="18">
        <f t="shared" si="16"/>
        <v>3725500</v>
      </c>
      <c r="L349" s="30"/>
      <c r="M349" s="30"/>
    </row>
    <row r="350" spans="1:13" s="10" customFormat="1" ht="25.5">
      <c r="A350" s="22"/>
      <c r="B350" s="60"/>
      <c r="C350" s="40" t="s">
        <v>138</v>
      </c>
      <c r="D350" s="5">
        <v>1900600</v>
      </c>
      <c r="E350" s="5"/>
      <c r="F350" s="5">
        <f t="shared" si="15"/>
        <v>0</v>
      </c>
      <c r="G350" s="5"/>
      <c r="H350" s="5"/>
      <c r="I350" s="5"/>
      <c r="J350" s="5"/>
      <c r="K350" s="5">
        <f t="shared" si="16"/>
        <v>1900600</v>
      </c>
      <c r="L350" s="30"/>
      <c r="M350" s="30"/>
    </row>
    <row r="351" spans="1:13" s="10" customFormat="1" ht="25.5">
      <c r="A351" s="22"/>
      <c r="B351" s="60"/>
      <c r="C351" s="66" t="s">
        <v>515</v>
      </c>
      <c r="D351" s="5">
        <v>1101000</v>
      </c>
      <c r="E351" s="5"/>
      <c r="F351" s="5">
        <f t="shared" si="15"/>
        <v>0</v>
      </c>
      <c r="G351" s="5"/>
      <c r="H351" s="5"/>
      <c r="I351" s="5"/>
      <c r="J351" s="5"/>
      <c r="K351" s="5">
        <f t="shared" si="16"/>
        <v>1101000</v>
      </c>
      <c r="L351" s="30"/>
      <c r="M351" s="30"/>
    </row>
    <row r="352" spans="1:13" s="10" customFormat="1" ht="38.25">
      <c r="A352" s="22"/>
      <c r="B352" s="60"/>
      <c r="C352" s="40" t="s">
        <v>21</v>
      </c>
      <c r="D352" s="5">
        <v>723900</v>
      </c>
      <c r="E352" s="5"/>
      <c r="F352" s="5">
        <f t="shared" si="15"/>
        <v>0</v>
      </c>
      <c r="G352" s="5"/>
      <c r="H352" s="5"/>
      <c r="I352" s="5"/>
      <c r="J352" s="5"/>
      <c r="K352" s="5">
        <f t="shared" si="16"/>
        <v>723900</v>
      </c>
      <c r="L352" s="30"/>
      <c r="M352" s="30"/>
    </row>
    <row r="353" spans="1:13" s="10" customFormat="1" ht="25.5">
      <c r="A353" s="22"/>
      <c r="B353" s="60"/>
      <c r="C353" s="36" t="s">
        <v>174</v>
      </c>
      <c r="D353" s="5">
        <v>246700</v>
      </c>
      <c r="E353" s="5"/>
      <c r="F353" s="5">
        <f t="shared" si="15"/>
        <v>0</v>
      </c>
      <c r="G353" s="5"/>
      <c r="H353" s="5"/>
      <c r="I353" s="5"/>
      <c r="J353" s="5"/>
      <c r="K353" s="5">
        <f t="shared" si="16"/>
        <v>246700</v>
      </c>
      <c r="L353" s="30"/>
      <c r="M353" s="30"/>
    </row>
    <row r="354" spans="1:13" s="21" customFormat="1" ht="38.25">
      <c r="A354" s="22"/>
      <c r="B354" s="60">
        <v>85220</v>
      </c>
      <c r="C354" s="39" t="s">
        <v>308</v>
      </c>
      <c r="D354" s="18">
        <f>D355</f>
        <v>418500</v>
      </c>
      <c r="E354" s="18">
        <f>E355</f>
        <v>0</v>
      </c>
      <c r="F354" s="18">
        <f t="shared" si="15"/>
        <v>0</v>
      </c>
      <c r="G354" s="18">
        <f>G355</f>
        <v>0</v>
      </c>
      <c r="H354" s="18">
        <f>H355</f>
        <v>0</v>
      </c>
      <c r="I354" s="18">
        <f>I355</f>
        <v>0</v>
      </c>
      <c r="J354" s="18">
        <f>J355</f>
        <v>0</v>
      </c>
      <c r="K354" s="18">
        <f t="shared" si="16"/>
        <v>418500</v>
      </c>
      <c r="L354" s="30"/>
      <c r="M354" s="30"/>
    </row>
    <row r="355" spans="1:13" s="10" customFormat="1" ht="12.75">
      <c r="A355" s="9"/>
      <c r="B355" s="50"/>
      <c r="C355" s="36" t="s">
        <v>178</v>
      </c>
      <c r="D355" s="5">
        <v>418500</v>
      </c>
      <c r="E355" s="5"/>
      <c r="F355" s="5">
        <f t="shared" si="15"/>
        <v>0</v>
      </c>
      <c r="G355" s="5"/>
      <c r="H355" s="5"/>
      <c r="I355" s="5"/>
      <c r="J355" s="5"/>
      <c r="K355" s="5">
        <f t="shared" si="16"/>
        <v>418500</v>
      </c>
      <c r="L355" s="30"/>
      <c r="M355" s="30"/>
    </row>
    <row r="356" spans="1:13" s="21" customFormat="1" ht="12.75">
      <c r="A356" s="22"/>
      <c r="B356" s="60">
        <v>85226</v>
      </c>
      <c r="C356" s="39" t="s">
        <v>310</v>
      </c>
      <c r="D356" s="18">
        <f>D357</f>
        <v>283900</v>
      </c>
      <c r="E356" s="18">
        <f>E357</f>
        <v>0</v>
      </c>
      <c r="F356" s="18">
        <f t="shared" si="15"/>
        <v>0</v>
      </c>
      <c r="G356" s="18">
        <f>G357</f>
        <v>0</v>
      </c>
      <c r="H356" s="18">
        <f>H357</f>
        <v>0</v>
      </c>
      <c r="I356" s="18">
        <f>I357</f>
        <v>0</v>
      </c>
      <c r="J356" s="18">
        <f>J357</f>
        <v>0</v>
      </c>
      <c r="K356" s="18">
        <f t="shared" si="16"/>
        <v>283900</v>
      </c>
      <c r="L356" s="30"/>
      <c r="M356" s="30"/>
    </row>
    <row r="357" spans="1:13" s="10" customFormat="1" ht="25.5">
      <c r="A357" s="9"/>
      <c r="B357" s="50"/>
      <c r="C357" s="40" t="s">
        <v>64</v>
      </c>
      <c r="D357" s="5">
        <v>283900</v>
      </c>
      <c r="E357" s="5"/>
      <c r="F357" s="5">
        <f t="shared" si="15"/>
        <v>0</v>
      </c>
      <c r="G357" s="5"/>
      <c r="H357" s="5"/>
      <c r="I357" s="5"/>
      <c r="J357" s="5"/>
      <c r="K357" s="5">
        <f t="shared" si="16"/>
        <v>283900</v>
      </c>
      <c r="L357" s="30"/>
      <c r="M357" s="30"/>
    </row>
    <row r="358" spans="1:13" s="21" customFormat="1" ht="25.5">
      <c r="A358" s="22"/>
      <c r="B358" s="60">
        <v>85228</v>
      </c>
      <c r="C358" s="39" t="s">
        <v>27</v>
      </c>
      <c r="D358" s="18">
        <f>D359+D360</f>
        <v>1042200</v>
      </c>
      <c r="E358" s="18">
        <f>E359+E360</f>
        <v>0</v>
      </c>
      <c r="F358" s="18">
        <f t="shared" si="15"/>
        <v>0</v>
      </c>
      <c r="G358" s="18">
        <f>G359+G360</f>
        <v>0</v>
      </c>
      <c r="H358" s="18">
        <f>H359+H360</f>
        <v>0</v>
      </c>
      <c r="I358" s="18">
        <f>I359+I360</f>
        <v>0</v>
      </c>
      <c r="J358" s="18">
        <f>J359+J360</f>
        <v>0</v>
      </c>
      <c r="K358" s="18">
        <f t="shared" si="16"/>
        <v>1042200</v>
      </c>
      <c r="L358" s="30"/>
      <c r="M358" s="30"/>
    </row>
    <row r="359" spans="1:13" s="10" customFormat="1" ht="12" customHeight="1">
      <c r="A359" s="22"/>
      <c r="B359" s="60"/>
      <c r="C359" s="36" t="s">
        <v>178</v>
      </c>
      <c r="D359" s="5">
        <v>953200</v>
      </c>
      <c r="E359" s="5"/>
      <c r="F359" s="5">
        <f t="shared" si="15"/>
        <v>0</v>
      </c>
      <c r="G359" s="5"/>
      <c r="H359" s="5"/>
      <c r="I359" s="5"/>
      <c r="J359" s="5"/>
      <c r="K359" s="5">
        <f t="shared" si="16"/>
        <v>953200</v>
      </c>
      <c r="L359" s="30"/>
      <c r="M359" s="30"/>
    </row>
    <row r="360" spans="1:13" s="10" customFormat="1" ht="51">
      <c r="A360" s="22"/>
      <c r="B360" s="60"/>
      <c r="C360" s="66" t="s">
        <v>518</v>
      </c>
      <c r="D360" s="5">
        <v>89000</v>
      </c>
      <c r="E360" s="5"/>
      <c r="F360" s="5">
        <f t="shared" si="15"/>
        <v>0</v>
      </c>
      <c r="G360" s="5"/>
      <c r="H360" s="5"/>
      <c r="I360" s="5"/>
      <c r="J360" s="5"/>
      <c r="K360" s="5">
        <f t="shared" si="16"/>
        <v>89000</v>
      </c>
      <c r="L360" s="30"/>
      <c r="M360" s="30"/>
    </row>
    <row r="361" spans="1:13" s="21" customFormat="1" ht="12.75">
      <c r="A361" s="22"/>
      <c r="B361" s="60">
        <v>85233</v>
      </c>
      <c r="C361" s="39" t="s">
        <v>52</v>
      </c>
      <c r="D361" s="18">
        <f>D362</f>
        <v>12300</v>
      </c>
      <c r="E361" s="18">
        <f>E362</f>
        <v>0</v>
      </c>
      <c r="F361" s="18">
        <f t="shared" si="15"/>
        <v>0</v>
      </c>
      <c r="G361" s="18">
        <f>G362</f>
        <v>0</v>
      </c>
      <c r="H361" s="18">
        <f>H362</f>
        <v>0</v>
      </c>
      <c r="I361" s="18">
        <f>I362</f>
        <v>0</v>
      </c>
      <c r="J361" s="18">
        <f>J362</f>
        <v>0</v>
      </c>
      <c r="K361" s="18">
        <f t="shared" si="16"/>
        <v>12300</v>
      </c>
      <c r="L361" s="30"/>
      <c r="M361" s="30"/>
    </row>
    <row r="362" spans="1:13" s="10" customFormat="1" ht="12.75">
      <c r="A362" s="9"/>
      <c r="B362" s="50"/>
      <c r="C362" s="66" t="s">
        <v>178</v>
      </c>
      <c r="D362" s="5">
        <v>12300</v>
      </c>
      <c r="E362" s="5"/>
      <c r="F362" s="5">
        <f t="shared" si="15"/>
        <v>0</v>
      </c>
      <c r="G362" s="5"/>
      <c r="H362" s="5"/>
      <c r="I362" s="5"/>
      <c r="J362" s="5"/>
      <c r="K362" s="5">
        <f t="shared" si="16"/>
        <v>12300</v>
      </c>
      <c r="L362" s="30"/>
      <c r="M362" s="30"/>
    </row>
    <row r="363" spans="1:13" s="21" customFormat="1" ht="12.75">
      <c r="A363" s="22"/>
      <c r="B363" s="60">
        <v>85295</v>
      </c>
      <c r="C363" s="39" t="s">
        <v>312</v>
      </c>
      <c r="D363" s="18">
        <f>SUM(D364:D368)</f>
        <v>729320</v>
      </c>
      <c r="E363" s="18">
        <f>SUM(E364:E368)</f>
        <v>0</v>
      </c>
      <c r="F363" s="18">
        <f t="shared" si="15"/>
        <v>0</v>
      </c>
      <c r="G363" s="18">
        <f>SUM(G364:G368)</f>
        <v>0</v>
      </c>
      <c r="H363" s="18">
        <f>SUM(H364:H368)</f>
        <v>0</v>
      </c>
      <c r="I363" s="18">
        <f>SUM(I364:I368)</f>
        <v>0</v>
      </c>
      <c r="J363" s="18">
        <f>SUM(J364:J368)</f>
        <v>0</v>
      </c>
      <c r="K363" s="18">
        <f t="shared" si="16"/>
        <v>729320</v>
      </c>
      <c r="L363" s="30"/>
      <c r="M363" s="30"/>
    </row>
    <row r="364" spans="1:13" s="10" customFormat="1" ht="12.75">
      <c r="A364" s="9"/>
      <c r="B364" s="50"/>
      <c r="C364" s="36" t="s">
        <v>169</v>
      </c>
      <c r="D364" s="5">
        <v>586300</v>
      </c>
      <c r="E364" s="5"/>
      <c r="F364" s="5">
        <f t="shared" si="15"/>
        <v>0</v>
      </c>
      <c r="G364" s="5"/>
      <c r="H364" s="5"/>
      <c r="I364" s="5"/>
      <c r="J364" s="5"/>
      <c r="K364" s="5">
        <f t="shared" si="16"/>
        <v>586300</v>
      </c>
      <c r="L364" s="30"/>
      <c r="M364" s="30"/>
    </row>
    <row r="365" spans="1:13" s="10" customFormat="1" ht="25.5">
      <c r="A365" s="9"/>
      <c r="B365" s="50"/>
      <c r="C365" s="36" t="s">
        <v>464</v>
      </c>
      <c r="D365" s="5">
        <v>89220</v>
      </c>
      <c r="E365" s="5"/>
      <c r="F365" s="5">
        <f t="shared" si="15"/>
        <v>0</v>
      </c>
      <c r="G365" s="5"/>
      <c r="H365" s="5"/>
      <c r="I365" s="5"/>
      <c r="J365" s="5"/>
      <c r="K365" s="5">
        <f t="shared" si="16"/>
        <v>89220</v>
      </c>
      <c r="L365" s="30"/>
      <c r="M365" s="30"/>
    </row>
    <row r="366" spans="1:13" s="10" customFormat="1" ht="12.75">
      <c r="A366" s="9"/>
      <c r="B366" s="50"/>
      <c r="C366" s="36" t="s">
        <v>313</v>
      </c>
      <c r="D366" s="5">
        <v>37800</v>
      </c>
      <c r="E366" s="5"/>
      <c r="F366" s="5">
        <f t="shared" si="15"/>
        <v>0</v>
      </c>
      <c r="G366" s="5"/>
      <c r="H366" s="5"/>
      <c r="I366" s="5"/>
      <c r="J366" s="5"/>
      <c r="K366" s="5">
        <f t="shared" si="16"/>
        <v>37800</v>
      </c>
      <c r="L366" s="30"/>
      <c r="M366" s="30"/>
    </row>
    <row r="367" spans="1:13" s="10" customFormat="1" ht="12.75">
      <c r="A367" s="9"/>
      <c r="B367" s="50"/>
      <c r="C367" s="36" t="s">
        <v>10</v>
      </c>
      <c r="D367" s="5">
        <v>3000</v>
      </c>
      <c r="E367" s="5"/>
      <c r="F367" s="5">
        <f t="shared" si="15"/>
        <v>0</v>
      </c>
      <c r="G367" s="5"/>
      <c r="H367" s="5"/>
      <c r="I367" s="5"/>
      <c r="J367" s="5"/>
      <c r="K367" s="5">
        <f t="shared" si="16"/>
        <v>3000</v>
      </c>
      <c r="L367" s="30"/>
      <c r="M367" s="30"/>
    </row>
    <row r="368" spans="1:13" s="10" customFormat="1" ht="25.5">
      <c r="A368" s="9"/>
      <c r="B368" s="50"/>
      <c r="C368" s="36" t="s">
        <v>166</v>
      </c>
      <c r="D368" s="5">
        <v>13000</v>
      </c>
      <c r="E368" s="5"/>
      <c r="F368" s="5">
        <f t="shared" si="15"/>
        <v>0</v>
      </c>
      <c r="G368" s="5"/>
      <c r="H368" s="5"/>
      <c r="I368" s="5"/>
      <c r="J368" s="5"/>
      <c r="K368" s="5">
        <f t="shared" si="16"/>
        <v>13000</v>
      </c>
      <c r="L368" s="30"/>
      <c r="M368" s="30"/>
    </row>
    <row r="369" spans="1:13" s="21" customFormat="1" ht="25.5">
      <c r="A369" s="12">
        <v>853</v>
      </c>
      <c r="B369" s="48"/>
      <c r="C369" s="64" t="s">
        <v>245</v>
      </c>
      <c r="D369" s="13">
        <f>D370+D376+D379+D381+D383</f>
        <v>4975100</v>
      </c>
      <c r="E369" s="64">
        <f>E370+E376+E379+E381+E383</f>
        <v>0</v>
      </c>
      <c r="F369" s="13">
        <f t="shared" si="15"/>
        <v>0</v>
      </c>
      <c r="G369" s="13">
        <f>G370+G376+G379+G381+G383</f>
        <v>0</v>
      </c>
      <c r="H369" s="13">
        <f>H370+H376+H379+H381+H383</f>
        <v>0</v>
      </c>
      <c r="I369" s="13">
        <f>I370+I376+I379+I381+I383</f>
        <v>0</v>
      </c>
      <c r="J369" s="64">
        <f>J370+J376+J379+J381+J383</f>
        <v>0</v>
      </c>
      <c r="K369" s="13">
        <f t="shared" si="16"/>
        <v>4975100</v>
      </c>
      <c r="L369" s="30"/>
      <c r="M369" s="30"/>
    </row>
    <row r="370" spans="1:13" s="21" customFormat="1" ht="12.75">
      <c r="A370" s="22"/>
      <c r="B370" s="60">
        <v>85305</v>
      </c>
      <c r="C370" s="39" t="s">
        <v>304</v>
      </c>
      <c r="D370" s="18">
        <f>SUM(D371:D375)</f>
        <v>2492900</v>
      </c>
      <c r="E370" s="18">
        <f>SUM(E371:E375)</f>
        <v>0</v>
      </c>
      <c r="F370" s="18">
        <f t="shared" si="15"/>
        <v>0</v>
      </c>
      <c r="G370" s="18">
        <f>SUM(G371:G375)</f>
        <v>0</v>
      </c>
      <c r="H370" s="18">
        <f>SUM(H371:H375)</f>
        <v>0</v>
      </c>
      <c r="I370" s="18">
        <f>SUM(I371:I375)</f>
        <v>0</v>
      </c>
      <c r="J370" s="18">
        <f>SUM(J371:J375)</f>
        <v>0</v>
      </c>
      <c r="K370" s="18">
        <f t="shared" si="16"/>
        <v>2492900</v>
      </c>
      <c r="L370" s="30"/>
      <c r="M370" s="30"/>
    </row>
    <row r="371" spans="1:13" s="21" customFormat="1" ht="12.75">
      <c r="A371" s="22"/>
      <c r="B371" s="60"/>
      <c r="C371" s="40" t="s">
        <v>60</v>
      </c>
      <c r="D371" s="5">
        <v>350100</v>
      </c>
      <c r="E371" s="5"/>
      <c r="F371" s="5">
        <f t="shared" si="15"/>
        <v>0</v>
      </c>
      <c r="G371" s="5"/>
      <c r="H371" s="5"/>
      <c r="I371" s="5"/>
      <c r="J371" s="5"/>
      <c r="K371" s="5">
        <f t="shared" si="16"/>
        <v>350100</v>
      </c>
      <c r="L371" s="30"/>
      <c r="M371" s="30"/>
    </row>
    <row r="372" spans="1:13" s="21" customFormat="1" ht="12.75">
      <c r="A372" s="22"/>
      <c r="B372" s="60"/>
      <c r="C372" s="40" t="s">
        <v>61</v>
      </c>
      <c r="D372" s="5">
        <v>909100</v>
      </c>
      <c r="E372" s="5"/>
      <c r="F372" s="5">
        <f t="shared" si="15"/>
        <v>0</v>
      </c>
      <c r="G372" s="5"/>
      <c r="H372" s="5"/>
      <c r="I372" s="5"/>
      <c r="J372" s="5"/>
      <c r="K372" s="5">
        <f t="shared" si="16"/>
        <v>909100</v>
      </c>
      <c r="L372" s="30"/>
      <c r="M372" s="30"/>
    </row>
    <row r="373" spans="1:13" s="21" customFormat="1" ht="12.75">
      <c r="A373" s="22"/>
      <c r="B373" s="60"/>
      <c r="C373" s="40" t="s">
        <v>62</v>
      </c>
      <c r="D373" s="5">
        <v>541800</v>
      </c>
      <c r="E373" s="5"/>
      <c r="F373" s="5">
        <f t="shared" si="15"/>
        <v>0</v>
      </c>
      <c r="G373" s="5"/>
      <c r="H373" s="5"/>
      <c r="I373" s="5"/>
      <c r="J373" s="5"/>
      <c r="K373" s="5">
        <f t="shared" si="16"/>
        <v>541800</v>
      </c>
      <c r="L373" s="30"/>
      <c r="M373" s="30"/>
    </row>
    <row r="374" spans="1:13" s="21" customFormat="1" ht="25.5">
      <c r="A374" s="22"/>
      <c r="B374" s="60"/>
      <c r="C374" s="40" t="s">
        <v>63</v>
      </c>
      <c r="D374" s="5">
        <v>641900</v>
      </c>
      <c r="E374" s="5"/>
      <c r="F374" s="5">
        <f t="shared" si="15"/>
        <v>0</v>
      </c>
      <c r="G374" s="5"/>
      <c r="H374" s="5"/>
      <c r="I374" s="5"/>
      <c r="J374" s="5"/>
      <c r="K374" s="5">
        <f t="shared" si="16"/>
        <v>641900</v>
      </c>
      <c r="L374" s="30"/>
      <c r="M374" s="30"/>
    </row>
    <row r="375" spans="1:13" s="21" customFormat="1" ht="12.75">
      <c r="A375" s="22"/>
      <c r="B375" s="60"/>
      <c r="C375" s="36" t="s">
        <v>504</v>
      </c>
      <c r="D375" s="5">
        <v>50000</v>
      </c>
      <c r="E375" s="5"/>
      <c r="F375" s="5">
        <f t="shared" si="15"/>
        <v>0</v>
      </c>
      <c r="G375" s="5"/>
      <c r="H375" s="5"/>
      <c r="I375" s="5"/>
      <c r="J375" s="5"/>
      <c r="K375" s="5">
        <f t="shared" si="16"/>
        <v>50000</v>
      </c>
      <c r="L375" s="30"/>
      <c r="M375" s="30"/>
    </row>
    <row r="376" spans="1:13" s="10" customFormat="1" ht="25.5">
      <c r="A376" s="9"/>
      <c r="B376" s="60">
        <v>85321</v>
      </c>
      <c r="C376" s="39" t="s">
        <v>347</v>
      </c>
      <c r="D376" s="18">
        <f>D377+D378</f>
        <v>234000</v>
      </c>
      <c r="E376" s="18">
        <f>E377+E378</f>
        <v>0</v>
      </c>
      <c r="F376" s="18">
        <f t="shared" si="15"/>
        <v>0</v>
      </c>
      <c r="G376" s="18">
        <f>G377+G378</f>
        <v>0</v>
      </c>
      <c r="H376" s="18">
        <f>H377+H378</f>
        <v>0</v>
      </c>
      <c r="I376" s="18">
        <f>I377+I378</f>
        <v>0</v>
      </c>
      <c r="J376" s="18">
        <f>J377+J378</f>
        <v>0</v>
      </c>
      <c r="K376" s="18">
        <f t="shared" si="16"/>
        <v>234000</v>
      </c>
      <c r="L376" s="30"/>
      <c r="M376" s="30"/>
    </row>
    <row r="377" spans="1:13" s="10" customFormat="1" ht="12.75">
      <c r="A377" s="9"/>
      <c r="B377" s="50"/>
      <c r="C377" s="36" t="s">
        <v>65</v>
      </c>
      <c r="D377" s="5">
        <v>64000</v>
      </c>
      <c r="E377" s="5"/>
      <c r="F377" s="5">
        <f t="shared" si="15"/>
        <v>0</v>
      </c>
      <c r="G377" s="5"/>
      <c r="H377" s="5"/>
      <c r="I377" s="5"/>
      <c r="J377" s="5"/>
      <c r="K377" s="5">
        <f t="shared" si="16"/>
        <v>64000</v>
      </c>
      <c r="L377" s="30"/>
      <c r="M377" s="30"/>
    </row>
    <row r="378" spans="1:13" s="10" customFormat="1" ht="38.25">
      <c r="A378" s="9"/>
      <c r="B378" s="50"/>
      <c r="C378" s="66" t="s">
        <v>516</v>
      </c>
      <c r="D378" s="5">
        <v>170000</v>
      </c>
      <c r="E378" s="5"/>
      <c r="F378" s="5">
        <f t="shared" si="15"/>
        <v>0</v>
      </c>
      <c r="G378" s="5"/>
      <c r="H378" s="5"/>
      <c r="I378" s="5"/>
      <c r="J378" s="5"/>
      <c r="K378" s="5">
        <f t="shared" si="16"/>
        <v>170000</v>
      </c>
      <c r="L378" s="30"/>
      <c r="M378" s="30"/>
    </row>
    <row r="379" spans="1:13" s="21" customFormat="1" ht="12.75">
      <c r="A379" s="22"/>
      <c r="B379" s="60">
        <v>85322</v>
      </c>
      <c r="C379" s="39" t="s">
        <v>309</v>
      </c>
      <c r="D379" s="18">
        <f>D380</f>
        <v>39900</v>
      </c>
      <c r="E379" s="18">
        <f>E380</f>
        <v>0</v>
      </c>
      <c r="F379" s="18">
        <f t="shared" si="15"/>
        <v>0</v>
      </c>
      <c r="G379" s="18">
        <f>G380</f>
        <v>0</v>
      </c>
      <c r="H379" s="18">
        <f>H380</f>
        <v>0</v>
      </c>
      <c r="I379" s="18">
        <f>I380</f>
        <v>0</v>
      </c>
      <c r="J379" s="18">
        <f>J380</f>
        <v>0</v>
      </c>
      <c r="K379" s="18">
        <f t="shared" si="16"/>
        <v>39900</v>
      </c>
      <c r="L379" s="30"/>
      <c r="M379" s="30"/>
    </row>
    <row r="380" spans="1:13" s="10" customFormat="1" ht="12.75">
      <c r="A380" s="9"/>
      <c r="B380" s="50"/>
      <c r="C380" s="36" t="s">
        <v>178</v>
      </c>
      <c r="D380" s="5">
        <v>39900</v>
      </c>
      <c r="E380" s="5"/>
      <c r="F380" s="5">
        <f t="shared" si="15"/>
        <v>0</v>
      </c>
      <c r="G380" s="5"/>
      <c r="H380" s="5"/>
      <c r="I380" s="5"/>
      <c r="J380" s="5"/>
      <c r="K380" s="5">
        <f t="shared" si="16"/>
        <v>39900</v>
      </c>
      <c r="L380" s="30"/>
      <c r="M380" s="30"/>
    </row>
    <row r="381" spans="1:13" s="21" customFormat="1" ht="12.75">
      <c r="A381" s="22"/>
      <c r="B381" s="60">
        <v>85333</v>
      </c>
      <c r="C381" s="39" t="s">
        <v>311</v>
      </c>
      <c r="D381" s="18">
        <f>SUM(D382:D382)</f>
        <v>1998300</v>
      </c>
      <c r="E381" s="18">
        <f>SUM(E382:E382)</f>
        <v>0</v>
      </c>
      <c r="F381" s="18">
        <f t="shared" si="15"/>
        <v>0</v>
      </c>
      <c r="G381" s="18">
        <f>SUM(G382:G382)</f>
        <v>0</v>
      </c>
      <c r="H381" s="18">
        <f>SUM(H382:H382)</f>
        <v>0</v>
      </c>
      <c r="I381" s="18">
        <f>SUM(I382:I382)</f>
        <v>0</v>
      </c>
      <c r="J381" s="18">
        <f>SUM(J382:J382)</f>
        <v>0</v>
      </c>
      <c r="K381" s="18">
        <f t="shared" si="16"/>
        <v>1998300</v>
      </c>
      <c r="L381" s="30"/>
      <c r="M381" s="30"/>
    </row>
    <row r="382" spans="1:13" s="10" customFormat="1" ht="12.75">
      <c r="A382" s="22"/>
      <c r="B382" s="60"/>
      <c r="C382" s="70" t="s">
        <v>170</v>
      </c>
      <c r="D382" s="5">
        <v>1998300</v>
      </c>
      <c r="E382" s="5"/>
      <c r="F382" s="5">
        <f t="shared" si="15"/>
        <v>0</v>
      </c>
      <c r="G382" s="5"/>
      <c r="H382" s="5"/>
      <c r="I382" s="5"/>
      <c r="J382" s="5"/>
      <c r="K382" s="5">
        <f t="shared" si="16"/>
        <v>1998300</v>
      </c>
      <c r="L382" s="30"/>
      <c r="M382" s="30"/>
    </row>
    <row r="383" spans="1:13" s="21" customFormat="1" ht="12.75">
      <c r="A383" s="22"/>
      <c r="B383" s="60">
        <v>85395</v>
      </c>
      <c r="C383" s="39" t="s">
        <v>187</v>
      </c>
      <c r="D383" s="18">
        <f>SUM(D384:D387)</f>
        <v>210000</v>
      </c>
      <c r="E383" s="18">
        <f>SUM(E384:E387)</f>
        <v>0</v>
      </c>
      <c r="F383" s="18">
        <f t="shared" si="15"/>
        <v>0</v>
      </c>
      <c r="G383" s="18">
        <f>SUM(G384:G387)</f>
        <v>0</v>
      </c>
      <c r="H383" s="18">
        <f>SUM(H384:H387)</f>
        <v>0</v>
      </c>
      <c r="I383" s="18">
        <f>SUM(I384:I387)</f>
        <v>0</v>
      </c>
      <c r="J383" s="18">
        <f>SUM(J384:J387)</f>
        <v>0</v>
      </c>
      <c r="K383" s="18">
        <f t="shared" si="16"/>
        <v>210000</v>
      </c>
      <c r="L383" s="30"/>
      <c r="M383" s="30"/>
    </row>
    <row r="384" spans="1:13" s="10" customFormat="1" ht="25.5">
      <c r="A384" s="9"/>
      <c r="B384" s="50"/>
      <c r="C384" s="36" t="s">
        <v>407</v>
      </c>
      <c r="D384" s="5">
        <v>15000</v>
      </c>
      <c r="E384" s="5"/>
      <c r="F384" s="5">
        <f t="shared" si="15"/>
        <v>0</v>
      </c>
      <c r="G384" s="5"/>
      <c r="H384" s="5"/>
      <c r="I384" s="5"/>
      <c r="J384" s="5"/>
      <c r="K384" s="5">
        <f t="shared" si="16"/>
        <v>15000</v>
      </c>
      <c r="L384" s="30"/>
      <c r="M384" s="30"/>
    </row>
    <row r="385" spans="1:13" s="10" customFormat="1" ht="38.25">
      <c r="A385" s="9"/>
      <c r="B385" s="50"/>
      <c r="C385" s="36" t="s">
        <v>408</v>
      </c>
      <c r="D385" s="5">
        <v>70000</v>
      </c>
      <c r="E385" s="5"/>
      <c r="F385" s="5">
        <f t="shared" si="15"/>
        <v>0</v>
      </c>
      <c r="G385" s="5"/>
      <c r="H385" s="5"/>
      <c r="I385" s="5"/>
      <c r="J385" s="5"/>
      <c r="K385" s="5">
        <f t="shared" si="16"/>
        <v>70000</v>
      </c>
      <c r="L385" s="30"/>
      <c r="M385" s="30"/>
    </row>
    <row r="386" spans="1:13" s="10" customFormat="1" ht="25.5">
      <c r="A386" s="9"/>
      <c r="B386" s="50"/>
      <c r="C386" s="36" t="s">
        <v>409</v>
      </c>
      <c r="D386" s="5">
        <v>25000</v>
      </c>
      <c r="E386" s="5"/>
      <c r="F386" s="5">
        <f t="shared" si="15"/>
        <v>0</v>
      </c>
      <c r="G386" s="5"/>
      <c r="H386" s="5"/>
      <c r="I386" s="5"/>
      <c r="J386" s="5"/>
      <c r="K386" s="5">
        <f t="shared" si="16"/>
        <v>25000</v>
      </c>
      <c r="L386" s="30"/>
      <c r="M386" s="30"/>
    </row>
    <row r="387" spans="1:13" s="10" customFormat="1" ht="38.25">
      <c r="A387" s="9"/>
      <c r="B387" s="50"/>
      <c r="C387" s="36" t="s">
        <v>410</v>
      </c>
      <c r="D387" s="5">
        <v>100000</v>
      </c>
      <c r="E387" s="5"/>
      <c r="F387" s="5">
        <f t="shared" si="15"/>
        <v>0</v>
      </c>
      <c r="G387" s="5"/>
      <c r="H387" s="5"/>
      <c r="I387" s="5"/>
      <c r="J387" s="5"/>
      <c r="K387" s="5">
        <f t="shared" si="16"/>
        <v>100000</v>
      </c>
      <c r="L387" s="30"/>
      <c r="M387" s="30"/>
    </row>
    <row r="388" spans="1:13" s="21" customFormat="1" ht="21" customHeight="1">
      <c r="A388" s="12">
        <v>854</v>
      </c>
      <c r="B388" s="61"/>
      <c r="C388" s="64" t="s">
        <v>133</v>
      </c>
      <c r="D388" s="13">
        <f>D389+D408+D410+D415+D419+D421+D423+D425+D427</f>
        <v>11235100</v>
      </c>
      <c r="E388" s="64">
        <f>E389+E408+E410+E415+E419+E421+E423+E425+E427</f>
        <v>150500</v>
      </c>
      <c r="F388" s="13">
        <f t="shared" si="15"/>
        <v>150500</v>
      </c>
      <c r="G388" s="13">
        <f>G389+G408+G410+G415+G419+G421+G423+G425+G427</f>
        <v>0</v>
      </c>
      <c r="H388" s="13">
        <f>H389+H408+H410+H415+H419+H421+H423+H425+H427</f>
        <v>150500</v>
      </c>
      <c r="I388" s="13">
        <f>I389+I408+I410+I415+I419+I421+I423+I425+I427</f>
        <v>0</v>
      </c>
      <c r="J388" s="64">
        <f>J389+J408+J410+J415+J419+J421+J423+J425+J427</f>
        <v>0</v>
      </c>
      <c r="K388" s="13">
        <f t="shared" si="16"/>
        <v>11385600</v>
      </c>
      <c r="L388" s="30"/>
      <c r="M388" s="30"/>
    </row>
    <row r="389" spans="1:13" s="21" customFormat="1" ht="12.75">
      <c r="A389" s="22"/>
      <c r="B389" s="60">
        <v>85401</v>
      </c>
      <c r="C389" s="39" t="s">
        <v>314</v>
      </c>
      <c r="D389" s="18">
        <f>SUM(D390:D407)</f>
        <v>2837700</v>
      </c>
      <c r="E389" s="18">
        <f>SUM(E390:E407)</f>
        <v>0</v>
      </c>
      <c r="F389" s="18">
        <f t="shared" si="15"/>
        <v>0</v>
      </c>
      <c r="G389" s="18">
        <f>SUM(G390:G407)</f>
        <v>0</v>
      </c>
      <c r="H389" s="18">
        <f>SUM(H390:H407)</f>
        <v>0</v>
      </c>
      <c r="I389" s="18">
        <f>SUM(I390:I407)</f>
        <v>0</v>
      </c>
      <c r="J389" s="18">
        <f>SUM(J390:J407)</f>
        <v>0</v>
      </c>
      <c r="K389" s="18">
        <f t="shared" si="16"/>
        <v>2837700</v>
      </c>
      <c r="L389" s="30"/>
      <c r="M389" s="30"/>
    </row>
    <row r="390" spans="1:13" s="21" customFormat="1" ht="12.75">
      <c r="A390" s="22"/>
      <c r="B390" s="60"/>
      <c r="C390" s="36" t="s">
        <v>219</v>
      </c>
      <c r="D390" s="5">
        <v>142900</v>
      </c>
      <c r="E390" s="5"/>
      <c r="F390" s="5">
        <f t="shared" si="15"/>
        <v>0</v>
      </c>
      <c r="G390" s="5"/>
      <c r="H390" s="5"/>
      <c r="I390" s="5"/>
      <c r="J390" s="5"/>
      <c r="K390" s="5">
        <f t="shared" si="16"/>
        <v>142900</v>
      </c>
      <c r="L390" s="30"/>
      <c r="M390" s="30"/>
    </row>
    <row r="391" spans="1:13" s="21" customFormat="1" ht="12.75">
      <c r="A391" s="22"/>
      <c r="B391" s="60"/>
      <c r="C391" s="36" t="s">
        <v>220</v>
      </c>
      <c r="D391" s="5">
        <v>211300</v>
      </c>
      <c r="E391" s="5"/>
      <c r="F391" s="5">
        <f t="shared" si="15"/>
        <v>0</v>
      </c>
      <c r="G391" s="5"/>
      <c r="H391" s="5"/>
      <c r="I391" s="5"/>
      <c r="J391" s="5"/>
      <c r="K391" s="5">
        <f t="shared" si="16"/>
        <v>211300</v>
      </c>
      <c r="L391" s="30"/>
      <c r="M391" s="30"/>
    </row>
    <row r="392" spans="1:13" s="21" customFormat="1" ht="12.75">
      <c r="A392" s="22"/>
      <c r="B392" s="60"/>
      <c r="C392" s="36" t="s">
        <v>221</v>
      </c>
      <c r="D392" s="5">
        <v>208600</v>
      </c>
      <c r="E392" s="5"/>
      <c r="F392" s="5">
        <f t="shared" si="15"/>
        <v>0</v>
      </c>
      <c r="G392" s="5"/>
      <c r="H392" s="5"/>
      <c r="I392" s="5"/>
      <c r="J392" s="5"/>
      <c r="K392" s="5">
        <f t="shared" si="16"/>
        <v>208600</v>
      </c>
      <c r="L392" s="30"/>
      <c r="M392" s="30"/>
    </row>
    <row r="393" spans="1:13" s="21" customFormat="1" ht="12.75">
      <c r="A393" s="22"/>
      <c r="B393" s="60"/>
      <c r="C393" s="36" t="s">
        <v>222</v>
      </c>
      <c r="D393" s="5">
        <v>67800</v>
      </c>
      <c r="E393" s="5"/>
      <c r="F393" s="5">
        <f t="shared" si="15"/>
        <v>0</v>
      </c>
      <c r="G393" s="5"/>
      <c r="H393" s="5"/>
      <c r="I393" s="5"/>
      <c r="J393" s="5"/>
      <c r="K393" s="5">
        <f t="shared" si="16"/>
        <v>67800</v>
      </c>
      <c r="L393" s="30"/>
      <c r="M393" s="30"/>
    </row>
    <row r="394" spans="1:13" s="21" customFormat="1" ht="12.75">
      <c r="A394" s="22"/>
      <c r="B394" s="60"/>
      <c r="C394" s="36" t="s">
        <v>223</v>
      </c>
      <c r="D394" s="5">
        <v>131900</v>
      </c>
      <c r="E394" s="5"/>
      <c r="F394" s="5">
        <f t="shared" si="15"/>
        <v>0</v>
      </c>
      <c r="G394" s="5"/>
      <c r="H394" s="5"/>
      <c r="I394" s="5"/>
      <c r="J394" s="5"/>
      <c r="K394" s="5">
        <f t="shared" si="16"/>
        <v>131900</v>
      </c>
      <c r="L394" s="30"/>
      <c r="M394" s="30"/>
    </row>
    <row r="395" spans="1:13" s="21" customFormat="1" ht="12.75">
      <c r="A395" s="22"/>
      <c r="B395" s="60"/>
      <c r="C395" s="36" t="s">
        <v>224</v>
      </c>
      <c r="D395" s="5">
        <v>77500</v>
      </c>
      <c r="E395" s="5"/>
      <c r="F395" s="5">
        <f t="shared" si="15"/>
        <v>0</v>
      </c>
      <c r="G395" s="5"/>
      <c r="H395" s="5"/>
      <c r="I395" s="5"/>
      <c r="J395" s="5"/>
      <c r="K395" s="5">
        <f t="shared" si="16"/>
        <v>77500</v>
      </c>
      <c r="L395" s="30"/>
      <c r="M395" s="30"/>
    </row>
    <row r="396" spans="1:13" s="21" customFormat="1" ht="12.75">
      <c r="A396" s="22"/>
      <c r="B396" s="60"/>
      <c r="C396" s="36" t="s">
        <v>225</v>
      </c>
      <c r="D396" s="5">
        <v>45000</v>
      </c>
      <c r="E396" s="5"/>
      <c r="F396" s="5">
        <f t="shared" si="15"/>
        <v>0</v>
      </c>
      <c r="G396" s="5"/>
      <c r="H396" s="5"/>
      <c r="I396" s="5"/>
      <c r="J396" s="5"/>
      <c r="K396" s="5">
        <f t="shared" si="16"/>
        <v>45000</v>
      </c>
      <c r="L396" s="30"/>
      <c r="M396" s="30"/>
    </row>
    <row r="397" spans="1:13" s="21" customFormat="1" ht="12.75">
      <c r="A397" s="22"/>
      <c r="B397" s="60"/>
      <c r="C397" s="36" t="s">
        <v>226</v>
      </c>
      <c r="D397" s="5">
        <v>188100</v>
      </c>
      <c r="E397" s="5"/>
      <c r="F397" s="5">
        <f t="shared" si="15"/>
        <v>0</v>
      </c>
      <c r="G397" s="5"/>
      <c r="H397" s="5"/>
      <c r="I397" s="5"/>
      <c r="J397" s="5"/>
      <c r="K397" s="5">
        <f t="shared" si="16"/>
        <v>188100</v>
      </c>
      <c r="L397" s="30"/>
      <c r="M397" s="30"/>
    </row>
    <row r="398" spans="1:13" s="21" customFormat="1" ht="12.75">
      <c r="A398" s="22"/>
      <c r="B398" s="60"/>
      <c r="C398" s="36" t="s">
        <v>227</v>
      </c>
      <c r="D398" s="5">
        <v>102700</v>
      </c>
      <c r="E398" s="5"/>
      <c r="F398" s="5">
        <f t="shared" si="15"/>
        <v>0</v>
      </c>
      <c r="G398" s="5"/>
      <c r="H398" s="5"/>
      <c r="I398" s="5"/>
      <c r="J398" s="5"/>
      <c r="K398" s="5">
        <f t="shared" si="16"/>
        <v>102700</v>
      </c>
      <c r="L398" s="30"/>
      <c r="M398" s="30"/>
    </row>
    <row r="399" spans="1:13" s="21" customFormat="1" ht="12.75">
      <c r="A399" s="22"/>
      <c r="B399" s="60"/>
      <c r="C399" s="36" t="s">
        <v>228</v>
      </c>
      <c r="D399" s="5">
        <v>241300</v>
      </c>
      <c r="E399" s="5"/>
      <c r="F399" s="5">
        <f aca="true" t="shared" si="17" ref="F399:F463">E399-J399</f>
        <v>0</v>
      </c>
      <c r="G399" s="5"/>
      <c r="H399" s="5"/>
      <c r="I399" s="5"/>
      <c r="J399" s="5"/>
      <c r="K399" s="5">
        <f aca="true" t="shared" si="18" ref="K399:K463">D399+E399</f>
        <v>241300</v>
      </c>
      <c r="L399" s="30"/>
      <c r="M399" s="30"/>
    </row>
    <row r="400" spans="1:13" s="21" customFormat="1" ht="12.75">
      <c r="A400" s="22"/>
      <c r="B400" s="60"/>
      <c r="C400" s="36" t="s">
        <v>229</v>
      </c>
      <c r="D400" s="5">
        <v>190400</v>
      </c>
      <c r="E400" s="5"/>
      <c r="F400" s="5">
        <f t="shared" si="17"/>
        <v>0</v>
      </c>
      <c r="G400" s="5"/>
      <c r="H400" s="5"/>
      <c r="I400" s="5"/>
      <c r="J400" s="5"/>
      <c r="K400" s="5">
        <f t="shared" si="18"/>
        <v>190400</v>
      </c>
      <c r="L400" s="30"/>
      <c r="M400" s="30"/>
    </row>
    <row r="401" spans="1:13" s="21" customFormat="1" ht="12.75">
      <c r="A401" s="22"/>
      <c r="B401" s="60"/>
      <c r="C401" s="36" t="s">
        <v>230</v>
      </c>
      <c r="D401" s="5">
        <v>139700</v>
      </c>
      <c r="E401" s="5"/>
      <c r="F401" s="5">
        <f t="shared" si="17"/>
        <v>0</v>
      </c>
      <c r="G401" s="5"/>
      <c r="H401" s="5"/>
      <c r="I401" s="5"/>
      <c r="J401" s="5"/>
      <c r="K401" s="5">
        <f t="shared" si="18"/>
        <v>139700</v>
      </c>
      <c r="L401" s="30"/>
      <c r="M401" s="30"/>
    </row>
    <row r="402" spans="1:13" s="21" customFormat="1" ht="12.75">
      <c r="A402" s="22"/>
      <c r="B402" s="60"/>
      <c r="C402" s="36" t="s">
        <v>231</v>
      </c>
      <c r="D402" s="5">
        <v>208700</v>
      </c>
      <c r="E402" s="5"/>
      <c r="F402" s="5">
        <f t="shared" si="17"/>
        <v>0</v>
      </c>
      <c r="G402" s="5"/>
      <c r="H402" s="5"/>
      <c r="I402" s="5"/>
      <c r="J402" s="5"/>
      <c r="K402" s="5">
        <f t="shared" si="18"/>
        <v>208700</v>
      </c>
      <c r="L402" s="30"/>
      <c r="M402" s="30"/>
    </row>
    <row r="403" spans="1:13" s="21" customFormat="1" ht="12.75">
      <c r="A403" s="22"/>
      <c r="B403" s="60"/>
      <c r="C403" s="36" t="s">
        <v>232</v>
      </c>
      <c r="D403" s="5">
        <v>190000</v>
      </c>
      <c r="E403" s="5"/>
      <c r="F403" s="5">
        <f t="shared" si="17"/>
        <v>0</v>
      </c>
      <c r="G403" s="5"/>
      <c r="H403" s="5"/>
      <c r="I403" s="5"/>
      <c r="J403" s="5"/>
      <c r="K403" s="5">
        <f t="shared" si="18"/>
        <v>190000</v>
      </c>
      <c r="L403" s="30"/>
      <c r="M403" s="30"/>
    </row>
    <row r="404" spans="1:13" s="21" customFormat="1" ht="12.75">
      <c r="A404" s="22"/>
      <c r="B404" s="60"/>
      <c r="C404" s="36" t="s">
        <v>234</v>
      </c>
      <c r="D404" s="5">
        <v>50900</v>
      </c>
      <c r="E404" s="5"/>
      <c r="F404" s="5">
        <f t="shared" si="17"/>
        <v>0</v>
      </c>
      <c r="G404" s="5"/>
      <c r="H404" s="5"/>
      <c r="I404" s="5"/>
      <c r="J404" s="5"/>
      <c r="K404" s="5">
        <f t="shared" si="18"/>
        <v>50900</v>
      </c>
      <c r="L404" s="30"/>
      <c r="M404" s="30"/>
    </row>
    <row r="405" spans="1:13" s="21" customFormat="1" ht="25.5">
      <c r="A405" s="22"/>
      <c r="B405" s="60"/>
      <c r="C405" s="36" t="s">
        <v>411</v>
      </c>
      <c r="D405" s="5">
        <v>51500</v>
      </c>
      <c r="E405" s="5"/>
      <c r="F405" s="5">
        <f t="shared" si="17"/>
        <v>0</v>
      </c>
      <c r="G405" s="5"/>
      <c r="H405" s="5"/>
      <c r="I405" s="5"/>
      <c r="J405" s="5"/>
      <c r="K405" s="5">
        <f t="shared" si="18"/>
        <v>51500</v>
      </c>
      <c r="L405" s="30"/>
      <c r="M405" s="30"/>
    </row>
    <row r="406" spans="1:13" s="21" customFormat="1" ht="12.75">
      <c r="A406" s="22"/>
      <c r="B406" s="60"/>
      <c r="C406" s="36" t="s">
        <v>235</v>
      </c>
      <c r="D406" s="5">
        <v>164000</v>
      </c>
      <c r="E406" s="5"/>
      <c r="F406" s="5">
        <f t="shared" si="17"/>
        <v>0</v>
      </c>
      <c r="G406" s="5"/>
      <c r="H406" s="5"/>
      <c r="I406" s="5"/>
      <c r="J406" s="5"/>
      <c r="K406" s="5">
        <f t="shared" si="18"/>
        <v>164000</v>
      </c>
      <c r="L406" s="30"/>
      <c r="M406" s="30"/>
    </row>
    <row r="407" spans="1:13" s="21" customFormat="1" ht="25.5">
      <c r="A407" s="22"/>
      <c r="B407" s="60"/>
      <c r="C407" s="36" t="s">
        <v>237</v>
      </c>
      <c r="D407" s="5">
        <v>425400</v>
      </c>
      <c r="E407" s="5"/>
      <c r="F407" s="5">
        <f t="shared" si="17"/>
        <v>0</v>
      </c>
      <c r="G407" s="5"/>
      <c r="H407" s="5"/>
      <c r="I407" s="5"/>
      <c r="J407" s="5"/>
      <c r="K407" s="5">
        <f t="shared" si="18"/>
        <v>425400</v>
      </c>
      <c r="L407" s="30"/>
      <c r="M407" s="30"/>
    </row>
    <row r="408" spans="1:13" s="21" customFormat="1" ht="25.5">
      <c r="A408" s="9"/>
      <c r="B408" s="60">
        <v>85406</v>
      </c>
      <c r="C408" s="39" t="s">
        <v>387</v>
      </c>
      <c r="D408" s="18">
        <f>D409</f>
        <v>2131100</v>
      </c>
      <c r="E408" s="18">
        <f>E409</f>
        <v>0</v>
      </c>
      <c r="F408" s="18">
        <f t="shared" si="17"/>
        <v>0</v>
      </c>
      <c r="G408" s="18">
        <f>G409</f>
        <v>0</v>
      </c>
      <c r="H408" s="18">
        <f>H409</f>
        <v>0</v>
      </c>
      <c r="I408" s="18">
        <f>I409</f>
        <v>0</v>
      </c>
      <c r="J408" s="18">
        <f>J409</f>
        <v>0</v>
      </c>
      <c r="K408" s="18">
        <f t="shared" si="18"/>
        <v>2131100</v>
      </c>
      <c r="L408" s="30"/>
      <c r="M408" s="30"/>
    </row>
    <row r="409" spans="1:13" s="21" customFormat="1" ht="25.5">
      <c r="A409" s="9"/>
      <c r="B409" s="50"/>
      <c r="C409" s="36" t="s">
        <v>412</v>
      </c>
      <c r="D409" s="5">
        <v>2131100</v>
      </c>
      <c r="E409" s="5"/>
      <c r="F409" s="5">
        <f t="shared" si="17"/>
        <v>0</v>
      </c>
      <c r="G409" s="5"/>
      <c r="H409" s="5"/>
      <c r="I409" s="5"/>
      <c r="J409" s="5"/>
      <c r="K409" s="5">
        <f t="shared" si="18"/>
        <v>2131100</v>
      </c>
      <c r="L409" s="30"/>
      <c r="M409" s="30"/>
    </row>
    <row r="410" spans="1:13" s="21" customFormat="1" ht="12.75">
      <c r="A410" s="22"/>
      <c r="B410" s="60">
        <v>85407</v>
      </c>
      <c r="C410" s="39" t="s">
        <v>330</v>
      </c>
      <c r="D410" s="18">
        <f>SUM(D411:D414)</f>
        <v>3801300</v>
      </c>
      <c r="E410" s="18">
        <f>SUM(E411:E414)</f>
        <v>0</v>
      </c>
      <c r="F410" s="18">
        <f t="shared" si="17"/>
        <v>0</v>
      </c>
      <c r="G410" s="18">
        <f>SUM(G411:G414)</f>
        <v>0</v>
      </c>
      <c r="H410" s="18">
        <f>SUM(H411:H414)</f>
        <v>0</v>
      </c>
      <c r="I410" s="18">
        <f>SUM(I411:I414)</f>
        <v>0</v>
      </c>
      <c r="J410" s="18">
        <f>SUM(J411:J414)</f>
        <v>0</v>
      </c>
      <c r="K410" s="18">
        <f t="shared" si="18"/>
        <v>3801300</v>
      </c>
      <c r="L410" s="30"/>
      <c r="M410" s="30"/>
    </row>
    <row r="411" spans="1:13" s="21" customFormat="1" ht="12.75">
      <c r="A411" s="22"/>
      <c r="B411" s="60"/>
      <c r="C411" s="36" t="s">
        <v>331</v>
      </c>
      <c r="D411" s="5">
        <v>789400</v>
      </c>
      <c r="E411" s="5"/>
      <c r="F411" s="5">
        <f t="shared" si="17"/>
        <v>0</v>
      </c>
      <c r="G411" s="5"/>
      <c r="H411" s="5"/>
      <c r="I411" s="5"/>
      <c r="J411" s="5"/>
      <c r="K411" s="5">
        <f t="shared" si="18"/>
        <v>789400</v>
      </c>
      <c r="L411" s="30"/>
      <c r="M411" s="30"/>
    </row>
    <row r="412" spans="1:13" s="21" customFormat="1" ht="12.75">
      <c r="A412" s="9"/>
      <c r="B412" s="50"/>
      <c r="C412" s="36" t="s">
        <v>332</v>
      </c>
      <c r="D412" s="3">
        <v>2704300</v>
      </c>
      <c r="E412" s="3"/>
      <c r="F412" s="5">
        <f t="shared" si="17"/>
        <v>0</v>
      </c>
      <c r="G412" s="3"/>
      <c r="H412" s="3"/>
      <c r="I412" s="3"/>
      <c r="J412" s="3"/>
      <c r="K412" s="5">
        <f t="shared" si="18"/>
        <v>2704300</v>
      </c>
      <c r="L412" s="30"/>
      <c r="M412" s="30"/>
    </row>
    <row r="413" spans="1:13" s="21" customFormat="1" ht="25.5">
      <c r="A413" s="9"/>
      <c r="B413" s="50"/>
      <c r="C413" s="36" t="s">
        <v>333</v>
      </c>
      <c r="D413" s="3">
        <v>154400</v>
      </c>
      <c r="E413" s="3"/>
      <c r="F413" s="5">
        <f t="shared" si="17"/>
        <v>0</v>
      </c>
      <c r="G413" s="3"/>
      <c r="H413" s="3"/>
      <c r="I413" s="3"/>
      <c r="J413" s="3"/>
      <c r="K413" s="5">
        <f t="shared" si="18"/>
        <v>154400</v>
      </c>
      <c r="L413" s="30"/>
      <c r="M413" s="30"/>
    </row>
    <row r="414" spans="1:13" s="21" customFormat="1" ht="12.75">
      <c r="A414" s="9"/>
      <c r="B414" s="50"/>
      <c r="C414" s="36" t="s">
        <v>334</v>
      </c>
      <c r="D414" s="3">
        <v>153200</v>
      </c>
      <c r="E414" s="3"/>
      <c r="F414" s="5">
        <f t="shared" si="17"/>
        <v>0</v>
      </c>
      <c r="G414" s="3"/>
      <c r="H414" s="3"/>
      <c r="I414" s="3"/>
      <c r="J414" s="3"/>
      <c r="K414" s="5">
        <f t="shared" si="18"/>
        <v>153200</v>
      </c>
      <c r="L414" s="30"/>
      <c r="M414" s="30"/>
    </row>
    <row r="415" spans="1:13" s="21" customFormat="1" ht="12.75">
      <c r="A415" s="9"/>
      <c r="B415" s="60">
        <v>85410</v>
      </c>
      <c r="C415" s="39" t="s">
        <v>335</v>
      </c>
      <c r="D415" s="38">
        <f>SUM(D416:D418)</f>
        <v>1977600</v>
      </c>
      <c r="E415" s="38">
        <f>SUM(E416:E418)</f>
        <v>150500</v>
      </c>
      <c r="F415" s="18">
        <f t="shared" si="17"/>
        <v>150500</v>
      </c>
      <c r="G415" s="38">
        <f>SUM(G416:G418)</f>
        <v>0</v>
      </c>
      <c r="H415" s="38">
        <f>SUM(H416:H418)</f>
        <v>150500</v>
      </c>
      <c r="I415" s="38">
        <f>SUM(I416:I418)</f>
        <v>0</v>
      </c>
      <c r="J415" s="38">
        <f>SUM(J416:J418)</f>
        <v>0</v>
      </c>
      <c r="K415" s="18">
        <f t="shared" si="18"/>
        <v>2128100</v>
      </c>
      <c r="L415" s="30"/>
      <c r="M415" s="30"/>
    </row>
    <row r="416" spans="1:13" s="21" customFormat="1" ht="12.75">
      <c r="A416" s="9"/>
      <c r="B416" s="50"/>
      <c r="C416" s="36" t="s">
        <v>336</v>
      </c>
      <c r="D416" s="3">
        <v>1179800</v>
      </c>
      <c r="E416" s="3"/>
      <c r="F416" s="5">
        <f t="shared" si="17"/>
        <v>0</v>
      </c>
      <c r="G416" s="3"/>
      <c r="H416" s="3"/>
      <c r="I416" s="3"/>
      <c r="J416" s="3"/>
      <c r="K416" s="5">
        <f t="shared" si="18"/>
        <v>1179800</v>
      </c>
      <c r="L416" s="30"/>
      <c r="M416" s="30"/>
    </row>
    <row r="417" spans="1:13" s="21" customFormat="1" ht="12.75">
      <c r="A417" s="9"/>
      <c r="B417" s="50"/>
      <c r="C417" s="36" t="s">
        <v>337</v>
      </c>
      <c r="D417" s="3">
        <v>373800</v>
      </c>
      <c r="E417" s="3"/>
      <c r="F417" s="5">
        <f t="shared" si="17"/>
        <v>0</v>
      </c>
      <c r="G417" s="3"/>
      <c r="H417" s="3"/>
      <c r="I417" s="3"/>
      <c r="J417" s="3"/>
      <c r="K417" s="5">
        <f t="shared" si="18"/>
        <v>373800</v>
      </c>
      <c r="L417" s="30"/>
      <c r="M417" s="30"/>
    </row>
    <row r="418" spans="1:13" s="21" customFormat="1" ht="12.75">
      <c r="A418" s="9"/>
      <c r="B418" s="50"/>
      <c r="C418" s="36" t="s">
        <v>338</v>
      </c>
      <c r="D418" s="3">
        <v>424000</v>
      </c>
      <c r="E418" s="3">
        <v>150500</v>
      </c>
      <c r="F418" s="5">
        <f t="shared" si="17"/>
        <v>150500</v>
      </c>
      <c r="G418" s="3"/>
      <c r="H418" s="3">
        <v>150500</v>
      </c>
      <c r="I418" s="3"/>
      <c r="J418" s="3"/>
      <c r="K418" s="5">
        <f t="shared" si="18"/>
        <v>574500</v>
      </c>
      <c r="L418" s="30"/>
      <c r="M418" s="30"/>
    </row>
    <row r="419" spans="1:13" s="21" customFormat="1" ht="38.25">
      <c r="A419" s="9"/>
      <c r="B419" s="60">
        <v>85412</v>
      </c>
      <c r="C419" s="39" t="s">
        <v>81</v>
      </c>
      <c r="D419" s="38">
        <f>SUM(D420:D420)</f>
        <v>150000</v>
      </c>
      <c r="E419" s="38">
        <f>SUM(E420:E420)</f>
        <v>0</v>
      </c>
      <c r="F419" s="18">
        <f t="shared" si="17"/>
        <v>0</v>
      </c>
      <c r="G419" s="38">
        <f>SUM(G420:G420)</f>
        <v>0</v>
      </c>
      <c r="H419" s="38">
        <f>SUM(H420:H420)</f>
        <v>0</v>
      </c>
      <c r="I419" s="38">
        <f>SUM(I420:I420)</f>
        <v>0</v>
      </c>
      <c r="J419" s="38">
        <f>SUM(J420:J420)</f>
        <v>0</v>
      </c>
      <c r="K419" s="18">
        <f t="shared" si="18"/>
        <v>150000</v>
      </c>
      <c r="L419" s="30"/>
      <c r="M419" s="30"/>
    </row>
    <row r="420" spans="1:13" s="21" customFormat="1" ht="12.75">
      <c r="A420" s="9"/>
      <c r="B420" s="50"/>
      <c r="C420" s="36" t="s">
        <v>83</v>
      </c>
      <c r="D420" s="3">
        <v>150000</v>
      </c>
      <c r="E420" s="3"/>
      <c r="F420" s="5">
        <f t="shared" si="17"/>
        <v>0</v>
      </c>
      <c r="G420" s="3"/>
      <c r="H420" s="3"/>
      <c r="I420" s="3"/>
      <c r="J420" s="3"/>
      <c r="K420" s="5">
        <f t="shared" si="18"/>
        <v>150000</v>
      </c>
      <c r="L420" s="30"/>
      <c r="M420" s="30"/>
    </row>
    <row r="421" spans="1:13" s="21" customFormat="1" ht="12.75">
      <c r="A421" s="9"/>
      <c r="B421" s="60">
        <v>85415</v>
      </c>
      <c r="C421" s="39" t="s">
        <v>339</v>
      </c>
      <c r="D421" s="38">
        <f>SUM(D422:D422)</f>
        <v>100000</v>
      </c>
      <c r="E421" s="38">
        <f>SUM(E422:E422)</f>
        <v>0</v>
      </c>
      <c r="F421" s="18">
        <f t="shared" si="17"/>
        <v>0</v>
      </c>
      <c r="G421" s="38">
        <f>SUM(G422:G422)</f>
        <v>0</v>
      </c>
      <c r="H421" s="38">
        <f>SUM(H422:H422)</f>
        <v>0</v>
      </c>
      <c r="I421" s="38">
        <f>SUM(I422:I422)</f>
        <v>0</v>
      </c>
      <c r="J421" s="38">
        <f>SUM(J422:J422)</f>
        <v>0</v>
      </c>
      <c r="K421" s="18">
        <f t="shared" si="18"/>
        <v>100000</v>
      </c>
      <c r="L421" s="30"/>
      <c r="M421" s="30"/>
    </row>
    <row r="422" spans="1:13" s="21" customFormat="1" ht="12.75">
      <c r="A422" s="9"/>
      <c r="B422" s="50"/>
      <c r="C422" s="36" t="s">
        <v>84</v>
      </c>
      <c r="D422" s="3">
        <v>100000</v>
      </c>
      <c r="E422" s="3"/>
      <c r="F422" s="5">
        <f t="shared" si="17"/>
        <v>0</v>
      </c>
      <c r="G422" s="3"/>
      <c r="H422" s="3"/>
      <c r="I422" s="3"/>
      <c r="J422" s="3"/>
      <c r="K422" s="5">
        <f t="shared" si="18"/>
        <v>100000</v>
      </c>
      <c r="L422" s="30"/>
      <c r="M422" s="30"/>
    </row>
    <row r="423" spans="1:13" s="21" customFormat="1" ht="12.75">
      <c r="A423" s="9"/>
      <c r="B423" s="60">
        <v>85417</v>
      </c>
      <c r="C423" s="39" t="s">
        <v>340</v>
      </c>
      <c r="D423" s="38">
        <f>D424</f>
        <v>80800</v>
      </c>
      <c r="E423" s="38">
        <f>E424</f>
        <v>0</v>
      </c>
      <c r="F423" s="18">
        <f t="shared" si="17"/>
        <v>0</v>
      </c>
      <c r="G423" s="38">
        <f>G424</f>
        <v>0</v>
      </c>
      <c r="H423" s="38">
        <f>H424</f>
        <v>0</v>
      </c>
      <c r="I423" s="38">
        <f>I424</f>
        <v>0</v>
      </c>
      <c r="J423" s="38">
        <f>J424</f>
        <v>0</v>
      </c>
      <c r="K423" s="18">
        <f t="shared" si="18"/>
        <v>80800</v>
      </c>
      <c r="L423" s="30"/>
      <c r="M423" s="30"/>
    </row>
    <row r="424" spans="1:13" s="21" customFormat="1" ht="12.75">
      <c r="A424" s="9"/>
      <c r="B424" s="60"/>
      <c r="C424" s="36" t="s">
        <v>24</v>
      </c>
      <c r="D424" s="3">
        <v>80800</v>
      </c>
      <c r="E424" s="3"/>
      <c r="F424" s="5">
        <f t="shared" si="17"/>
        <v>0</v>
      </c>
      <c r="G424" s="3"/>
      <c r="H424" s="3"/>
      <c r="I424" s="3"/>
      <c r="J424" s="3"/>
      <c r="K424" s="5">
        <f t="shared" si="18"/>
        <v>80800</v>
      </c>
      <c r="L424" s="30"/>
      <c r="M424" s="30"/>
    </row>
    <row r="425" spans="1:13" s="21" customFormat="1" ht="12.75">
      <c r="A425" s="22"/>
      <c r="B425" s="60">
        <v>85446</v>
      </c>
      <c r="C425" s="39" t="s">
        <v>52</v>
      </c>
      <c r="D425" s="38">
        <f>D426</f>
        <v>50300</v>
      </c>
      <c r="E425" s="38">
        <f>E426</f>
        <v>0</v>
      </c>
      <c r="F425" s="18">
        <f t="shared" si="17"/>
        <v>0</v>
      </c>
      <c r="G425" s="38">
        <f>G426</f>
        <v>0</v>
      </c>
      <c r="H425" s="38">
        <f>H426</f>
        <v>0</v>
      </c>
      <c r="I425" s="38">
        <f>I426</f>
        <v>0</v>
      </c>
      <c r="J425" s="38">
        <f>J426</f>
        <v>0</v>
      </c>
      <c r="K425" s="18">
        <f t="shared" si="18"/>
        <v>50300</v>
      </c>
      <c r="L425" s="30"/>
      <c r="M425" s="30"/>
    </row>
    <row r="426" spans="1:13" s="21" customFormat="1" ht="12.75">
      <c r="A426" s="22"/>
      <c r="B426" s="60"/>
      <c r="C426" s="36" t="s">
        <v>32</v>
      </c>
      <c r="D426" s="3">
        <v>50300</v>
      </c>
      <c r="E426" s="3"/>
      <c r="F426" s="5">
        <f t="shared" si="17"/>
        <v>0</v>
      </c>
      <c r="G426" s="3"/>
      <c r="H426" s="3"/>
      <c r="I426" s="3"/>
      <c r="J426" s="3"/>
      <c r="K426" s="5">
        <f t="shared" si="18"/>
        <v>50300</v>
      </c>
      <c r="L426" s="30"/>
      <c r="M426" s="30"/>
    </row>
    <row r="427" spans="1:13" s="21" customFormat="1" ht="12.75">
      <c r="A427" s="9"/>
      <c r="B427" s="60">
        <v>85495</v>
      </c>
      <c r="C427" s="39" t="s">
        <v>187</v>
      </c>
      <c r="D427" s="38">
        <f>SUM(D428:D430)</f>
        <v>106300</v>
      </c>
      <c r="E427" s="38">
        <f>SUM(E428:E430)</f>
        <v>0</v>
      </c>
      <c r="F427" s="18">
        <f t="shared" si="17"/>
        <v>0</v>
      </c>
      <c r="G427" s="38">
        <f>SUM(G428:G430)</f>
        <v>0</v>
      </c>
      <c r="H427" s="38">
        <f>SUM(H428:H430)</f>
        <v>0</v>
      </c>
      <c r="I427" s="38">
        <f>SUM(I428:I430)</f>
        <v>0</v>
      </c>
      <c r="J427" s="38">
        <f>SUM(J428:J430)</f>
        <v>0</v>
      </c>
      <c r="K427" s="18">
        <f t="shared" si="18"/>
        <v>106300</v>
      </c>
      <c r="L427" s="30"/>
      <c r="M427" s="30"/>
    </row>
    <row r="428" spans="1:13" s="21" customFormat="1" ht="25.5">
      <c r="A428" s="9"/>
      <c r="B428" s="60"/>
      <c r="C428" s="36" t="s">
        <v>9</v>
      </c>
      <c r="D428" s="3">
        <v>25000</v>
      </c>
      <c r="E428" s="3"/>
      <c r="F428" s="5">
        <f t="shared" si="17"/>
        <v>0</v>
      </c>
      <c r="G428" s="3"/>
      <c r="H428" s="3"/>
      <c r="I428" s="3"/>
      <c r="J428" s="3"/>
      <c r="K428" s="5">
        <f t="shared" si="18"/>
        <v>25000</v>
      </c>
      <c r="L428" s="30"/>
      <c r="M428" s="30"/>
    </row>
    <row r="429" spans="1:13" s="21" customFormat="1" ht="12.75">
      <c r="A429" s="9"/>
      <c r="B429" s="60"/>
      <c r="C429" s="36" t="s">
        <v>379</v>
      </c>
      <c r="D429" s="3">
        <v>30000</v>
      </c>
      <c r="E429" s="3"/>
      <c r="F429" s="5">
        <f t="shared" si="17"/>
        <v>0</v>
      </c>
      <c r="G429" s="3"/>
      <c r="H429" s="3"/>
      <c r="I429" s="3"/>
      <c r="J429" s="3"/>
      <c r="K429" s="5">
        <f t="shared" si="18"/>
        <v>30000</v>
      </c>
      <c r="L429" s="30"/>
      <c r="M429" s="30"/>
    </row>
    <row r="430" spans="1:13" s="21" customFormat="1" ht="25.5">
      <c r="A430" s="9"/>
      <c r="B430" s="60"/>
      <c r="C430" s="36" t="s">
        <v>166</v>
      </c>
      <c r="D430" s="3">
        <v>51300</v>
      </c>
      <c r="E430" s="3"/>
      <c r="F430" s="5">
        <f t="shared" si="17"/>
        <v>0</v>
      </c>
      <c r="G430" s="3"/>
      <c r="H430" s="3"/>
      <c r="I430" s="3"/>
      <c r="J430" s="3"/>
      <c r="K430" s="5">
        <f t="shared" si="18"/>
        <v>51300</v>
      </c>
      <c r="L430" s="30"/>
      <c r="M430" s="30"/>
    </row>
    <row r="431" spans="1:13" s="21" customFormat="1" ht="25.5">
      <c r="A431" s="12">
        <v>900</v>
      </c>
      <c r="B431" s="48"/>
      <c r="C431" s="64" t="s">
        <v>127</v>
      </c>
      <c r="D431" s="13">
        <f>D432+D439+D441+D443+D449+D451+D454+D456</f>
        <v>150462800</v>
      </c>
      <c r="E431" s="64">
        <f>E432+E439+E441+E443+E449+E451+E454+E456</f>
        <v>332000</v>
      </c>
      <c r="F431" s="13">
        <f t="shared" si="17"/>
        <v>67000</v>
      </c>
      <c r="G431" s="13">
        <f>G432+G439+G441+G443+G449+G451+G454+G456</f>
        <v>0</v>
      </c>
      <c r="H431" s="13">
        <f>H432+H439+H441+H443+H449+H451+H454+H456</f>
        <v>0</v>
      </c>
      <c r="I431" s="13">
        <f>I432+I439+I441+I443+I449+I451+I454+I456</f>
        <v>100000</v>
      </c>
      <c r="J431" s="64">
        <f>J432+J439+J441+J443+J449+J451+J454+J456</f>
        <v>265000</v>
      </c>
      <c r="K431" s="13">
        <f t="shared" si="18"/>
        <v>150794800</v>
      </c>
      <c r="L431" s="30"/>
      <c r="M431" s="30"/>
    </row>
    <row r="432" spans="1:13" s="21" customFormat="1" ht="12.75">
      <c r="A432" s="22"/>
      <c r="B432" s="60">
        <v>90001</v>
      </c>
      <c r="C432" s="39" t="s">
        <v>82</v>
      </c>
      <c r="D432" s="18">
        <f>SUM(D433:D438)</f>
        <v>124907500</v>
      </c>
      <c r="E432" s="18">
        <f>SUM(E433:E438)</f>
        <v>0</v>
      </c>
      <c r="F432" s="18">
        <f t="shared" si="17"/>
        <v>0</v>
      </c>
      <c r="G432" s="18">
        <f>SUM(G433:G438)</f>
        <v>0</v>
      </c>
      <c r="H432" s="18">
        <f>SUM(H433:H438)</f>
        <v>0</v>
      </c>
      <c r="I432" s="18">
        <f>SUM(I433:I438)</f>
        <v>0</v>
      </c>
      <c r="J432" s="18">
        <f>SUM(J433:J438)</f>
        <v>0</v>
      </c>
      <c r="K432" s="18">
        <f t="shared" si="18"/>
        <v>124907500</v>
      </c>
      <c r="L432" s="30"/>
      <c r="M432" s="30"/>
    </row>
    <row r="433" spans="1:13" s="10" customFormat="1" ht="51">
      <c r="A433" s="9"/>
      <c r="B433" s="50"/>
      <c r="C433" s="36" t="s">
        <v>489</v>
      </c>
      <c r="D433" s="5">
        <v>18387703</v>
      </c>
      <c r="E433" s="5"/>
      <c r="F433" s="5">
        <f t="shared" si="17"/>
        <v>0</v>
      </c>
      <c r="G433" s="5"/>
      <c r="H433" s="5"/>
      <c r="I433" s="5"/>
      <c r="J433" s="5"/>
      <c r="K433" s="5">
        <f t="shared" si="18"/>
        <v>18387703</v>
      </c>
      <c r="L433" s="30"/>
      <c r="M433" s="30"/>
    </row>
    <row r="434" spans="1:13" s="10" customFormat="1" ht="89.25">
      <c r="A434" s="9"/>
      <c r="B434" s="50"/>
      <c r="C434" s="36" t="s">
        <v>511</v>
      </c>
      <c r="D434" s="5">
        <v>37713937</v>
      </c>
      <c r="E434" s="5"/>
      <c r="F434" s="5">
        <f t="shared" si="17"/>
        <v>0</v>
      </c>
      <c r="G434" s="5"/>
      <c r="H434" s="5"/>
      <c r="I434" s="5"/>
      <c r="J434" s="5"/>
      <c r="K434" s="5">
        <f t="shared" si="18"/>
        <v>37713937</v>
      </c>
      <c r="L434" s="30"/>
      <c r="M434" s="30"/>
    </row>
    <row r="435" spans="1:13" s="10" customFormat="1" ht="63.75">
      <c r="A435" s="9"/>
      <c r="B435" s="50"/>
      <c r="C435" s="36" t="s">
        <v>490</v>
      </c>
      <c r="D435" s="5">
        <v>27415610</v>
      </c>
      <c r="E435" s="5"/>
      <c r="F435" s="5">
        <f t="shared" si="17"/>
        <v>0</v>
      </c>
      <c r="G435" s="5"/>
      <c r="H435" s="5"/>
      <c r="I435" s="5"/>
      <c r="J435" s="5"/>
      <c r="K435" s="5">
        <f t="shared" si="18"/>
        <v>27415610</v>
      </c>
      <c r="L435" s="30"/>
      <c r="M435" s="30"/>
    </row>
    <row r="436" spans="1:13" s="10" customFormat="1" ht="76.5">
      <c r="A436" s="9"/>
      <c r="B436" s="50"/>
      <c r="C436" s="36" t="s">
        <v>491</v>
      </c>
      <c r="D436" s="5">
        <v>34206614</v>
      </c>
      <c r="E436" s="5"/>
      <c r="F436" s="5">
        <f t="shared" si="17"/>
        <v>0</v>
      </c>
      <c r="G436" s="5"/>
      <c r="H436" s="5"/>
      <c r="I436" s="5"/>
      <c r="J436" s="5"/>
      <c r="K436" s="5">
        <f t="shared" si="18"/>
        <v>34206614</v>
      </c>
      <c r="L436" s="30"/>
      <c r="M436" s="30"/>
    </row>
    <row r="437" spans="1:13" s="10" customFormat="1" ht="38.25">
      <c r="A437" s="9"/>
      <c r="B437" s="50"/>
      <c r="C437" s="36" t="s">
        <v>492</v>
      </c>
      <c r="D437" s="5">
        <v>804964</v>
      </c>
      <c r="E437" s="5"/>
      <c r="F437" s="5">
        <f t="shared" si="17"/>
        <v>0</v>
      </c>
      <c r="G437" s="5"/>
      <c r="H437" s="5"/>
      <c r="I437" s="5"/>
      <c r="J437" s="5"/>
      <c r="K437" s="5">
        <f t="shared" si="18"/>
        <v>804964</v>
      </c>
      <c r="L437" s="30"/>
      <c r="M437" s="30"/>
    </row>
    <row r="438" spans="1:13" s="10" customFormat="1" ht="25.5">
      <c r="A438" s="9"/>
      <c r="B438" s="50"/>
      <c r="C438" s="36" t="s">
        <v>493</v>
      </c>
      <c r="D438" s="5">
        <v>6378672</v>
      </c>
      <c r="E438" s="5"/>
      <c r="F438" s="5">
        <f t="shared" si="17"/>
        <v>0</v>
      </c>
      <c r="G438" s="5"/>
      <c r="H438" s="5"/>
      <c r="I438" s="5"/>
      <c r="J438" s="5"/>
      <c r="K438" s="5">
        <f t="shared" si="18"/>
        <v>6378672</v>
      </c>
      <c r="L438" s="30"/>
      <c r="M438" s="30"/>
    </row>
    <row r="439" spans="1:13" s="21" customFormat="1" ht="12.75">
      <c r="A439" s="22"/>
      <c r="B439" s="60">
        <v>90002</v>
      </c>
      <c r="C439" s="39" t="s">
        <v>359</v>
      </c>
      <c r="D439" s="18">
        <f>D440</f>
        <v>15000</v>
      </c>
      <c r="E439" s="18">
        <f>E440</f>
        <v>0</v>
      </c>
      <c r="F439" s="18">
        <f t="shared" si="17"/>
        <v>0</v>
      </c>
      <c r="G439" s="18">
        <f>G440</f>
        <v>0</v>
      </c>
      <c r="H439" s="18">
        <f>H440</f>
        <v>0</v>
      </c>
      <c r="I439" s="18">
        <f>I440</f>
        <v>0</v>
      </c>
      <c r="J439" s="18">
        <f>J440</f>
        <v>0</v>
      </c>
      <c r="K439" s="18">
        <f t="shared" si="18"/>
        <v>15000</v>
      </c>
      <c r="L439" s="30"/>
      <c r="M439" s="30"/>
    </row>
    <row r="440" spans="1:13" s="10" customFormat="1" ht="12.75">
      <c r="A440" s="9"/>
      <c r="B440" s="50"/>
      <c r="C440" s="36" t="s">
        <v>360</v>
      </c>
      <c r="D440" s="5">
        <v>15000</v>
      </c>
      <c r="E440" s="5"/>
      <c r="F440" s="5">
        <f t="shared" si="17"/>
        <v>0</v>
      </c>
      <c r="G440" s="5"/>
      <c r="H440" s="5"/>
      <c r="I440" s="5"/>
      <c r="J440" s="5"/>
      <c r="K440" s="5">
        <f t="shared" si="18"/>
        <v>15000</v>
      </c>
      <c r="L440" s="30"/>
      <c r="M440" s="30"/>
    </row>
    <row r="441" spans="1:13" s="21" customFormat="1" ht="12.75">
      <c r="A441" s="22"/>
      <c r="B441" s="60">
        <v>90003</v>
      </c>
      <c r="C441" s="39" t="s">
        <v>341</v>
      </c>
      <c r="D441" s="18">
        <f>D442</f>
        <v>3050000</v>
      </c>
      <c r="E441" s="18">
        <f>E442</f>
        <v>0</v>
      </c>
      <c r="F441" s="18">
        <f t="shared" si="17"/>
        <v>0</v>
      </c>
      <c r="G441" s="18">
        <f>G442</f>
        <v>0</v>
      </c>
      <c r="H441" s="18">
        <f>H442</f>
        <v>0</v>
      </c>
      <c r="I441" s="18">
        <f>I442</f>
        <v>0</v>
      </c>
      <c r="J441" s="18">
        <f>J442</f>
        <v>0</v>
      </c>
      <c r="K441" s="18">
        <f t="shared" si="18"/>
        <v>3050000</v>
      </c>
      <c r="L441" s="30"/>
      <c r="M441" s="30"/>
    </row>
    <row r="442" spans="1:13" s="10" customFormat="1" ht="12.75">
      <c r="A442" s="9"/>
      <c r="B442" s="50"/>
      <c r="C442" s="36" t="s">
        <v>85</v>
      </c>
      <c r="D442" s="5">
        <v>3050000</v>
      </c>
      <c r="E442" s="5"/>
      <c r="F442" s="5">
        <f t="shared" si="17"/>
        <v>0</v>
      </c>
      <c r="G442" s="5"/>
      <c r="H442" s="5"/>
      <c r="I442" s="5"/>
      <c r="J442" s="5"/>
      <c r="K442" s="5">
        <f t="shared" si="18"/>
        <v>3050000</v>
      </c>
      <c r="L442" s="30"/>
      <c r="M442" s="30"/>
    </row>
    <row r="443" spans="1:13" s="21" customFormat="1" ht="12.75">
      <c r="A443" s="22"/>
      <c r="B443" s="60">
        <v>90004</v>
      </c>
      <c r="C443" s="39" t="s">
        <v>342</v>
      </c>
      <c r="D443" s="18">
        <f>SUM(D444:D448)</f>
        <v>1740000</v>
      </c>
      <c r="E443" s="18">
        <f>SUM(E444:E448)</f>
        <v>0</v>
      </c>
      <c r="F443" s="18">
        <f t="shared" si="17"/>
        <v>0</v>
      </c>
      <c r="G443" s="18">
        <f>SUM(G444:G448)</f>
        <v>0</v>
      </c>
      <c r="H443" s="18">
        <f>SUM(H444:H448)</f>
        <v>0</v>
      </c>
      <c r="I443" s="18">
        <f>SUM(I444:I448)</f>
        <v>0</v>
      </c>
      <c r="J443" s="18">
        <f>SUM(J444:J448)</f>
        <v>0</v>
      </c>
      <c r="K443" s="18">
        <f t="shared" si="18"/>
        <v>1740000</v>
      </c>
      <c r="L443" s="30"/>
      <c r="M443" s="30"/>
    </row>
    <row r="444" spans="1:13" s="10" customFormat="1" ht="12.75">
      <c r="A444" s="9"/>
      <c r="B444" s="60"/>
      <c r="C444" s="36" t="s">
        <v>67</v>
      </c>
      <c r="D444" s="5">
        <v>1100000</v>
      </c>
      <c r="E444" s="5"/>
      <c r="F444" s="5">
        <f t="shared" si="17"/>
        <v>0</v>
      </c>
      <c r="G444" s="5"/>
      <c r="H444" s="5"/>
      <c r="I444" s="5"/>
      <c r="J444" s="5"/>
      <c r="K444" s="5">
        <f t="shared" si="18"/>
        <v>1100000</v>
      </c>
      <c r="L444" s="30"/>
      <c r="M444" s="30"/>
    </row>
    <row r="445" spans="1:13" s="10" customFormat="1" ht="25.5">
      <c r="A445" s="9"/>
      <c r="B445" s="60"/>
      <c r="C445" s="36" t="s">
        <v>12</v>
      </c>
      <c r="D445" s="5">
        <v>310000</v>
      </c>
      <c r="E445" s="5"/>
      <c r="F445" s="5">
        <f t="shared" si="17"/>
        <v>0</v>
      </c>
      <c r="G445" s="5"/>
      <c r="H445" s="5"/>
      <c r="I445" s="5"/>
      <c r="J445" s="5"/>
      <c r="K445" s="5">
        <f t="shared" si="18"/>
        <v>310000</v>
      </c>
      <c r="L445" s="30"/>
      <c r="M445" s="30"/>
    </row>
    <row r="446" spans="1:13" s="10" customFormat="1" ht="12.75">
      <c r="A446" s="9"/>
      <c r="B446" s="60"/>
      <c r="C446" s="36" t="s">
        <v>413</v>
      </c>
      <c r="D446" s="5">
        <v>20000</v>
      </c>
      <c r="E446" s="5"/>
      <c r="F446" s="5">
        <f t="shared" si="17"/>
        <v>0</v>
      </c>
      <c r="G446" s="5"/>
      <c r="H446" s="5"/>
      <c r="I446" s="5"/>
      <c r="J446" s="5"/>
      <c r="K446" s="5">
        <f t="shared" si="18"/>
        <v>20000</v>
      </c>
      <c r="L446" s="30"/>
      <c r="M446" s="30"/>
    </row>
    <row r="447" spans="1:13" s="10" customFormat="1" ht="12.75">
      <c r="A447" s="9"/>
      <c r="B447" s="60"/>
      <c r="C447" s="36" t="s">
        <v>414</v>
      </c>
      <c r="D447" s="5">
        <v>60000</v>
      </c>
      <c r="E447" s="5"/>
      <c r="F447" s="5">
        <f t="shared" si="17"/>
        <v>0</v>
      </c>
      <c r="G447" s="5"/>
      <c r="H447" s="5"/>
      <c r="I447" s="5"/>
      <c r="J447" s="5"/>
      <c r="K447" s="5">
        <f t="shared" si="18"/>
        <v>60000</v>
      </c>
      <c r="L447" s="30"/>
      <c r="M447" s="30"/>
    </row>
    <row r="448" spans="1:13" s="10" customFormat="1" ht="12.75">
      <c r="A448" s="9"/>
      <c r="B448" s="60"/>
      <c r="C448" s="36" t="s">
        <v>415</v>
      </c>
      <c r="D448" s="5">
        <v>250000</v>
      </c>
      <c r="E448" s="5"/>
      <c r="F448" s="5">
        <f t="shared" si="17"/>
        <v>0</v>
      </c>
      <c r="G448" s="5"/>
      <c r="H448" s="5"/>
      <c r="I448" s="5"/>
      <c r="J448" s="5"/>
      <c r="K448" s="5">
        <f t="shared" si="18"/>
        <v>250000</v>
      </c>
      <c r="L448" s="30"/>
      <c r="M448" s="30"/>
    </row>
    <row r="449" spans="1:13" s="10" customFormat="1" ht="12.75">
      <c r="A449" s="9"/>
      <c r="B449" s="60">
        <v>90013</v>
      </c>
      <c r="C449" s="39" t="s">
        <v>343</v>
      </c>
      <c r="D449" s="18">
        <f>SUM(D450:D450)</f>
        <v>197600</v>
      </c>
      <c r="E449" s="18">
        <f>SUM(E450:E450)</f>
        <v>0</v>
      </c>
      <c r="F449" s="18">
        <f t="shared" si="17"/>
        <v>0</v>
      </c>
      <c r="G449" s="18">
        <f>SUM(G450:G450)</f>
        <v>0</v>
      </c>
      <c r="H449" s="18">
        <f>SUM(H450:H450)</f>
        <v>0</v>
      </c>
      <c r="I449" s="18">
        <f>SUM(I450:I450)</f>
        <v>0</v>
      </c>
      <c r="J449" s="18">
        <f>SUM(J450:J450)</f>
        <v>0</v>
      </c>
      <c r="K449" s="18">
        <f t="shared" si="18"/>
        <v>197600</v>
      </c>
      <c r="L449" s="30"/>
      <c r="M449" s="30"/>
    </row>
    <row r="450" spans="1:13" s="10" customFormat="1" ht="25.5">
      <c r="A450" s="9"/>
      <c r="B450" s="50"/>
      <c r="C450" s="40" t="s">
        <v>68</v>
      </c>
      <c r="D450" s="5">
        <v>197600</v>
      </c>
      <c r="E450" s="5"/>
      <c r="F450" s="5">
        <f t="shared" si="17"/>
        <v>0</v>
      </c>
      <c r="G450" s="5"/>
      <c r="H450" s="5"/>
      <c r="I450" s="5"/>
      <c r="J450" s="5"/>
      <c r="K450" s="5">
        <f t="shared" si="18"/>
        <v>197600</v>
      </c>
      <c r="L450" s="30"/>
      <c r="M450" s="30"/>
    </row>
    <row r="451" spans="1:13" s="21" customFormat="1" ht="12.75">
      <c r="A451" s="22"/>
      <c r="B451" s="60">
        <v>90015</v>
      </c>
      <c r="C451" s="39" t="s">
        <v>344</v>
      </c>
      <c r="D451" s="18">
        <f>SUM(D452:D453)</f>
        <v>2950000</v>
      </c>
      <c r="E451" s="18">
        <f>SUM(E452:E453)</f>
        <v>200000</v>
      </c>
      <c r="F451" s="18">
        <f t="shared" si="17"/>
        <v>0</v>
      </c>
      <c r="G451" s="18">
        <f>SUM(G452:G453)</f>
        <v>0</v>
      </c>
      <c r="H451" s="18">
        <f>SUM(H452:H453)</f>
        <v>0</v>
      </c>
      <c r="I451" s="18">
        <f>SUM(I452:I453)</f>
        <v>0</v>
      </c>
      <c r="J451" s="18">
        <f>SUM(J452:J453)</f>
        <v>200000</v>
      </c>
      <c r="K451" s="18">
        <f t="shared" si="18"/>
        <v>3150000</v>
      </c>
      <c r="L451" s="30"/>
      <c r="M451" s="30"/>
    </row>
    <row r="452" spans="1:13" s="10" customFormat="1" ht="12.75">
      <c r="A452" s="9"/>
      <c r="B452" s="60"/>
      <c r="C452" s="36" t="s">
        <v>86</v>
      </c>
      <c r="D452" s="5">
        <v>2850000</v>
      </c>
      <c r="E452" s="5"/>
      <c r="F452" s="5">
        <f t="shared" si="17"/>
        <v>0</v>
      </c>
      <c r="G452" s="5"/>
      <c r="H452" s="5"/>
      <c r="I452" s="5"/>
      <c r="J452" s="5"/>
      <c r="K452" s="5">
        <f t="shared" si="18"/>
        <v>2850000</v>
      </c>
      <c r="L452" s="30"/>
      <c r="M452" s="30"/>
    </row>
    <row r="453" spans="1:13" s="10" customFormat="1" ht="12.75">
      <c r="A453" s="9"/>
      <c r="B453" s="60"/>
      <c r="C453" s="41" t="s">
        <v>465</v>
      </c>
      <c r="D453" s="5">
        <v>100000</v>
      </c>
      <c r="E453" s="5">
        <v>200000</v>
      </c>
      <c r="F453" s="5">
        <f t="shared" si="17"/>
        <v>0</v>
      </c>
      <c r="G453" s="5"/>
      <c r="H453" s="5"/>
      <c r="I453" s="5"/>
      <c r="J453" s="5">
        <v>200000</v>
      </c>
      <c r="K453" s="5">
        <f t="shared" si="18"/>
        <v>300000</v>
      </c>
      <c r="L453" s="30"/>
      <c r="M453" s="30"/>
    </row>
    <row r="454" spans="1:13" s="21" customFormat="1" ht="12.75">
      <c r="A454" s="22"/>
      <c r="B454" s="60">
        <v>90017</v>
      </c>
      <c r="C454" s="39" t="s">
        <v>345</v>
      </c>
      <c r="D454" s="18">
        <f>SUM(D455:D455)</f>
        <v>1561000</v>
      </c>
      <c r="E454" s="18">
        <f>SUM(E455:E455)</f>
        <v>0</v>
      </c>
      <c r="F454" s="18">
        <f t="shared" si="17"/>
        <v>0</v>
      </c>
      <c r="G454" s="18">
        <f>SUM(G455:G455)</f>
        <v>0</v>
      </c>
      <c r="H454" s="18">
        <f>SUM(H455:H455)</f>
        <v>0</v>
      </c>
      <c r="I454" s="18">
        <f>SUM(I455:I455)</f>
        <v>0</v>
      </c>
      <c r="J454" s="18">
        <f>SUM(J455:J455)</f>
        <v>0</v>
      </c>
      <c r="K454" s="18">
        <f t="shared" si="18"/>
        <v>1561000</v>
      </c>
      <c r="L454" s="30"/>
      <c r="M454" s="30"/>
    </row>
    <row r="455" spans="1:13" s="10" customFormat="1" ht="12.75">
      <c r="A455" s="9"/>
      <c r="B455" s="60"/>
      <c r="C455" s="40" t="s">
        <v>23</v>
      </c>
      <c r="D455" s="5">
        <v>1561000</v>
      </c>
      <c r="E455" s="5"/>
      <c r="F455" s="5">
        <f t="shared" si="17"/>
        <v>0</v>
      </c>
      <c r="G455" s="5"/>
      <c r="H455" s="5"/>
      <c r="I455" s="5"/>
      <c r="J455" s="5"/>
      <c r="K455" s="5">
        <f t="shared" si="18"/>
        <v>1561000</v>
      </c>
      <c r="L455" s="30"/>
      <c r="M455" s="30"/>
    </row>
    <row r="456" spans="1:13" s="21" customFormat="1" ht="12.75">
      <c r="A456" s="22"/>
      <c r="B456" s="60">
        <v>90095</v>
      </c>
      <c r="C456" s="39" t="s">
        <v>187</v>
      </c>
      <c r="D456" s="18">
        <f>SUM(D457:D483)</f>
        <v>16041700</v>
      </c>
      <c r="E456" s="18">
        <f>SUM(E457:E483)</f>
        <v>132000</v>
      </c>
      <c r="F456" s="18">
        <f t="shared" si="17"/>
        <v>67000</v>
      </c>
      <c r="G456" s="18">
        <f>SUM(G457:G483)</f>
        <v>0</v>
      </c>
      <c r="H456" s="18">
        <f>SUM(H457:H483)</f>
        <v>0</v>
      </c>
      <c r="I456" s="18">
        <f>SUM(I457:I483)</f>
        <v>100000</v>
      </c>
      <c r="J456" s="18">
        <f>SUM(J457:J483)</f>
        <v>65000</v>
      </c>
      <c r="K456" s="18">
        <f t="shared" si="18"/>
        <v>16173700</v>
      </c>
      <c r="L456" s="30"/>
      <c r="M456" s="30"/>
    </row>
    <row r="457" spans="1:13" s="10" customFormat="1" ht="12.75">
      <c r="A457" s="9"/>
      <c r="B457" s="50"/>
      <c r="C457" s="36" t="s">
        <v>364</v>
      </c>
      <c r="D457" s="5">
        <v>77600</v>
      </c>
      <c r="E457" s="5"/>
      <c r="F457" s="5">
        <f t="shared" si="17"/>
        <v>0</v>
      </c>
      <c r="G457" s="5"/>
      <c r="H457" s="5"/>
      <c r="I457" s="5"/>
      <c r="J457" s="5"/>
      <c r="K457" s="5">
        <f t="shared" si="18"/>
        <v>77600</v>
      </c>
      <c r="L457" s="30"/>
      <c r="M457" s="30"/>
    </row>
    <row r="458" spans="1:13" s="10" customFormat="1" ht="12.75">
      <c r="A458" s="9"/>
      <c r="B458" s="50"/>
      <c r="C458" s="36" t="s">
        <v>416</v>
      </c>
      <c r="D458" s="5">
        <v>33000</v>
      </c>
      <c r="E458" s="5">
        <v>-33000</v>
      </c>
      <c r="F458" s="5">
        <f t="shared" si="17"/>
        <v>-33000</v>
      </c>
      <c r="G458" s="5"/>
      <c r="H458" s="5"/>
      <c r="I458" s="5"/>
      <c r="J458" s="5"/>
      <c r="K458" s="5">
        <f t="shared" si="18"/>
        <v>0</v>
      </c>
      <c r="L458" s="30"/>
      <c r="M458" s="30"/>
    </row>
    <row r="459" spans="1:13" s="10" customFormat="1" ht="12.75">
      <c r="A459" s="9"/>
      <c r="B459" s="50"/>
      <c r="C459" s="36" t="s">
        <v>550</v>
      </c>
      <c r="D459" s="5"/>
      <c r="E459" s="5">
        <v>100000</v>
      </c>
      <c r="F459" s="5">
        <f t="shared" si="17"/>
        <v>100000</v>
      </c>
      <c r="G459" s="5"/>
      <c r="H459" s="5"/>
      <c r="I459" s="5">
        <v>100000</v>
      </c>
      <c r="J459" s="5"/>
      <c r="K459" s="5">
        <f t="shared" si="18"/>
        <v>100000</v>
      </c>
      <c r="L459" s="30"/>
      <c r="M459" s="30"/>
    </row>
    <row r="460" spans="1:13" s="10" customFormat="1" ht="12.75">
      <c r="A460" s="9"/>
      <c r="B460" s="50"/>
      <c r="C460" s="36" t="s">
        <v>87</v>
      </c>
      <c r="D460" s="5">
        <v>5000</v>
      </c>
      <c r="E460" s="5"/>
      <c r="F460" s="5">
        <f t="shared" si="17"/>
        <v>0</v>
      </c>
      <c r="G460" s="5"/>
      <c r="H460" s="5"/>
      <c r="I460" s="5"/>
      <c r="J460" s="5"/>
      <c r="K460" s="5">
        <f t="shared" si="18"/>
        <v>5000</v>
      </c>
      <c r="L460" s="30"/>
      <c r="M460" s="30"/>
    </row>
    <row r="461" spans="1:13" s="10" customFormat="1" ht="12.75">
      <c r="A461" s="9"/>
      <c r="B461" s="50"/>
      <c r="C461" s="36" t="s">
        <v>88</v>
      </c>
      <c r="D461" s="5">
        <v>4000</v>
      </c>
      <c r="E461" s="5"/>
      <c r="F461" s="5">
        <f t="shared" si="17"/>
        <v>0</v>
      </c>
      <c r="G461" s="5"/>
      <c r="H461" s="5"/>
      <c r="I461" s="5"/>
      <c r="J461" s="5"/>
      <c r="K461" s="5">
        <f t="shared" si="18"/>
        <v>4000</v>
      </c>
      <c r="L461" s="30"/>
      <c r="M461" s="30"/>
    </row>
    <row r="462" spans="1:13" s="10" customFormat="1" ht="12.75">
      <c r="A462" s="9"/>
      <c r="B462" s="50"/>
      <c r="C462" s="36" t="s">
        <v>89</v>
      </c>
      <c r="D462" s="5">
        <v>20000</v>
      </c>
      <c r="E462" s="5"/>
      <c r="F462" s="5">
        <f t="shared" si="17"/>
        <v>0</v>
      </c>
      <c r="G462" s="5"/>
      <c r="H462" s="5"/>
      <c r="I462" s="5"/>
      <c r="J462" s="5"/>
      <c r="K462" s="5">
        <f t="shared" si="18"/>
        <v>20000</v>
      </c>
      <c r="L462" s="30"/>
      <c r="M462" s="30"/>
    </row>
    <row r="463" spans="1:13" s="10" customFormat="1" ht="12.75">
      <c r="A463" s="9"/>
      <c r="B463" s="50"/>
      <c r="C463" s="36" t="s">
        <v>69</v>
      </c>
      <c r="D463" s="5">
        <v>10000</v>
      </c>
      <c r="E463" s="5"/>
      <c r="F463" s="5">
        <f t="shared" si="17"/>
        <v>0</v>
      </c>
      <c r="G463" s="5"/>
      <c r="H463" s="5"/>
      <c r="I463" s="5"/>
      <c r="J463" s="5"/>
      <c r="K463" s="5">
        <f t="shared" si="18"/>
        <v>10000</v>
      </c>
      <c r="L463" s="30"/>
      <c r="M463" s="30"/>
    </row>
    <row r="464" spans="1:13" s="10" customFormat="1" ht="25.5">
      <c r="A464" s="9"/>
      <c r="B464" s="50"/>
      <c r="C464" s="36" t="s">
        <v>47</v>
      </c>
      <c r="D464" s="5">
        <v>12000</v>
      </c>
      <c r="E464" s="5"/>
      <c r="F464" s="5">
        <f aca="true" t="shared" si="19" ref="F464:F530">E464-J464</f>
        <v>0</v>
      </c>
      <c r="G464" s="5"/>
      <c r="H464" s="5"/>
      <c r="I464" s="5"/>
      <c r="J464" s="5"/>
      <c r="K464" s="5">
        <f aca="true" t="shared" si="20" ref="K464:K530">D464+E464</f>
        <v>12000</v>
      </c>
      <c r="L464" s="30"/>
      <c r="M464" s="30"/>
    </row>
    <row r="465" spans="1:13" s="10" customFormat="1" ht="12.75" customHeight="1">
      <c r="A465" s="9"/>
      <c r="B465" s="50"/>
      <c r="C465" s="36" t="s">
        <v>48</v>
      </c>
      <c r="D465" s="5">
        <v>11000</v>
      </c>
      <c r="E465" s="5"/>
      <c r="F465" s="5">
        <f t="shared" si="19"/>
        <v>0</v>
      </c>
      <c r="G465" s="5"/>
      <c r="H465" s="5"/>
      <c r="I465" s="5"/>
      <c r="J465" s="5"/>
      <c r="K465" s="5">
        <f t="shared" si="20"/>
        <v>11000</v>
      </c>
      <c r="L465" s="30"/>
      <c r="M465" s="30"/>
    </row>
    <row r="466" spans="1:13" s="10" customFormat="1" ht="25.5">
      <c r="A466" s="9"/>
      <c r="B466" s="50"/>
      <c r="C466" s="36" t="s">
        <v>351</v>
      </c>
      <c r="D466" s="5">
        <v>112000</v>
      </c>
      <c r="E466" s="5"/>
      <c r="F466" s="5">
        <f t="shared" si="19"/>
        <v>0</v>
      </c>
      <c r="G466" s="5"/>
      <c r="H466" s="5"/>
      <c r="I466" s="5"/>
      <c r="J466" s="5"/>
      <c r="K466" s="5">
        <f t="shared" si="20"/>
        <v>112000</v>
      </c>
      <c r="L466" s="30"/>
      <c r="M466" s="30"/>
    </row>
    <row r="467" spans="1:13" s="10" customFormat="1" ht="25.5">
      <c r="A467" s="9"/>
      <c r="B467" s="50"/>
      <c r="C467" s="36" t="s">
        <v>552</v>
      </c>
      <c r="D467" s="5">
        <v>1135000</v>
      </c>
      <c r="E467" s="5"/>
      <c r="F467" s="5">
        <f t="shared" si="19"/>
        <v>0</v>
      </c>
      <c r="G467" s="5"/>
      <c r="H467" s="5"/>
      <c r="I467" s="5"/>
      <c r="J467" s="5"/>
      <c r="K467" s="5">
        <f t="shared" si="20"/>
        <v>1135000</v>
      </c>
      <c r="L467" s="30"/>
      <c r="M467" s="30"/>
    </row>
    <row r="468" spans="1:13" s="10" customFormat="1" ht="25.5">
      <c r="A468" s="9"/>
      <c r="B468" s="50"/>
      <c r="C468" s="36" t="s">
        <v>553</v>
      </c>
      <c r="D468" s="5"/>
      <c r="E468" s="5">
        <v>5000</v>
      </c>
      <c r="F468" s="5">
        <f t="shared" si="19"/>
        <v>0</v>
      </c>
      <c r="G468" s="5"/>
      <c r="H468" s="5"/>
      <c r="I468" s="5"/>
      <c r="J468" s="5">
        <v>5000</v>
      </c>
      <c r="K468" s="5">
        <f t="shared" si="20"/>
        <v>5000</v>
      </c>
      <c r="L468" s="30"/>
      <c r="M468" s="30"/>
    </row>
    <row r="469" spans="1:13" s="10" customFormat="1" ht="25.5">
      <c r="A469" s="9"/>
      <c r="B469" s="50"/>
      <c r="C469" s="36" t="s">
        <v>551</v>
      </c>
      <c r="D469" s="5"/>
      <c r="E469" s="5">
        <v>60000</v>
      </c>
      <c r="F469" s="5">
        <f t="shared" si="19"/>
        <v>0</v>
      </c>
      <c r="G469" s="5"/>
      <c r="H469" s="5"/>
      <c r="I469" s="5"/>
      <c r="J469" s="5">
        <v>60000</v>
      </c>
      <c r="K469" s="5">
        <f t="shared" si="20"/>
        <v>60000</v>
      </c>
      <c r="L469" s="30"/>
      <c r="M469" s="30"/>
    </row>
    <row r="470" spans="1:13" s="10" customFormat="1" ht="25.5">
      <c r="A470" s="9"/>
      <c r="B470" s="60"/>
      <c r="C470" s="41" t="s">
        <v>433</v>
      </c>
      <c r="D470" s="5">
        <v>159100</v>
      </c>
      <c r="E470" s="5"/>
      <c r="F470" s="5">
        <f t="shared" si="19"/>
        <v>0</v>
      </c>
      <c r="G470" s="5"/>
      <c r="H470" s="5"/>
      <c r="I470" s="5"/>
      <c r="J470" s="5"/>
      <c r="K470" s="5">
        <f t="shared" si="20"/>
        <v>159100</v>
      </c>
      <c r="L470" s="30"/>
      <c r="M470" s="30"/>
    </row>
    <row r="471" spans="1:13" s="10" customFormat="1" ht="12.75">
      <c r="A471" s="9"/>
      <c r="B471" s="50"/>
      <c r="C471" s="41" t="s">
        <v>466</v>
      </c>
      <c r="D471" s="3">
        <v>813000</v>
      </c>
      <c r="E471" s="3"/>
      <c r="F471" s="5">
        <f t="shared" si="19"/>
        <v>0</v>
      </c>
      <c r="G471" s="3"/>
      <c r="H471" s="3"/>
      <c r="I471" s="3"/>
      <c r="J471" s="3"/>
      <c r="K471" s="5">
        <f t="shared" si="20"/>
        <v>813000</v>
      </c>
      <c r="L471" s="30"/>
      <c r="M471" s="30"/>
    </row>
    <row r="472" spans="1:13" s="10" customFormat="1" ht="12.75">
      <c r="A472" s="9"/>
      <c r="B472" s="50"/>
      <c r="C472" s="41" t="s">
        <v>467</v>
      </c>
      <c r="D472" s="3">
        <v>1000000</v>
      </c>
      <c r="E472" s="3"/>
      <c r="F472" s="5">
        <f t="shared" si="19"/>
        <v>0</v>
      </c>
      <c r="G472" s="3"/>
      <c r="H472" s="3"/>
      <c r="I472" s="3"/>
      <c r="J472" s="3"/>
      <c r="K472" s="5">
        <f t="shared" si="20"/>
        <v>1000000</v>
      </c>
      <c r="L472" s="30"/>
      <c r="M472" s="30"/>
    </row>
    <row r="473" spans="1:13" s="10" customFormat="1" ht="25.5">
      <c r="A473" s="9"/>
      <c r="B473" s="50"/>
      <c r="C473" s="41" t="s">
        <v>468</v>
      </c>
      <c r="D473" s="3">
        <v>200000</v>
      </c>
      <c r="E473" s="3"/>
      <c r="F473" s="5">
        <f t="shared" si="19"/>
        <v>0</v>
      </c>
      <c r="G473" s="3"/>
      <c r="H473" s="3"/>
      <c r="I473" s="3"/>
      <c r="J473" s="3"/>
      <c r="K473" s="5">
        <f t="shared" si="20"/>
        <v>200000</v>
      </c>
      <c r="L473" s="30"/>
      <c r="M473" s="30"/>
    </row>
    <row r="474" spans="1:13" s="10" customFormat="1" ht="38.25">
      <c r="A474" s="9"/>
      <c r="B474" s="50"/>
      <c r="C474" s="41" t="s">
        <v>469</v>
      </c>
      <c r="D474" s="3">
        <v>120000</v>
      </c>
      <c r="E474" s="3"/>
      <c r="F474" s="5">
        <f t="shared" si="19"/>
        <v>0</v>
      </c>
      <c r="G474" s="3"/>
      <c r="H474" s="3"/>
      <c r="I474" s="3"/>
      <c r="J474" s="3"/>
      <c r="K474" s="5">
        <f t="shared" si="20"/>
        <v>120000</v>
      </c>
      <c r="L474" s="30"/>
      <c r="M474" s="30"/>
    </row>
    <row r="475" spans="1:13" s="10" customFormat="1" ht="38.25">
      <c r="A475" s="9"/>
      <c r="B475" s="50"/>
      <c r="C475" s="41" t="s">
        <v>470</v>
      </c>
      <c r="D475" s="3">
        <v>180000</v>
      </c>
      <c r="E475" s="3"/>
      <c r="F475" s="5">
        <f t="shared" si="19"/>
        <v>0</v>
      </c>
      <c r="G475" s="3"/>
      <c r="H475" s="3"/>
      <c r="I475" s="3"/>
      <c r="J475" s="3"/>
      <c r="K475" s="5">
        <f t="shared" si="20"/>
        <v>180000</v>
      </c>
      <c r="L475" s="30"/>
      <c r="M475" s="30"/>
    </row>
    <row r="476" spans="1:13" s="10" customFormat="1" ht="25.5">
      <c r="A476" s="9"/>
      <c r="B476" s="60"/>
      <c r="C476" s="41" t="s">
        <v>471</v>
      </c>
      <c r="D476" s="3">
        <v>1300000</v>
      </c>
      <c r="E476" s="3"/>
      <c r="F476" s="5">
        <f t="shared" si="19"/>
        <v>0</v>
      </c>
      <c r="G476" s="3"/>
      <c r="H476" s="3"/>
      <c r="I476" s="3"/>
      <c r="J476" s="3"/>
      <c r="K476" s="5">
        <f t="shared" si="20"/>
        <v>1300000</v>
      </c>
      <c r="L476" s="30"/>
      <c r="M476" s="30"/>
    </row>
    <row r="477" spans="1:13" s="10" customFormat="1" ht="25.5">
      <c r="A477" s="9"/>
      <c r="B477" s="60"/>
      <c r="C477" s="41" t="s">
        <v>472</v>
      </c>
      <c r="D477" s="3">
        <v>100000</v>
      </c>
      <c r="E477" s="3"/>
      <c r="F477" s="5">
        <f t="shared" si="19"/>
        <v>0</v>
      </c>
      <c r="G477" s="3"/>
      <c r="H477" s="3"/>
      <c r="I477" s="3"/>
      <c r="J477" s="3"/>
      <c r="K477" s="5">
        <f t="shared" si="20"/>
        <v>100000</v>
      </c>
      <c r="L477" s="30"/>
      <c r="M477" s="30"/>
    </row>
    <row r="478" spans="1:13" s="10" customFormat="1" ht="25.5">
      <c r="A478" s="9"/>
      <c r="B478" s="50"/>
      <c r="C478" s="41" t="s">
        <v>483</v>
      </c>
      <c r="D478" s="3">
        <v>6000000</v>
      </c>
      <c r="E478" s="3">
        <v>-6000000</v>
      </c>
      <c r="F478" s="5">
        <f t="shared" si="19"/>
        <v>0</v>
      </c>
      <c r="G478" s="3"/>
      <c r="H478" s="3"/>
      <c r="I478" s="3"/>
      <c r="J478" s="3">
        <v>-6000000</v>
      </c>
      <c r="K478" s="5">
        <f t="shared" si="20"/>
        <v>0</v>
      </c>
      <c r="L478" s="30"/>
      <c r="M478" s="30"/>
    </row>
    <row r="479" spans="1:13" s="10" customFormat="1" ht="25.5">
      <c r="A479" s="9"/>
      <c r="B479" s="50"/>
      <c r="C479" s="41" t="s">
        <v>531</v>
      </c>
      <c r="D479" s="3"/>
      <c r="E479" s="3">
        <v>6000000</v>
      </c>
      <c r="F479" s="5">
        <f t="shared" si="19"/>
        <v>0</v>
      </c>
      <c r="G479" s="3"/>
      <c r="H479" s="3"/>
      <c r="I479" s="3"/>
      <c r="J479" s="3">
        <v>6000000</v>
      </c>
      <c r="K479" s="5">
        <f t="shared" si="20"/>
        <v>6000000</v>
      </c>
      <c r="L479" s="30"/>
      <c r="M479" s="30"/>
    </row>
    <row r="480" spans="1:13" s="10" customFormat="1" ht="25.5">
      <c r="A480" s="9"/>
      <c r="B480" s="50"/>
      <c r="C480" s="41" t="s">
        <v>484</v>
      </c>
      <c r="D480" s="3">
        <v>3400000</v>
      </c>
      <c r="E480" s="3"/>
      <c r="F480" s="5">
        <f t="shared" si="19"/>
        <v>0</v>
      </c>
      <c r="G480" s="3"/>
      <c r="H480" s="3"/>
      <c r="I480" s="3"/>
      <c r="J480" s="3"/>
      <c r="K480" s="5">
        <f t="shared" si="20"/>
        <v>3400000</v>
      </c>
      <c r="L480" s="30"/>
      <c r="M480" s="30"/>
    </row>
    <row r="481" spans="1:13" s="10" customFormat="1" ht="12.75">
      <c r="A481" s="9"/>
      <c r="B481" s="50"/>
      <c r="C481" s="41" t="s">
        <v>485</v>
      </c>
      <c r="D481" s="3">
        <v>1000000</v>
      </c>
      <c r="E481" s="3"/>
      <c r="F481" s="5">
        <f t="shared" si="19"/>
        <v>0</v>
      </c>
      <c r="G481" s="3"/>
      <c r="H481" s="3"/>
      <c r="I481" s="3"/>
      <c r="J481" s="3"/>
      <c r="K481" s="5">
        <f t="shared" si="20"/>
        <v>1000000</v>
      </c>
      <c r="L481" s="30"/>
      <c r="M481" s="30"/>
    </row>
    <row r="482" spans="1:13" s="10" customFormat="1" ht="25.5">
      <c r="A482" s="9"/>
      <c r="B482" s="50"/>
      <c r="C482" s="41" t="s">
        <v>505</v>
      </c>
      <c r="D482" s="3">
        <v>250000</v>
      </c>
      <c r="E482" s="3"/>
      <c r="F482" s="5">
        <f t="shared" si="19"/>
        <v>0</v>
      </c>
      <c r="G482" s="3"/>
      <c r="H482" s="3"/>
      <c r="I482" s="3"/>
      <c r="J482" s="3"/>
      <c r="K482" s="5">
        <f t="shared" si="20"/>
        <v>250000</v>
      </c>
      <c r="L482" s="30"/>
      <c r="M482" s="30"/>
    </row>
    <row r="483" spans="1:13" s="10" customFormat="1" ht="12.75">
      <c r="A483" s="9"/>
      <c r="B483" s="50"/>
      <c r="C483" s="41" t="s">
        <v>506</v>
      </c>
      <c r="D483" s="3">
        <v>100000</v>
      </c>
      <c r="E483" s="3"/>
      <c r="F483" s="5">
        <f t="shared" si="19"/>
        <v>0</v>
      </c>
      <c r="G483" s="3"/>
      <c r="H483" s="3"/>
      <c r="I483" s="3"/>
      <c r="J483" s="3"/>
      <c r="K483" s="5">
        <f t="shared" si="20"/>
        <v>100000</v>
      </c>
      <c r="L483" s="30"/>
      <c r="M483" s="30"/>
    </row>
    <row r="484" spans="1:13" s="21" customFormat="1" ht="25.5">
      <c r="A484" s="12">
        <v>921</v>
      </c>
      <c r="B484" s="48"/>
      <c r="C484" s="64" t="s">
        <v>346</v>
      </c>
      <c r="D484" s="13">
        <f>D485+D489+D493+D497+D499+D501+D504</f>
        <v>13610000</v>
      </c>
      <c r="E484" s="64">
        <f>E485+E489+E493+E497+E499+E501+E504</f>
        <v>150000</v>
      </c>
      <c r="F484" s="13">
        <f t="shared" si="19"/>
        <v>150000</v>
      </c>
      <c r="G484" s="13">
        <f>G485+G489+G493+G497+G499+G501+G504</f>
        <v>0</v>
      </c>
      <c r="H484" s="13">
        <f>H485+H489+H493+H497+H499+H501+H504</f>
        <v>50000</v>
      </c>
      <c r="I484" s="13">
        <f>I485+I489+I493+I497+I499+I501+I504</f>
        <v>100000</v>
      </c>
      <c r="J484" s="64">
        <f>J485+J489+J493+J497+J499+J501+J504</f>
        <v>0</v>
      </c>
      <c r="K484" s="13">
        <f t="shared" si="20"/>
        <v>13760000</v>
      </c>
      <c r="L484" s="30"/>
      <c r="M484" s="30"/>
    </row>
    <row r="485" spans="1:13" s="21" customFormat="1" ht="12.75">
      <c r="A485" s="22"/>
      <c r="B485" s="60">
        <v>92106</v>
      </c>
      <c r="C485" s="39" t="s">
        <v>365</v>
      </c>
      <c r="D485" s="18">
        <f>SUM(D486:D488)</f>
        <v>3280000</v>
      </c>
      <c r="E485" s="18">
        <f>SUM(E486:E488)</f>
        <v>0</v>
      </c>
      <c r="F485" s="18">
        <f t="shared" si="19"/>
        <v>0</v>
      </c>
      <c r="G485" s="18">
        <f>SUM(G486:G488)</f>
        <v>0</v>
      </c>
      <c r="H485" s="18">
        <f>SUM(H486:H488)</f>
        <v>0</v>
      </c>
      <c r="I485" s="18">
        <f>SUM(I486:I488)</f>
        <v>0</v>
      </c>
      <c r="J485" s="18">
        <f>SUM(J486:J488)</f>
        <v>0</v>
      </c>
      <c r="K485" s="18">
        <f t="shared" si="20"/>
        <v>3280000</v>
      </c>
      <c r="L485" s="30"/>
      <c r="M485" s="30"/>
    </row>
    <row r="486" spans="1:13" s="10" customFormat="1" ht="12.75">
      <c r="A486" s="9"/>
      <c r="B486" s="50"/>
      <c r="C486" s="40" t="s">
        <v>70</v>
      </c>
      <c r="D486" s="5">
        <v>1980000</v>
      </c>
      <c r="E486" s="5"/>
      <c r="F486" s="5">
        <f t="shared" si="19"/>
        <v>0</v>
      </c>
      <c r="G486" s="5"/>
      <c r="H486" s="5"/>
      <c r="I486" s="5"/>
      <c r="J486" s="5"/>
      <c r="K486" s="5">
        <f t="shared" si="20"/>
        <v>1980000</v>
      </c>
      <c r="L486" s="30"/>
      <c r="M486" s="30"/>
    </row>
    <row r="487" spans="1:13" s="10" customFormat="1" ht="25.5">
      <c r="A487" s="9"/>
      <c r="B487" s="50"/>
      <c r="C487" s="40" t="s">
        <v>434</v>
      </c>
      <c r="D487" s="5">
        <v>100000</v>
      </c>
      <c r="E487" s="5"/>
      <c r="F487" s="5">
        <f t="shared" si="19"/>
        <v>0</v>
      </c>
      <c r="G487" s="5"/>
      <c r="H487" s="5"/>
      <c r="I487" s="5"/>
      <c r="J487" s="5"/>
      <c r="K487" s="5">
        <f t="shared" si="20"/>
        <v>100000</v>
      </c>
      <c r="L487" s="30"/>
      <c r="M487" s="30"/>
    </row>
    <row r="488" spans="1:13" s="10" customFormat="1" ht="25.5">
      <c r="A488" s="9"/>
      <c r="B488" s="50"/>
      <c r="C488" s="36" t="s">
        <v>486</v>
      </c>
      <c r="D488" s="5">
        <v>1200000</v>
      </c>
      <c r="E488" s="5"/>
      <c r="F488" s="5">
        <f t="shared" si="19"/>
        <v>0</v>
      </c>
      <c r="G488" s="5"/>
      <c r="H488" s="5"/>
      <c r="I488" s="5"/>
      <c r="J488" s="5"/>
      <c r="K488" s="5">
        <f t="shared" si="20"/>
        <v>1200000</v>
      </c>
      <c r="L488" s="30"/>
      <c r="M488" s="30"/>
    </row>
    <row r="489" spans="1:13" s="21" customFormat="1" ht="12.75">
      <c r="A489" s="22"/>
      <c r="B489" s="60">
        <v>92109</v>
      </c>
      <c r="C489" s="39" t="s">
        <v>366</v>
      </c>
      <c r="D489" s="18">
        <f>SUM(D490:D492)</f>
        <v>5989000</v>
      </c>
      <c r="E489" s="18">
        <f>SUM(E490:E492)</f>
        <v>0</v>
      </c>
      <c r="F489" s="18">
        <f t="shared" si="19"/>
        <v>0</v>
      </c>
      <c r="G489" s="18">
        <f>SUM(G490:G492)</f>
        <v>0</v>
      </c>
      <c r="H489" s="18">
        <f>SUM(H490:H492)</f>
        <v>0</v>
      </c>
      <c r="I489" s="18">
        <f>SUM(I490:I492)</f>
        <v>0</v>
      </c>
      <c r="J489" s="18">
        <f>SUM(J490:J492)</f>
        <v>0</v>
      </c>
      <c r="K489" s="18">
        <f t="shared" si="20"/>
        <v>5989000</v>
      </c>
      <c r="L489" s="30"/>
      <c r="M489" s="30"/>
    </row>
    <row r="490" spans="1:13" s="10" customFormat="1" ht="12.75">
      <c r="A490" s="9"/>
      <c r="B490" s="50"/>
      <c r="C490" s="40" t="s">
        <v>71</v>
      </c>
      <c r="D490" s="5">
        <v>829000</v>
      </c>
      <c r="E490" s="5"/>
      <c r="F490" s="5">
        <f t="shared" si="19"/>
        <v>0</v>
      </c>
      <c r="G490" s="5"/>
      <c r="H490" s="5"/>
      <c r="I490" s="5"/>
      <c r="J490" s="5"/>
      <c r="K490" s="5">
        <f t="shared" si="20"/>
        <v>829000</v>
      </c>
      <c r="L490" s="30"/>
      <c r="M490" s="30"/>
    </row>
    <row r="491" spans="1:13" s="10" customFormat="1" ht="12.75">
      <c r="A491" s="9"/>
      <c r="B491" s="50"/>
      <c r="C491" s="36" t="s">
        <v>367</v>
      </c>
      <c r="D491" s="5">
        <v>160000</v>
      </c>
      <c r="E491" s="5"/>
      <c r="F491" s="5">
        <f t="shared" si="19"/>
        <v>0</v>
      </c>
      <c r="G491" s="5"/>
      <c r="H491" s="5"/>
      <c r="I491" s="5"/>
      <c r="J491" s="5"/>
      <c r="K491" s="5">
        <f t="shared" si="20"/>
        <v>160000</v>
      </c>
      <c r="L491" s="30"/>
      <c r="M491" s="30"/>
    </row>
    <row r="492" spans="1:13" s="10" customFormat="1" ht="12.75">
      <c r="A492" s="9"/>
      <c r="B492" s="50"/>
      <c r="C492" s="36" t="s">
        <v>487</v>
      </c>
      <c r="D492" s="5">
        <v>5000000</v>
      </c>
      <c r="E492" s="5"/>
      <c r="F492" s="5">
        <f t="shared" si="19"/>
        <v>0</v>
      </c>
      <c r="G492" s="5"/>
      <c r="H492" s="5"/>
      <c r="I492" s="5"/>
      <c r="J492" s="5"/>
      <c r="K492" s="5">
        <f t="shared" si="20"/>
        <v>5000000</v>
      </c>
      <c r="L492" s="30"/>
      <c r="M492" s="30"/>
    </row>
    <row r="493" spans="1:13" s="21" customFormat="1" ht="12.75">
      <c r="A493" s="22"/>
      <c r="B493" s="60">
        <v>92110</v>
      </c>
      <c r="C493" s="39" t="s">
        <v>368</v>
      </c>
      <c r="D493" s="18">
        <f>SUM(D494:D496)</f>
        <v>812000</v>
      </c>
      <c r="E493" s="18">
        <f>SUM(E494:E496)</f>
        <v>50000</v>
      </c>
      <c r="F493" s="18">
        <f t="shared" si="19"/>
        <v>50000</v>
      </c>
      <c r="G493" s="18">
        <f>SUM(G494:G496)</f>
        <v>0</v>
      </c>
      <c r="H493" s="18">
        <f>SUM(H494:H496)</f>
        <v>50000</v>
      </c>
      <c r="I493" s="18">
        <f>SUM(I494:I496)</f>
        <v>0</v>
      </c>
      <c r="J493" s="18">
        <f>SUM(J494:J496)</f>
        <v>0</v>
      </c>
      <c r="K493" s="18">
        <f t="shared" si="20"/>
        <v>862000</v>
      </c>
      <c r="L493" s="30"/>
      <c r="M493" s="30"/>
    </row>
    <row r="494" spans="1:13" s="10" customFormat="1" ht="12.75">
      <c r="A494" s="9"/>
      <c r="B494" s="50"/>
      <c r="C494" s="40" t="s">
        <v>72</v>
      </c>
      <c r="D494" s="5">
        <v>612000</v>
      </c>
      <c r="E494" s="5"/>
      <c r="F494" s="5">
        <f t="shared" si="19"/>
        <v>0</v>
      </c>
      <c r="G494" s="5"/>
      <c r="H494" s="5"/>
      <c r="I494" s="5"/>
      <c r="J494" s="5"/>
      <c r="K494" s="5">
        <f t="shared" si="20"/>
        <v>612000</v>
      </c>
      <c r="L494" s="30"/>
      <c r="M494" s="30"/>
    </row>
    <row r="495" spans="1:13" s="10" customFormat="1" ht="25.5">
      <c r="A495" s="9"/>
      <c r="B495" s="50"/>
      <c r="C495" s="36" t="s">
        <v>473</v>
      </c>
      <c r="D495" s="5">
        <v>200000</v>
      </c>
      <c r="E495" s="5"/>
      <c r="F495" s="5">
        <f t="shared" si="19"/>
        <v>0</v>
      </c>
      <c r="G495" s="5"/>
      <c r="H495" s="5"/>
      <c r="I495" s="5"/>
      <c r="J495" s="5"/>
      <c r="K495" s="5">
        <f t="shared" si="20"/>
        <v>200000</v>
      </c>
      <c r="L495" s="30"/>
      <c r="M495" s="30"/>
    </row>
    <row r="496" spans="1:13" s="10" customFormat="1" ht="25.5">
      <c r="A496" s="9"/>
      <c r="B496" s="50"/>
      <c r="C496" s="36" t="s">
        <v>557</v>
      </c>
      <c r="D496" s="5"/>
      <c r="E496" s="5">
        <v>50000</v>
      </c>
      <c r="F496" s="5">
        <f t="shared" si="19"/>
        <v>50000</v>
      </c>
      <c r="G496" s="5"/>
      <c r="H496" s="5">
        <v>50000</v>
      </c>
      <c r="I496" s="5"/>
      <c r="J496" s="5"/>
      <c r="K496" s="5">
        <f t="shared" si="20"/>
        <v>50000</v>
      </c>
      <c r="L496" s="30"/>
      <c r="M496" s="30"/>
    </row>
    <row r="497" spans="1:13" s="21" customFormat="1" ht="12.75">
      <c r="A497" s="22"/>
      <c r="B497" s="60">
        <v>92114</v>
      </c>
      <c r="C497" s="39" t="s">
        <v>171</v>
      </c>
      <c r="D497" s="18">
        <f>D498</f>
        <v>450000</v>
      </c>
      <c r="E497" s="18">
        <f>E498</f>
        <v>0</v>
      </c>
      <c r="F497" s="18">
        <f t="shared" si="19"/>
        <v>0</v>
      </c>
      <c r="G497" s="18">
        <f>G498</f>
        <v>0</v>
      </c>
      <c r="H497" s="18">
        <f>H498</f>
        <v>0</v>
      </c>
      <c r="I497" s="18">
        <f>I498</f>
        <v>0</v>
      </c>
      <c r="J497" s="18">
        <f>J498</f>
        <v>0</v>
      </c>
      <c r="K497" s="18">
        <f t="shared" si="20"/>
        <v>450000</v>
      </c>
      <c r="L497" s="30"/>
      <c r="M497" s="30"/>
    </row>
    <row r="498" spans="1:13" s="10" customFormat="1" ht="12.75">
      <c r="A498" s="9"/>
      <c r="B498" s="50"/>
      <c r="C498" s="36" t="s">
        <v>172</v>
      </c>
      <c r="D498" s="5">
        <v>450000</v>
      </c>
      <c r="E498" s="5"/>
      <c r="F498" s="5">
        <f t="shared" si="19"/>
        <v>0</v>
      </c>
      <c r="G498" s="5"/>
      <c r="H498" s="5"/>
      <c r="I498" s="5"/>
      <c r="J498" s="5"/>
      <c r="K498" s="5">
        <f t="shared" si="20"/>
        <v>450000</v>
      </c>
      <c r="L498" s="30"/>
      <c r="M498" s="30"/>
    </row>
    <row r="499" spans="1:13" s="21" customFormat="1" ht="12.75">
      <c r="A499" s="22"/>
      <c r="B499" s="60">
        <v>92116</v>
      </c>
      <c r="C499" s="39" t="s">
        <v>369</v>
      </c>
      <c r="D499" s="18">
        <f>D500</f>
        <v>2118000</v>
      </c>
      <c r="E499" s="18">
        <f>E500</f>
        <v>0</v>
      </c>
      <c r="F499" s="18">
        <f t="shared" si="19"/>
        <v>0</v>
      </c>
      <c r="G499" s="18">
        <f>G500</f>
        <v>0</v>
      </c>
      <c r="H499" s="18">
        <f>H500</f>
        <v>0</v>
      </c>
      <c r="I499" s="18">
        <f>I500</f>
        <v>0</v>
      </c>
      <c r="J499" s="18">
        <f>J500</f>
        <v>0</v>
      </c>
      <c r="K499" s="18">
        <f t="shared" si="20"/>
        <v>2118000</v>
      </c>
      <c r="L499" s="30"/>
      <c r="M499" s="30"/>
    </row>
    <row r="500" spans="1:13" s="10" customFormat="1" ht="12.75">
      <c r="A500" s="9"/>
      <c r="B500" s="50"/>
      <c r="C500" s="40" t="s">
        <v>73</v>
      </c>
      <c r="D500" s="5">
        <v>2118000</v>
      </c>
      <c r="E500" s="5"/>
      <c r="F500" s="5">
        <f t="shared" si="19"/>
        <v>0</v>
      </c>
      <c r="G500" s="5"/>
      <c r="H500" s="5"/>
      <c r="I500" s="5"/>
      <c r="J500" s="5"/>
      <c r="K500" s="5">
        <f t="shared" si="20"/>
        <v>2118000</v>
      </c>
      <c r="L500" s="30"/>
      <c r="M500" s="30"/>
    </row>
    <row r="501" spans="1:13" s="21" customFormat="1" ht="12.75">
      <c r="A501" s="22"/>
      <c r="B501" s="60">
        <v>92120</v>
      </c>
      <c r="C501" s="39" t="s">
        <v>417</v>
      </c>
      <c r="D501" s="18">
        <f>SUM(D502:D503)</f>
        <v>611000</v>
      </c>
      <c r="E501" s="18">
        <f>SUM(E502:E503)</f>
        <v>100000</v>
      </c>
      <c r="F501" s="18">
        <f t="shared" si="19"/>
        <v>100000</v>
      </c>
      <c r="G501" s="18">
        <f>SUM(G502:G503)</f>
        <v>0</v>
      </c>
      <c r="H501" s="18">
        <f>SUM(H502:H503)</f>
        <v>0</v>
      </c>
      <c r="I501" s="18">
        <f>SUM(I502:I503)</f>
        <v>100000</v>
      </c>
      <c r="J501" s="18">
        <f>SUM(J502:J503)</f>
        <v>0</v>
      </c>
      <c r="K501" s="18">
        <f t="shared" si="20"/>
        <v>711000</v>
      </c>
      <c r="L501" s="30"/>
      <c r="M501" s="30"/>
    </row>
    <row r="502" spans="1:13" s="10" customFormat="1" ht="12.75">
      <c r="A502" s="9"/>
      <c r="B502" s="50"/>
      <c r="C502" s="36" t="s">
        <v>178</v>
      </c>
      <c r="D502" s="5">
        <v>135000</v>
      </c>
      <c r="E502" s="5"/>
      <c r="F502" s="5">
        <f t="shared" si="19"/>
        <v>0</v>
      </c>
      <c r="G502" s="5"/>
      <c r="H502" s="5"/>
      <c r="I502" s="5"/>
      <c r="J502" s="5"/>
      <c r="K502" s="5">
        <f t="shared" si="20"/>
        <v>135000</v>
      </c>
      <c r="L502" s="30"/>
      <c r="M502" s="30"/>
    </row>
    <row r="503" spans="1:13" s="10" customFormat="1" ht="12.75">
      <c r="A503" s="9"/>
      <c r="B503" s="50"/>
      <c r="C503" s="41" t="s">
        <v>507</v>
      </c>
      <c r="D503" s="5">
        <v>476000</v>
      </c>
      <c r="E503" s="5">
        <v>100000</v>
      </c>
      <c r="F503" s="5">
        <f t="shared" si="19"/>
        <v>100000</v>
      </c>
      <c r="G503" s="5"/>
      <c r="H503" s="5"/>
      <c r="I503" s="5">
        <v>100000</v>
      </c>
      <c r="J503" s="5"/>
      <c r="K503" s="5">
        <f t="shared" si="20"/>
        <v>576000</v>
      </c>
      <c r="L503" s="30"/>
      <c r="M503" s="30"/>
    </row>
    <row r="504" spans="1:13" s="21" customFormat="1" ht="12.75">
      <c r="A504" s="22"/>
      <c r="B504" s="60">
        <v>92195</v>
      </c>
      <c r="C504" s="39" t="s">
        <v>187</v>
      </c>
      <c r="D504" s="18">
        <f>SUM(D505:D505)</f>
        <v>350000</v>
      </c>
      <c r="E504" s="18">
        <f>SUM(E505:E505)</f>
        <v>0</v>
      </c>
      <c r="F504" s="18">
        <f t="shared" si="19"/>
        <v>0</v>
      </c>
      <c r="G504" s="18">
        <f>SUM(G505:G505)</f>
        <v>0</v>
      </c>
      <c r="H504" s="18">
        <f>SUM(H505:H505)</f>
        <v>0</v>
      </c>
      <c r="I504" s="18">
        <f>SUM(I505:I505)</f>
        <v>0</v>
      </c>
      <c r="J504" s="18">
        <f>SUM(J505:J505)</f>
        <v>0</v>
      </c>
      <c r="K504" s="18">
        <f t="shared" si="20"/>
        <v>350000</v>
      </c>
      <c r="L504" s="30"/>
      <c r="M504" s="30"/>
    </row>
    <row r="505" spans="1:13" s="10" customFormat="1" ht="12.75">
      <c r="A505" s="9"/>
      <c r="B505" s="50"/>
      <c r="C505" s="36" t="s">
        <v>178</v>
      </c>
      <c r="D505" s="5">
        <v>350000</v>
      </c>
      <c r="E505" s="5"/>
      <c r="F505" s="5">
        <f t="shared" si="19"/>
        <v>0</v>
      </c>
      <c r="G505" s="5"/>
      <c r="H505" s="5"/>
      <c r="I505" s="5"/>
      <c r="J505" s="5"/>
      <c r="K505" s="5">
        <f t="shared" si="20"/>
        <v>350000</v>
      </c>
      <c r="L505" s="30"/>
      <c r="M505" s="30"/>
    </row>
    <row r="506" spans="1:13" s="33" customFormat="1" ht="38.25">
      <c r="A506" s="12">
        <v>925</v>
      </c>
      <c r="B506" s="48"/>
      <c r="C506" s="64" t="s">
        <v>128</v>
      </c>
      <c r="D506" s="13">
        <f>D507+D509</f>
        <v>4391500</v>
      </c>
      <c r="E506" s="64">
        <f>E507+E509</f>
        <v>0</v>
      </c>
      <c r="F506" s="13">
        <f t="shared" si="19"/>
        <v>0</v>
      </c>
      <c r="G506" s="13">
        <f>G507+G509</f>
        <v>0</v>
      </c>
      <c r="H506" s="13">
        <f>H507+H509</f>
        <v>0</v>
      </c>
      <c r="I506" s="13">
        <f>I507+I509</f>
        <v>0</v>
      </c>
      <c r="J506" s="64">
        <f>J507+J509</f>
        <v>0</v>
      </c>
      <c r="K506" s="13">
        <f t="shared" si="20"/>
        <v>4391500</v>
      </c>
      <c r="L506" s="42"/>
      <c r="M506" s="42"/>
    </row>
    <row r="507" spans="1:13" s="21" customFormat="1" ht="12.75">
      <c r="A507" s="22"/>
      <c r="B507" s="60">
        <v>92503</v>
      </c>
      <c r="C507" s="39" t="s">
        <v>380</v>
      </c>
      <c r="D507" s="18">
        <f>D508</f>
        <v>10000</v>
      </c>
      <c r="E507" s="18">
        <f>E508</f>
        <v>0</v>
      </c>
      <c r="F507" s="18">
        <f t="shared" si="19"/>
        <v>0</v>
      </c>
      <c r="G507" s="18">
        <f>G508</f>
        <v>0</v>
      </c>
      <c r="H507" s="18">
        <f>H508</f>
        <v>0</v>
      </c>
      <c r="I507" s="18">
        <f>I508</f>
        <v>0</v>
      </c>
      <c r="J507" s="18">
        <f>J508</f>
        <v>0</v>
      </c>
      <c r="K507" s="18">
        <f t="shared" si="20"/>
        <v>10000</v>
      </c>
      <c r="L507" s="30"/>
      <c r="M507" s="30"/>
    </row>
    <row r="508" spans="1:13" s="10" customFormat="1" ht="12.75">
      <c r="A508" s="9"/>
      <c r="B508" s="50"/>
      <c r="C508" s="36" t="s">
        <v>178</v>
      </c>
      <c r="D508" s="5">
        <v>10000</v>
      </c>
      <c r="E508" s="5"/>
      <c r="F508" s="5">
        <f t="shared" si="19"/>
        <v>0</v>
      </c>
      <c r="G508" s="5"/>
      <c r="H508" s="5"/>
      <c r="I508" s="5"/>
      <c r="J508" s="5"/>
      <c r="K508" s="5">
        <f t="shared" si="20"/>
        <v>10000</v>
      </c>
      <c r="L508" s="30"/>
      <c r="M508" s="30"/>
    </row>
    <row r="509" spans="1:13" s="21" customFormat="1" ht="12.75">
      <c r="A509" s="22"/>
      <c r="B509" s="60">
        <v>92504</v>
      </c>
      <c r="C509" s="39" t="s">
        <v>370</v>
      </c>
      <c r="D509" s="18">
        <f>SUM(D510:D510)</f>
        <v>4381500</v>
      </c>
      <c r="E509" s="18">
        <f>SUM(E510:E510)</f>
        <v>0</v>
      </c>
      <c r="F509" s="18">
        <f t="shared" si="19"/>
        <v>0</v>
      </c>
      <c r="G509" s="18">
        <f>SUM(G510:G510)</f>
        <v>0</v>
      </c>
      <c r="H509" s="18">
        <f>SUM(H510:H510)</f>
        <v>0</v>
      </c>
      <c r="I509" s="18">
        <f>SUM(I510:I510)</f>
        <v>0</v>
      </c>
      <c r="J509" s="18">
        <f>SUM(J510:J510)</f>
        <v>0</v>
      </c>
      <c r="K509" s="18">
        <f t="shared" si="20"/>
        <v>4381500</v>
      </c>
      <c r="L509" s="30"/>
      <c r="M509" s="30"/>
    </row>
    <row r="510" spans="1:13" s="10" customFormat="1" ht="12.75">
      <c r="A510" s="9"/>
      <c r="B510" s="60"/>
      <c r="C510" s="40" t="s">
        <v>509</v>
      </c>
      <c r="D510" s="5">
        <v>4381500</v>
      </c>
      <c r="E510" s="5"/>
      <c r="F510" s="5">
        <f t="shared" si="19"/>
        <v>0</v>
      </c>
      <c r="G510" s="5"/>
      <c r="H510" s="5"/>
      <c r="I510" s="5"/>
      <c r="J510" s="5"/>
      <c r="K510" s="5">
        <f t="shared" si="20"/>
        <v>4381500</v>
      </c>
      <c r="L510" s="30"/>
      <c r="M510" s="30"/>
    </row>
    <row r="511" spans="1:13" s="33" customFormat="1" ht="20.25" customHeight="1">
      <c r="A511" s="12">
        <v>926</v>
      </c>
      <c r="B511" s="48"/>
      <c r="C511" s="64" t="s">
        <v>134</v>
      </c>
      <c r="D511" s="13">
        <f>D512+D520+D522</f>
        <v>11590000</v>
      </c>
      <c r="E511" s="64">
        <f>E512+E520+E522</f>
        <v>40000</v>
      </c>
      <c r="F511" s="13">
        <f t="shared" si="19"/>
        <v>40000</v>
      </c>
      <c r="G511" s="13">
        <f>G512+G520+G522</f>
        <v>0</v>
      </c>
      <c r="H511" s="13">
        <f>H512+H520+H522</f>
        <v>0</v>
      </c>
      <c r="I511" s="13">
        <f>I512+I520+I522</f>
        <v>40000</v>
      </c>
      <c r="J511" s="64">
        <f>J512+J520+J522</f>
        <v>0</v>
      </c>
      <c r="K511" s="13">
        <f t="shared" si="20"/>
        <v>11630000</v>
      </c>
      <c r="L511" s="42"/>
      <c r="M511" s="42"/>
    </row>
    <row r="512" spans="1:13" s="21" customFormat="1" ht="12.75">
      <c r="A512" s="43"/>
      <c r="B512" s="62">
        <v>92601</v>
      </c>
      <c r="C512" s="39" t="s">
        <v>77</v>
      </c>
      <c r="D512" s="18">
        <f>SUM(D513:D519)</f>
        <v>9170000</v>
      </c>
      <c r="E512" s="18">
        <f>SUM(E513:E519)</f>
        <v>40000</v>
      </c>
      <c r="F512" s="18">
        <f t="shared" si="19"/>
        <v>40000</v>
      </c>
      <c r="G512" s="18">
        <f>SUM(G513:G519)</f>
        <v>0</v>
      </c>
      <c r="H512" s="18">
        <f>SUM(H513:H519)</f>
        <v>0</v>
      </c>
      <c r="I512" s="18">
        <f>SUM(I513:I519)</f>
        <v>40000</v>
      </c>
      <c r="J512" s="18">
        <f>SUM(J513:J519)</f>
        <v>0</v>
      </c>
      <c r="K512" s="18">
        <f t="shared" si="20"/>
        <v>9210000</v>
      </c>
      <c r="L512" s="30"/>
      <c r="M512" s="30"/>
    </row>
    <row r="513" spans="1:13" s="10" customFormat="1" ht="25.5">
      <c r="A513" s="22"/>
      <c r="B513" s="60"/>
      <c r="C513" s="41" t="s">
        <v>474</v>
      </c>
      <c r="D513" s="3">
        <v>20000</v>
      </c>
      <c r="E513" s="3"/>
      <c r="F513" s="5">
        <f t="shared" si="19"/>
        <v>0</v>
      </c>
      <c r="G513" s="3"/>
      <c r="H513" s="3"/>
      <c r="I513" s="3"/>
      <c r="J513" s="3"/>
      <c r="K513" s="5">
        <f t="shared" si="20"/>
        <v>20000</v>
      </c>
      <c r="L513" s="30"/>
      <c r="M513" s="30"/>
    </row>
    <row r="514" spans="1:13" s="10" customFormat="1" ht="12.75">
      <c r="A514" s="22"/>
      <c r="B514" s="60"/>
      <c r="C514" s="41" t="s">
        <v>475</v>
      </c>
      <c r="D514" s="3">
        <v>1000000</v>
      </c>
      <c r="E514" s="3"/>
      <c r="F514" s="5">
        <f t="shared" si="19"/>
        <v>0</v>
      </c>
      <c r="G514" s="3"/>
      <c r="H514" s="3"/>
      <c r="I514" s="3"/>
      <c r="J514" s="3"/>
      <c r="K514" s="5">
        <f t="shared" si="20"/>
        <v>1000000</v>
      </c>
      <c r="L514" s="30"/>
      <c r="M514" s="30"/>
    </row>
    <row r="515" spans="1:13" s="10" customFormat="1" ht="25.5">
      <c r="A515" s="22"/>
      <c r="B515" s="60"/>
      <c r="C515" s="41" t="s">
        <v>476</v>
      </c>
      <c r="D515" s="3">
        <v>50000</v>
      </c>
      <c r="E515" s="3"/>
      <c r="F515" s="5">
        <f t="shared" si="19"/>
        <v>0</v>
      </c>
      <c r="G515" s="3"/>
      <c r="H515" s="3"/>
      <c r="I515" s="3"/>
      <c r="J515" s="3"/>
      <c r="K515" s="5">
        <f t="shared" si="20"/>
        <v>50000</v>
      </c>
      <c r="L515" s="30"/>
      <c r="M515" s="30"/>
    </row>
    <row r="516" spans="1:13" s="10" customFormat="1" ht="25.5">
      <c r="A516" s="22"/>
      <c r="B516" s="60"/>
      <c r="C516" s="41" t="s">
        <v>477</v>
      </c>
      <c r="D516" s="3">
        <v>200000</v>
      </c>
      <c r="E516" s="3"/>
      <c r="F516" s="5">
        <f t="shared" si="19"/>
        <v>0</v>
      </c>
      <c r="G516" s="3"/>
      <c r="H516" s="3"/>
      <c r="I516" s="3"/>
      <c r="J516" s="3"/>
      <c r="K516" s="5">
        <f t="shared" si="20"/>
        <v>200000</v>
      </c>
      <c r="L516" s="30"/>
      <c r="M516" s="30"/>
    </row>
    <row r="517" spans="1:13" s="10" customFormat="1" ht="25.5">
      <c r="A517" s="22"/>
      <c r="B517" s="60"/>
      <c r="C517" s="41" t="s">
        <v>555</v>
      </c>
      <c r="D517" s="3"/>
      <c r="E517" s="3">
        <v>40000</v>
      </c>
      <c r="F517" s="5">
        <f t="shared" si="19"/>
        <v>40000</v>
      </c>
      <c r="G517" s="3"/>
      <c r="H517" s="3"/>
      <c r="I517" s="3">
        <v>40000</v>
      </c>
      <c r="J517" s="3"/>
      <c r="K517" s="5">
        <f t="shared" si="20"/>
        <v>40000</v>
      </c>
      <c r="L517" s="30"/>
      <c r="M517" s="30"/>
    </row>
    <row r="518" spans="1:13" s="10" customFormat="1" ht="12.75">
      <c r="A518" s="22"/>
      <c r="B518" s="60"/>
      <c r="C518" s="41" t="s">
        <v>488</v>
      </c>
      <c r="D518" s="5">
        <v>7800000</v>
      </c>
      <c r="E518" s="5"/>
      <c r="F518" s="5">
        <f t="shared" si="19"/>
        <v>0</v>
      </c>
      <c r="G518" s="5"/>
      <c r="H518" s="5"/>
      <c r="I518" s="5"/>
      <c r="J518" s="5"/>
      <c r="K518" s="5">
        <f t="shared" si="20"/>
        <v>7800000</v>
      </c>
      <c r="L518" s="30"/>
      <c r="M518" s="30"/>
    </row>
    <row r="519" spans="1:13" s="10" customFormat="1" ht="12.75">
      <c r="A519" s="22"/>
      <c r="B519" s="60"/>
      <c r="C519" s="41" t="s">
        <v>508</v>
      </c>
      <c r="D519" s="5">
        <v>100000</v>
      </c>
      <c r="E519" s="5"/>
      <c r="F519" s="5">
        <f t="shared" si="19"/>
        <v>0</v>
      </c>
      <c r="G519" s="5"/>
      <c r="H519" s="5"/>
      <c r="I519" s="5"/>
      <c r="J519" s="5"/>
      <c r="K519" s="5">
        <f t="shared" si="20"/>
        <v>100000</v>
      </c>
      <c r="L519" s="30"/>
      <c r="M519" s="30"/>
    </row>
    <row r="520" spans="1:13" s="21" customFormat="1" ht="12.75">
      <c r="A520" s="22"/>
      <c r="B520" s="60">
        <v>92604</v>
      </c>
      <c r="C520" s="39" t="s">
        <v>372</v>
      </c>
      <c r="D520" s="18">
        <f>D521</f>
        <v>1920000</v>
      </c>
      <c r="E520" s="18">
        <f>E521</f>
        <v>0</v>
      </c>
      <c r="F520" s="18">
        <f t="shared" si="19"/>
        <v>0</v>
      </c>
      <c r="G520" s="18">
        <f>G521</f>
        <v>0</v>
      </c>
      <c r="H520" s="18">
        <f>H521</f>
        <v>0</v>
      </c>
      <c r="I520" s="18">
        <f>I521</f>
        <v>0</v>
      </c>
      <c r="J520" s="18">
        <f>J521</f>
        <v>0</v>
      </c>
      <c r="K520" s="18">
        <f t="shared" si="20"/>
        <v>1920000</v>
      </c>
      <c r="L520" s="30"/>
      <c r="M520" s="30"/>
    </row>
    <row r="521" spans="1:13" s="10" customFormat="1" ht="25.5">
      <c r="A521" s="22"/>
      <c r="B521" s="60"/>
      <c r="C521" s="40" t="s">
        <v>246</v>
      </c>
      <c r="D521" s="5">
        <v>1920000</v>
      </c>
      <c r="E521" s="5"/>
      <c r="F521" s="5">
        <f t="shared" si="19"/>
        <v>0</v>
      </c>
      <c r="G521" s="5"/>
      <c r="H521" s="5"/>
      <c r="I521" s="5"/>
      <c r="J521" s="5"/>
      <c r="K521" s="5">
        <f t="shared" si="20"/>
        <v>1920000</v>
      </c>
      <c r="L521" s="30"/>
      <c r="M521" s="30"/>
    </row>
    <row r="522" spans="1:13" s="21" customFormat="1" ht="12.75">
      <c r="A522" s="22"/>
      <c r="B522" s="60">
        <v>92695</v>
      </c>
      <c r="C522" s="39" t="s">
        <v>187</v>
      </c>
      <c r="D522" s="18">
        <f>SUM(D523:D525)</f>
        <v>500000</v>
      </c>
      <c r="E522" s="18">
        <f>SUM(E523:E525)</f>
        <v>0</v>
      </c>
      <c r="F522" s="18">
        <f t="shared" si="19"/>
        <v>0</v>
      </c>
      <c r="G522" s="18">
        <f>SUM(G523:G525)</f>
        <v>0</v>
      </c>
      <c r="H522" s="18">
        <f>SUM(H523:H525)</f>
        <v>0</v>
      </c>
      <c r="I522" s="18">
        <f>SUM(I523:I525)</f>
        <v>0</v>
      </c>
      <c r="J522" s="18">
        <f>SUM(J523:J525)</f>
        <v>0</v>
      </c>
      <c r="K522" s="18">
        <f t="shared" si="20"/>
        <v>500000</v>
      </c>
      <c r="L522" s="30"/>
      <c r="M522" s="30"/>
    </row>
    <row r="523" spans="1:13" s="10" customFormat="1" ht="12.75">
      <c r="A523" s="9"/>
      <c r="B523" s="50"/>
      <c r="C523" s="36" t="s">
        <v>178</v>
      </c>
      <c r="D523" s="5">
        <v>450000</v>
      </c>
      <c r="E523" s="5"/>
      <c r="F523" s="5">
        <f t="shared" si="19"/>
        <v>0</v>
      </c>
      <c r="G523" s="5"/>
      <c r="H523" s="5"/>
      <c r="I523" s="5"/>
      <c r="J523" s="5"/>
      <c r="K523" s="5">
        <f t="shared" si="20"/>
        <v>450000</v>
      </c>
      <c r="L523" s="30"/>
      <c r="M523" s="30"/>
    </row>
    <row r="524" spans="1:13" s="10" customFormat="1" ht="25.5">
      <c r="A524" s="9"/>
      <c r="B524" s="50"/>
      <c r="C524" s="36" t="s">
        <v>554</v>
      </c>
      <c r="D524" s="5">
        <v>40000</v>
      </c>
      <c r="E524" s="5"/>
      <c r="F524" s="5">
        <f t="shared" si="19"/>
        <v>0</v>
      </c>
      <c r="G524" s="5"/>
      <c r="H524" s="5"/>
      <c r="I524" s="5"/>
      <c r="J524" s="5"/>
      <c r="K524" s="5">
        <f t="shared" si="20"/>
        <v>40000</v>
      </c>
      <c r="L524" s="30"/>
      <c r="M524" s="30"/>
    </row>
    <row r="525" spans="1:13" s="10" customFormat="1" ht="25.5">
      <c r="A525" s="46"/>
      <c r="B525" s="51"/>
      <c r="C525" s="71" t="s">
        <v>418</v>
      </c>
      <c r="D525" s="5">
        <v>10000</v>
      </c>
      <c r="E525" s="5"/>
      <c r="F525" s="5">
        <f t="shared" si="19"/>
        <v>0</v>
      </c>
      <c r="G525" s="5"/>
      <c r="H525" s="5"/>
      <c r="I525" s="5"/>
      <c r="J525" s="5"/>
      <c r="K525" s="5">
        <f t="shared" si="20"/>
        <v>10000</v>
      </c>
      <c r="L525" s="30"/>
      <c r="M525" s="30"/>
    </row>
    <row r="526" spans="1:13" s="21" customFormat="1" ht="24" customHeight="1">
      <c r="A526" s="120" t="s">
        <v>136</v>
      </c>
      <c r="B526" s="121"/>
      <c r="C526" s="72" t="s">
        <v>373</v>
      </c>
      <c r="D526" s="14">
        <f>D6+D14+D17+D49+D52+D73+D90+D119+D122+D141+D145+D148+D154+D298+D318+D369+D388+D431+D484+D506+D511</f>
        <v>551645078</v>
      </c>
      <c r="E526" s="74">
        <f>E6+E14+E17+E49+E52+E73+E90+E119+E122+E141+E145+E148+E154+E298+E318+E369+E388+E431+E484+E506+E511</f>
        <v>2554900</v>
      </c>
      <c r="F526" s="14">
        <f t="shared" si="19"/>
        <v>2677900</v>
      </c>
      <c r="G526" s="14">
        <f>G6+G14+G17+G49+G52+G73+G90+G119+G122+G141+G145+G148+G154+G298+G318+G369+G388+G431+G484+G506+G511</f>
        <v>-200000</v>
      </c>
      <c r="H526" s="14">
        <f>H6+H14+H17+H49+H52+H73+H90+H119+H122+H141+H145+H148+H154+H298+H318+H369+H388+H431+H484+H506+H511</f>
        <v>2604900</v>
      </c>
      <c r="I526" s="14">
        <f>I6+I14+I17+I49+I52+I73+I90+I119+I122+I141+I145+I148+I154+I298+I318+I369+I388+I431+I484+I506+I511</f>
        <v>540000</v>
      </c>
      <c r="J526" s="74">
        <f>J6+J14+J17+J49+J52+J73+J90+J119+J122+J141+J145+J148+J154+J298+J318+J369+J388+J431+J484+J506+J511</f>
        <v>-123000</v>
      </c>
      <c r="K526" s="14">
        <f t="shared" si="20"/>
        <v>554199978</v>
      </c>
      <c r="L526" s="30"/>
      <c r="M526" s="30"/>
    </row>
    <row r="527" spans="1:13" s="10" customFormat="1" ht="14.25">
      <c r="A527" s="122"/>
      <c r="B527" s="123"/>
      <c r="C527" s="41"/>
      <c r="D527" s="5"/>
      <c r="E527" s="5"/>
      <c r="F527" s="81"/>
      <c r="G527" s="5"/>
      <c r="H527" s="5"/>
      <c r="I527" s="5"/>
      <c r="J527" s="5"/>
      <c r="K527" s="5"/>
      <c r="L527" s="30"/>
      <c r="M527" s="30"/>
    </row>
    <row r="528" spans="1:13" s="21" customFormat="1" ht="24" customHeight="1">
      <c r="A528" s="126" t="s">
        <v>137</v>
      </c>
      <c r="B528" s="127"/>
      <c r="C528" s="72" t="s">
        <v>374</v>
      </c>
      <c r="D528" s="14">
        <f>D529</f>
        <v>4236000</v>
      </c>
      <c r="E528" s="74">
        <f>E529</f>
        <v>0</v>
      </c>
      <c r="F528" s="14">
        <f t="shared" si="19"/>
        <v>0</v>
      </c>
      <c r="G528" s="14">
        <f>G529</f>
        <v>0</v>
      </c>
      <c r="H528" s="14">
        <f>H529</f>
        <v>0</v>
      </c>
      <c r="I528" s="14">
        <f>I529</f>
        <v>0</v>
      </c>
      <c r="J528" s="74">
        <f>J529</f>
        <v>0</v>
      </c>
      <c r="K528" s="14">
        <f t="shared" si="20"/>
        <v>4236000</v>
      </c>
      <c r="L528" s="30"/>
      <c r="M528" s="30"/>
    </row>
    <row r="529" spans="1:13" s="10" customFormat="1" ht="25.5">
      <c r="A529" s="45"/>
      <c r="B529" s="45" t="s">
        <v>350</v>
      </c>
      <c r="C529" s="63" t="s">
        <v>375</v>
      </c>
      <c r="D529" s="5">
        <v>4236000</v>
      </c>
      <c r="E529" s="5"/>
      <c r="F529" s="5">
        <f t="shared" si="19"/>
        <v>0</v>
      </c>
      <c r="G529" s="5"/>
      <c r="H529" s="5"/>
      <c r="I529" s="5"/>
      <c r="J529" s="5"/>
      <c r="K529" s="5">
        <f t="shared" si="20"/>
        <v>4236000</v>
      </c>
      <c r="L529" s="30"/>
      <c r="M529" s="30"/>
    </row>
    <row r="530" spans="1:13" s="21" customFormat="1" ht="24" customHeight="1">
      <c r="A530" s="120" t="s">
        <v>135</v>
      </c>
      <c r="B530" s="121"/>
      <c r="C530" s="72" t="s">
        <v>131</v>
      </c>
      <c r="D530" s="14">
        <f>D528+D526</f>
        <v>555881078</v>
      </c>
      <c r="E530" s="74">
        <f>E528+E526</f>
        <v>2554900</v>
      </c>
      <c r="F530" s="14">
        <f t="shared" si="19"/>
        <v>2677900</v>
      </c>
      <c r="G530" s="14">
        <f>G528+G526</f>
        <v>-200000</v>
      </c>
      <c r="H530" s="14">
        <f>H528+H526</f>
        <v>2604900</v>
      </c>
      <c r="I530" s="14">
        <f>I528+I526</f>
        <v>540000</v>
      </c>
      <c r="J530" s="74">
        <f>J528+J526</f>
        <v>-123000</v>
      </c>
      <c r="K530" s="14">
        <f t="shared" si="20"/>
        <v>558435978</v>
      </c>
      <c r="L530" s="30"/>
      <c r="M530" s="30"/>
    </row>
    <row r="531" spans="1:11" ht="12.75">
      <c r="A531" s="54"/>
      <c r="B531" s="55"/>
      <c r="C531" s="54"/>
      <c r="D531" s="58"/>
      <c r="E531" s="58"/>
      <c r="F531" s="58"/>
      <c r="G531" s="58"/>
      <c r="H531" s="58"/>
      <c r="I531" s="58"/>
      <c r="J531" s="58"/>
      <c r="K531" s="58"/>
    </row>
    <row r="532" spans="1:11" ht="12.75">
      <c r="A532" s="54"/>
      <c r="B532" s="54"/>
      <c r="C532" s="56"/>
      <c r="D532" s="58"/>
      <c r="E532" s="58"/>
      <c r="F532" s="58"/>
      <c r="G532" s="58"/>
      <c r="H532" s="58"/>
      <c r="I532" s="58"/>
      <c r="J532" s="58"/>
      <c r="K532" s="58"/>
    </row>
    <row r="533" spans="1:11" ht="12.75">
      <c r="A533" s="54"/>
      <c r="B533" s="54"/>
      <c r="C533" s="54"/>
      <c r="D533" s="58"/>
      <c r="E533" s="58"/>
      <c r="F533" s="58"/>
      <c r="G533" s="58"/>
      <c r="H533" s="58"/>
      <c r="I533" s="58"/>
      <c r="J533" s="58"/>
      <c r="K533" s="58"/>
    </row>
    <row r="534" spans="1:11" ht="12.75">
      <c r="A534" s="54"/>
      <c r="B534" s="54"/>
      <c r="C534" s="54"/>
      <c r="D534" s="58"/>
      <c r="E534" s="58"/>
      <c r="F534" s="58"/>
      <c r="G534" s="58"/>
      <c r="H534" s="58"/>
      <c r="I534" s="58"/>
      <c r="J534" s="58"/>
      <c r="K534" s="58"/>
    </row>
    <row r="535" spans="1:11" ht="12.75">
      <c r="A535" s="54"/>
      <c r="B535" s="54"/>
      <c r="C535" s="56"/>
      <c r="D535" s="58"/>
      <c r="E535" s="58"/>
      <c r="F535" s="58"/>
      <c r="G535" s="58"/>
      <c r="H535" s="58"/>
      <c r="I535" s="58"/>
      <c r="J535" s="58"/>
      <c r="K535" s="58"/>
    </row>
    <row r="536" spans="1:11" ht="12.75">
      <c r="A536" s="54"/>
      <c r="B536" s="54"/>
      <c r="C536" s="56"/>
      <c r="D536" s="58"/>
      <c r="E536" s="58"/>
      <c r="F536" s="58"/>
      <c r="G536" s="58"/>
      <c r="H536" s="58"/>
      <c r="I536" s="58"/>
      <c r="J536" s="58"/>
      <c r="K536" s="58"/>
    </row>
    <row r="537" spans="1:11" ht="12.75">
      <c r="A537" s="54"/>
      <c r="B537" s="54"/>
      <c r="C537" s="56"/>
      <c r="D537" s="58"/>
      <c r="E537" s="58"/>
      <c r="F537" s="58"/>
      <c r="G537" s="58"/>
      <c r="H537" s="58"/>
      <c r="I537" s="58"/>
      <c r="J537" s="58"/>
      <c r="K537" s="58"/>
    </row>
    <row r="538" spans="1:11" ht="12.75">
      <c r="A538" s="54"/>
      <c r="B538" s="54"/>
      <c r="C538" s="56"/>
      <c r="D538" s="58"/>
      <c r="E538" s="58"/>
      <c r="F538" s="58"/>
      <c r="G538" s="58"/>
      <c r="H538" s="58"/>
      <c r="I538" s="58"/>
      <c r="J538" s="58"/>
      <c r="K538" s="58"/>
    </row>
    <row r="539" spans="1:11" ht="12.75">
      <c r="A539" s="54"/>
      <c r="B539" s="54"/>
      <c r="C539" s="56"/>
      <c r="D539" s="58"/>
      <c r="E539" s="58"/>
      <c r="F539" s="58"/>
      <c r="G539" s="58"/>
      <c r="H539" s="58"/>
      <c r="I539" s="58"/>
      <c r="J539" s="58"/>
      <c r="K539" s="58"/>
    </row>
    <row r="540" spans="1:11" ht="12.75">
      <c r="A540" s="54"/>
      <c r="B540" s="54"/>
      <c r="C540" s="54"/>
      <c r="D540" s="58"/>
      <c r="E540" s="58"/>
      <c r="F540" s="58"/>
      <c r="G540" s="58"/>
      <c r="H540" s="58"/>
      <c r="I540" s="58"/>
      <c r="J540" s="58"/>
      <c r="K540" s="58"/>
    </row>
    <row r="541" spans="1:11" ht="12.75">
      <c r="A541" s="54"/>
      <c r="B541" s="54"/>
      <c r="C541" s="54"/>
      <c r="D541" s="58"/>
      <c r="E541" s="58"/>
      <c r="F541" s="58"/>
      <c r="G541" s="58"/>
      <c r="H541" s="58"/>
      <c r="I541" s="58"/>
      <c r="J541" s="58"/>
      <c r="K541" s="58"/>
    </row>
    <row r="542" spans="1:11" ht="12.75">
      <c r="A542" s="54"/>
      <c r="B542" s="54"/>
      <c r="C542" s="54"/>
      <c r="D542" s="58"/>
      <c r="E542" s="58"/>
      <c r="F542" s="58"/>
      <c r="G542" s="58"/>
      <c r="H542" s="58"/>
      <c r="I542" s="58"/>
      <c r="J542" s="58"/>
      <c r="K542" s="58"/>
    </row>
    <row r="543" spans="1:11" ht="12.75">
      <c r="A543" s="54"/>
      <c r="B543" s="54"/>
      <c r="C543" s="54"/>
      <c r="D543" s="58"/>
      <c r="E543" s="58"/>
      <c r="F543" s="58"/>
      <c r="G543" s="58"/>
      <c r="H543" s="58"/>
      <c r="I543" s="58"/>
      <c r="J543" s="58"/>
      <c r="K543" s="58"/>
    </row>
    <row r="544" spans="1:11" ht="12.75">
      <c r="A544" s="54"/>
      <c r="B544" s="54"/>
      <c r="C544" s="54"/>
      <c r="D544" s="58"/>
      <c r="E544" s="58"/>
      <c r="F544" s="58"/>
      <c r="G544" s="58"/>
      <c r="H544" s="58"/>
      <c r="I544" s="58"/>
      <c r="J544" s="58"/>
      <c r="K544" s="58"/>
    </row>
    <row r="545" spans="1:11" ht="12.75">
      <c r="A545" s="54"/>
      <c r="B545" s="54"/>
      <c r="C545" s="54"/>
      <c r="D545" s="58"/>
      <c r="E545" s="58"/>
      <c r="F545" s="58"/>
      <c r="G545" s="58"/>
      <c r="H545" s="58"/>
      <c r="I545" s="58"/>
      <c r="J545" s="58"/>
      <c r="K545" s="58"/>
    </row>
    <row r="546" spans="1:11" ht="12.75">
      <c r="A546" s="54"/>
      <c r="B546" s="54"/>
      <c r="C546" s="54"/>
      <c r="D546" s="58"/>
      <c r="E546" s="58"/>
      <c r="F546" s="58"/>
      <c r="G546" s="58"/>
      <c r="H546" s="58"/>
      <c r="I546" s="58"/>
      <c r="J546" s="58"/>
      <c r="K546" s="58"/>
    </row>
    <row r="547" spans="1:11" ht="12.75">
      <c r="A547" s="54"/>
      <c r="B547" s="54"/>
      <c r="C547" s="54"/>
      <c r="D547" s="58"/>
      <c r="E547" s="58"/>
      <c r="F547" s="58"/>
      <c r="G547" s="58"/>
      <c r="H547" s="58"/>
      <c r="I547" s="58"/>
      <c r="J547" s="58"/>
      <c r="K547" s="58"/>
    </row>
    <row r="548" spans="1:11" ht="12.75">
      <c r="A548" s="54"/>
      <c r="B548" s="54"/>
      <c r="C548" s="54"/>
      <c r="D548" s="58"/>
      <c r="E548" s="58"/>
      <c r="F548" s="58"/>
      <c r="G548" s="58"/>
      <c r="H548" s="58"/>
      <c r="I548" s="58"/>
      <c r="J548" s="58"/>
      <c r="K548" s="58"/>
    </row>
    <row r="549" spans="1:11" ht="12.75">
      <c r="A549" s="54"/>
      <c r="B549" s="54"/>
      <c r="C549" s="54"/>
      <c r="D549" s="58"/>
      <c r="E549" s="58"/>
      <c r="F549" s="58"/>
      <c r="G549" s="58"/>
      <c r="H549" s="58"/>
      <c r="I549" s="58"/>
      <c r="J549" s="58"/>
      <c r="K549" s="58"/>
    </row>
    <row r="550" spans="1:11" ht="12.75">
      <c r="A550" s="54"/>
      <c r="B550" s="54"/>
      <c r="C550" s="54"/>
      <c r="D550" s="58"/>
      <c r="E550" s="58"/>
      <c r="F550" s="58"/>
      <c r="G550" s="58"/>
      <c r="H550" s="58"/>
      <c r="I550" s="58"/>
      <c r="J550" s="58"/>
      <c r="K550" s="58"/>
    </row>
    <row r="551" spans="1:11" ht="12.75">
      <c r="A551" s="54"/>
      <c r="B551" s="54"/>
      <c r="C551" s="54"/>
      <c r="D551" s="58"/>
      <c r="E551" s="58"/>
      <c r="F551" s="58"/>
      <c r="G551" s="58"/>
      <c r="H551" s="58"/>
      <c r="I551" s="58"/>
      <c r="J551" s="58"/>
      <c r="K551" s="58"/>
    </row>
    <row r="552" spans="1:11" ht="12.75">
      <c r="A552" s="54"/>
      <c r="B552" s="54"/>
      <c r="C552" s="54"/>
      <c r="D552" s="58"/>
      <c r="E552" s="58"/>
      <c r="F552" s="58"/>
      <c r="G552" s="58"/>
      <c r="H552" s="58"/>
      <c r="I552" s="58"/>
      <c r="J552" s="58"/>
      <c r="K552" s="58"/>
    </row>
    <row r="553" spans="1:11" ht="12.75">
      <c r="A553" s="54"/>
      <c r="B553" s="54"/>
      <c r="C553" s="54"/>
      <c r="D553" s="58"/>
      <c r="E553" s="58"/>
      <c r="F553" s="58"/>
      <c r="G553" s="58"/>
      <c r="H553" s="58"/>
      <c r="I553" s="58"/>
      <c r="J553" s="58"/>
      <c r="K553" s="58"/>
    </row>
    <row r="554" spans="1:11" ht="12.75">
      <c r="A554" s="54"/>
      <c r="B554" s="54"/>
      <c r="C554" s="54"/>
      <c r="D554" s="58"/>
      <c r="E554" s="58"/>
      <c r="F554" s="58"/>
      <c r="G554" s="58"/>
      <c r="H554" s="58"/>
      <c r="I554" s="58"/>
      <c r="J554" s="58"/>
      <c r="K554" s="58"/>
    </row>
    <row r="555" spans="1:11" ht="12.75">
      <c r="A555" s="54"/>
      <c r="B555" s="54"/>
      <c r="C555" s="54"/>
      <c r="D555" s="58"/>
      <c r="E555" s="58"/>
      <c r="F555" s="58"/>
      <c r="G555" s="58"/>
      <c r="H555" s="58"/>
      <c r="I555" s="58"/>
      <c r="J555" s="58"/>
      <c r="K555" s="58"/>
    </row>
    <row r="556" spans="1:11" ht="12.75">
      <c r="A556" s="54"/>
      <c r="B556" s="54"/>
      <c r="C556" s="54"/>
      <c r="D556" s="58"/>
      <c r="E556" s="58"/>
      <c r="F556" s="58"/>
      <c r="G556" s="58"/>
      <c r="H556" s="58"/>
      <c r="I556" s="58"/>
      <c r="J556" s="58"/>
      <c r="K556" s="58"/>
    </row>
    <row r="557" spans="1:11" ht="12.75">
      <c r="A557" s="54"/>
      <c r="B557" s="54"/>
      <c r="C557" s="54"/>
      <c r="D557" s="58"/>
      <c r="E557" s="58"/>
      <c r="F557" s="58"/>
      <c r="G557" s="58"/>
      <c r="H557" s="58"/>
      <c r="I557" s="58"/>
      <c r="J557" s="58"/>
      <c r="K557" s="58"/>
    </row>
    <row r="558" spans="1:11" ht="12.75">
      <c r="A558" s="54"/>
      <c r="B558" s="54"/>
      <c r="C558" s="54"/>
      <c r="D558" s="58"/>
      <c r="E558" s="58"/>
      <c r="F558" s="58"/>
      <c r="G558" s="58"/>
      <c r="H558" s="58"/>
      <c r="I558" s="58"/>
      <c r="J558" s="58"/>
      <c r="K558" s="58"/>
    </row>
    <row r="559" spans="1:11" ht="12.75">
      <c r="A559" s="54"/>
      <c r="B559" s="54"/>
      <c r="C559" s="54"/>
      <c r="D559" s="58"/>
      <c r="E559" s="58"/>
      <c r="F559" s="58"/>
      <c r="G559" s="58"/>
      <c r="H559" s="58"/>
      <c r="I559" s="58"/>
      <c r="J559" s="58"/>
      <c r="K559" s="58"/>
    </row>
    <row r="560" spans="1:11" ht="12.75">
      <c r="A560" s="54"/>
      <c r="B560" s="54"/>
      <c r="C560" s="54"/>
      <c r="D560" s="58"/>
      <c r="E560" s="58"/>
      <c r="F560" s="58"/>
      <c r="G560" s="58"/>
      <c r="H560" s="58"/>
      <c r="I560" s="58"/>
      <c r="J560" s="58"/>
      <c r="K560" s="58"/>
    </row>
    <row r="561" spans="1:11" ht="12.75">
      <c r="A561" s="54"/>
      <c r="B561" s="54"/>
      <c r="C561" s="54"/>
      <c r="D561" s="58"/>
      <c r="E561" s="58"/>
      <c r="F561" s="58"/>
      <c r="G561" s="58"/>
      <c r="H561" s="58"/>
      <c r="I561" s="58"/>
      <c r="J561" s="58"/>
      <c r="K561" s="58"/>
    </row>
    <row r="562" spans="1:11" ht="12.75">
      <c r="A562" s="54"/>
      <c r="B562" s="54"/>
      <c r="C562" s="54"/>
      <c r="D562" s="58"/>
      <c r="E562" s="58"/>
      <c r="F562" s="58"/>
      <c r="G562" s="58"/>
      <c r="H562" s="58"/>
      <c r="I562" s="58"/>
      <c r="J562" s="58"/>
      <c r="K562" s="58"/>
    </row>
    <row r="563" spans="1:11" ht="12.75">
      <c r="A563" s="54"/>
      <c r="B563" s="54"/>
      <c r="C563" s="54"/>
      <c r="D563" s="58"/>
      <c r="E563" s="58"/>
      <c r="F563" s="58"/>
      <c r="G563" s="58"/>
      <c r="H563" s="58"/>
      <c r="I563" s="58"/>
      <c r="J563" s="58"/>
      <c r="K563" s="58"/>
    </row>
    <row r="564" spans="1:11" ht="12.75">
      <c r="A564" s="54"/>
      <c r="B564" s="54"/>
      <c r="C564" s="54"/>
      <c r="D564" s="58"/>
      <c r="E564" s="58"/>
      <c r="F564" s="58"/>
      <c r="G564" s="58"/>
      <c r="H564" s="58"/>
      <c r="I564" s="58"/>
      <c r="J564" s="58"/>
      <c r="K564" s="58"/>
    </row>
    <row r="565" spans="1:11" ht="12.75">
      <c r="A565" s="54"/>
      <c r="B565" s="54"/>
      <c r="C565" s="54"/>
      <c r="D565" s="58"/>
      <c r="E565" s="58"/>
      <c r="F565" s="58"/>
      <c r="G565" s="58"/>
      <c r="H565" s="58"/>
      <c r="I565" s="58"/>
      <c r="J565" s="58"/>
      <c r="K565" s="58"/>
    </row>
    <row r="566" spans="1:11" ht="12.75">
      <c r="A566" s="54"/>
      <c r="B566" s="54"/>
      <c r="C566" s="54"/>
      <c r="D566" s="58"/>
      <c r="E566" s="58"/>
      <c r="F566" s="58"/>
      <c r="G566" s="58"/>
      <c r="H566" s="58"/>
      <c r="I566" s="58"/>
      <c r="J566" s="58"/>
      <c r="K566" s="58"/>
    </row>
    <row r="567" spans="1:11" ht="12.75">
      <c r="A567" s="54"/>
      <c r="B567" s="54"/>
      <c r="C567" s="54"/>
      <c r="D567" s="58"/>
      <c r="E567" s="58"/>
      <c r="F567" s="58"/>
      <c r="G567" s="58"/>
      <c r="H567" s="58"/>
      <c r="I567" s="58"/>
      <c r="J567" s="58"/>
      <c r="K567" s="58"/>
    </row>
    <row r="568" spans="1:11" ht="12.75">
      <c r="A568" s="54"/>
      <c r="B568" s="54"/>
      <c r="C568" s="54"/>
      <c r="D568" s="58"/>
      <c r="E568" s="58"/>
      <c r="F568" s="58"/>
      <c r="G568" s="58"/>
      <c r="H568" s="58"/>
      <c r="I568" s="58"/>
      <c r="J568" s="58"/>
      <c r="K568" s="58"/>
    </row>
    <row r="569" spans="1:11" ht="12.75">
      <c r="A569" s="54"/>
      <c r="B569" s="54"/>
      <c r="C569" s="54"/>
      <c r="D569" s="58"/>
      <c r="E569" s="58"/>
      <c r="F569" s="58"/>
      <c r="G569" s="58"/>
      <c r="H569" s="58"/>
      <c r="I569" s="58"/>
      <c r="J569" s="58"/>
      <c r="K569" s="58"/>
    </row>
    <row r="570" spans="1:11" ht="12.75">
      <c r="A570" s="54"/>
      <c r="B570" s="54"/>
      <c r="C570" s="54"/>
      <c r="D570" s="58"/>
      <c r="E570" s="58"/>
      <c r="F570" s="58"/>
      <c r="G570" s="58"/>
      <c r="H570" s="58"/>
      <c r="I570" s="58"/>
      <c r="J570" s="58"/>
      <c r="K570" s="58"/>
    </row>
    <row r="571" spans="1:11" ht="12.75">
      <c r="A571" s="54"/>
      <c r="B571" s="54"/>
      <c r="C571" s="54"/>
      <c r="D571" s="58"/>
      <c r="E571" s="58"/>
      <c r="F571" s="58"/>
      <c r="G571" s="58"/>
      <c r="H571" s="58"/>
      <c r="I571" s="58"/>
      <c r="J571" s="58"/>
      <c r="K571" s="58"/>
    </row>
    <row r="572" spans="1:11" ht="12.75">
      <c r="A572" s="54"/>
      <c r="B572" s="54"/>
      <c r="C572" s="54"/>
      <c r="D572" s="58"/>
      <c r="E572" s="58"/>
      <c r="F572" s="58"/>
      <c r="G572" s="58"/>
      <c r="H572" s="58"/>
      <c r="I572" s="58"/>
      <c r="J572" s="58"/>
      <c r="K572" s="58"/>
    </row>
    <row r="573" spans="1:11" ht="12.75">
      <c r="A573" s="54"/>
      <c r="B573" s="54"/>
      <c r="C573" s="54"/>
      <c r="D573" s="58"/>
      <c r="E573" s="58"/>
      <c r="F573" s="58"/>
      <c r="G573" s="58"/>
      <c r="H573" s="58"/>
      <c r="I573" s="58"/>
      <c r="J573" s="58"/>
      <c r="K573" s="58"/>
    </row>
    <row r="574" spans="1:11" ht="12.75">
      <c r="A574" s="54"/>
      <c r="B574" s="54"/>
      <c r="C574" s="54"/>
      <c r="D574" s="58"/>
      <c r="E574" s="58"/>
      <c r="F574" s="58"/>
      <c r="G574" s="58"/>
      <c r="H574" s="58"/>
      <c r="I574" s="58"/>
      <c r="J574" s="58"/>
      <c r="K574" s="58"/>
    </row>
    <row r="575" spans="1:11" ht="12.75">
      <c r="A575" s="54"/>
      <c r="B575" s="54"/>
      <c r="C575" s="54"/>
      <c r="D575" s="58"/>
      <c r="E575" s="58"/>
      <c r="F575" s="58"/>
      <c r="G575" s="58"/>
      <c r="H575" s="58"/>
      <c r="I575" s="58"/>
      <c r="J575" s="58"/>
      <c r="K575" s="58"/>
    </row>
    <row r="576" spans="1:11" ht="12.75">
      <c r="A576" s="54"/>
      <c r="B576" s="54"/>
      <c r="C576" s="54"/>
      <c r="D576" s="58"/>
      <c r="E576" s="58"/>
      <c r="F576" s="58"/>
      <c r="G576" s="58"/>
      <c r="H576" s="58"/>
      <c r="I576" s="58"/>
      <c r="J576" s="58"/>
      <c r="K576" s="58"/>
    </row>
    <row r="577" spans="1:11" ht="12.75">
      <c r="A577" s="54"/>
      <c r="B577" s="54"/>
      <c r="C577" s="54"/>
      <c r="D577" s="58"/>
      <c r="E577" s="58"/>
      <c r="F577" s="58"/>
      <c r="G577" s="58"/>
      <c r="H577" s="58"/>
      <c r="I577" s="58"/>
      <c r="J577" s="58"/>
      <c r="K577" s="58"/>
    </row>
    <row r="578" spans="1:11" ht="12.75">
      <c r="A578" s="54"/>
      <c r="B578" s="54"/>
      <c r="C578" s="54"/>
      <c r="D578" s="58"/>
      <c r="E578" s="58"/>
      <c r="F578" s="58"/>
      <c r="G578" s="58"/>
      <c r="H578" s="58"/>
      <c r="I578" s="58"/>
      <c r="J578" s="58"/>
      <c r="K578" s="58"/>
    </row>
    <row r="579" spans="1:11" ht="12.75">
      <c r="A579" s="54"/>
      <c r="B579" s="54"/>
      <c r="C579" s="54"/>
      <c r="D579" s="58"/>
      <c r="E579" s="58"/>
      <c r="F579" s="58"/>
      <c r="G579" s="58"/>
      <c r="H579" s="58"/>
      <c r="I579" s="58"/>
      <c r="J579" s="58"/>
      <c r="K579" s="58"/>
    </row>
    <row r="580" spans="1:11" ht="12.75">
      <c r="A580" s="54"/>
      <c r="B580" s="54"/>
      <c r="C580" s="54"/>
      <c r="D580" s="58"/>
      <c r="E580" s="58"/>
      <c r="F580" s="58"/>
      <c r="G580" s="58"/>
      <c r="H580" s="58"/>
      <c r="I580" s="58"/>
      <c r="J580" s="58"/>
      <c r="K580" s="58"/>
    </row>
    <row r="581" spans="1:11" ht="12.75">
      <c r="A581" s="54"/>
      <c r="B581" s="55"/>
      <c r="C581" s="54"/>
      <c r="D581" s="58"/>
      <c r="E581" s="58"/>
      <c r="F581" s="58"/>
      <c r="G581" s="58"/>
      <c r="H581" s="58"/>
      <c r="I581" s="58"/>
      <c r="J581" s="58"/>
      <c r="K581" s="58"/>
    </row>
    <row r="582" spans="1:11" ht="12.75">
      <c r="A582" s="54"/>
      <c r="B582" s="55"/>
      <c r="C582" s="54"/>
      <c r="D582" s="58"/>
      <c r="E582" s="58"/>
      <c r="F582" s="58"/>
      <c r="G582" s="58"/>
      <c r="H582" s="58"/>
      <c r="I582" s="58"/>
      <c r="J582" s="58"/>
      <c r="K582" s="58"/>
    </row>
    <row r="583" spans="1:11" ht="12.75">
      <c r="A583" s="54"/>
      <c r="B583" s="55"/>
      <c r="C583" s="54"/>
      <c r="D583" s="58"/>
      <c r="E583" s="58"/>
      <c r="F583" s="58"/>
      <c r="G583" s="58"/>
      <c r="H583" s="58"/>
      <c r="I583" s="58"/>
      <c r="J583" s="58"/>
      <c r="K583" s="58"/>
    </row>
    <row r="584" spans="1:11" ht="12.75">
      <c r="A584" s="54"/>
      <c r="B584" s="55"/>
      <c r="C584" s="54"/>
      <c r="D584" s="58"/>
      <c r="E584" s="58"/>
      <c r="F584" s="58"/>
      <c r="G584" s="58"/>
      <c r="H584" s="58"/>
      <c r="I584" s="58"/>
      <c r="J584" s="58"/>
      <c r="K584" s="58"/>
    </row>
    <row r="585" spans="1:11" ht="12.75">
      <c r="A585" s="54"/>
      <c r="B585" s="55"/>
      <c r="C585" s="54"/>
      <c r="D585" s="58"/>
      <c r="E585" s="58"/>
      <c r="F585" s="58"/>
      <c r="G585" s="58"/>
      <c r="H585" s="58"/>
      <c r="I585" s="58"/>
      <c r="J585" s="58"/>
      <c r="K585" s="58"/>
    </row>
    <row r="586" spans="1:11" ht="12.75">
      <c r="A586" s="54"/>
      <c r="B586" s="55"/>
      <c r="C586" s="54"/>
      <c r="D586" s="58"/>
      <c r="E586" s="58"/>
      <c r="F586" s="58"/>
      <c r="G586" s="58"/>
      <c r="H586" s="58"/>
      <c r="I586" s="58"/>
      <c r="J586" s="58"/>
      <c r="K586" s="58"/>
    </row>
    <row r="587" spans="1:11" ht="12.75">
      <c r="A587" s="54"/>
      <c r="B587" s="55"/>
      <c r="C587" s="54"/>
      <c r="D587" s="58"/>
      <c r="E587" s="58"/>
      <c r="F587" s="58"/>
      <c r="G587" s="58"/>
      <c r="H587" s="58"/>
      <c r="I587" s="58"/>
      <c r="J587" s="58"/>
      <c r="K587" s="58"/>
    </row>
    <row r="588" spans="1:11" ht="12.75">
      <c r="A588" s="54"/>
      <c r="B588" s="55"/>
      <c r="C588" s="54"/>
      <c r="D588" s="58"/>
      <c r="E588" s="58"/>
      <c r="F588" s="58"/>
      <c r="G588" s="58"/>
      <c r="H588" s="58"/>
      <c r="I588" s="58"/>
      <c r="J588" s="58"/>
      <c r="K588" s="58"/>
    </row>
    <row r="589" spans="1:11" ht="12.75">
      <c r="A589" s="54"/>
      <c r="B589" s="55"/>
      <c r="C589" s="54"/>
      <c r="D589" s="58"/>
      <c r="E589" s="58"/>
      <c r="F589" s="58"/>
      <c r="G589" s="58"/>
      <c r="H589" s="58"/>
      <c r="I589" s="58"/>
      <c r="J589" s="58"/>
      <c r="K589" s="58"/>
    </row>
    <row r="590" spans="1:11" ht="12.75">
      <c r="A590" s="54"/>
      <c r="B590" s="55"/>
      <c r="C590" s="54"/>
      <c r="D590" s="58"/>
      <c r="E590" s="58"/>
      <c r="F590" s="58"/>
      <c r="G590" s="58"/>
      <c r="H590" s="58"/>
      <c r="I590" s="58"/>
      <c r="J590" s="58"/>
      <c r="K590" s="58"/>
    </row>
    <row r="591" spans="1:11" ht="12.75">
      <c r="A591" s="54"/>
      <c r="B591" s="55"/>
      <c r="C591" s="54"/>
      <c r="D591" s="58"/>
      <c r="E591" s="58"/>
      <c r="F591" s="58"/>
      <c r="G591" s="58"/>
      <c r="H591" s="58"/>
      <c r="I591" s="58"/>
      <c r="J591" s="58"/>
      <c r="K591" s="58"/>
    </row>
    <row r="592" spans="1:11" ht="12.75">
      <c r="A592" s="54"/>
      <c r="B592" s="55"/>
      <c r="C592" s="54"/>
      <c r="D592" s="58"/>
      <c r="E592" s="58"/>
      <c r="F592" s="58"/>
      <c r="G592" s="58"/>
      <c r="H592" s="58"/>
      <c r="I592" s="58"/>
      <c r="J592" s="58"/>
      <c r="K592" s="58"/>
    </row>
    <row r="593" spans="1:11" ht="12.75">
      <c r="A593" s="54"/>
      <c r="B593" s="55"/>
      <c r="C593" s="54"/>
      <c r="D593" s="58"/>
      <c r="E593" s="58"/>
      <c r="F593" s="58"/>
      <c r="G593" s="58"/>
      <c r="H593" s="58"/>
      <c r="I593" s="58"/>
      <c r="J593" s="58"/>
      <c r="K593" s="58"/>
    </row>
    <row r="594" spans="1:11" ht="12.75">
      <c r="A594" s="54"/>
      <c r="B594" s="55"/>
      <c r="C594" s="54"/>
      <c r="D594" s="58"/>
      <c r="E594" s="58"/>
      <c r="F594" s="58"/>
      <c r="G594" s="58"/>
      <c r="H594" s="58"/>
      <c r="I594" s="58"/>
      <c r="J594" s="58"/>
      <c r="K594" s="58"/>
    </row>
    <row r="595" spans="1:11" ht="12.75">
      <c r="A595" s="54"/>
      <c r="B595" s="55"/>
      <c r="C595" s="54"/>
      <c r="D595" s="58"/>
      <c r="E595" s="58"/>
      <c r="F595" s="58"/>
      <c r="G595" s="58"/>
      <c r="H595" s="58"/>
      <c r="I595" s="58"/>
      <c r="J595" s="58"/>
      <c r="K595" s="58"/>
    </row>
    <row r="596" spans="1:11" ht="12.75">
      <c r="A596" s="54"/>
      <c r="B596" s="55"/>
      <c r="C596" s="54"/>
      <c r="D596" s="58"/>
      <c r="E596" s="58"/>
      <c r="F596" s="58"/>
      <c r="G596" s="58"/>
      <c r="H596" s="58"/>
      <c r="I596" s="58"/>
      <c r="J596" s="58"/>
      <c r="K596" s="58"/>
    </row>
    <row r="597" spans="1:11" ht="12.75">
      <c r="A597" s="54"/>
      <c r="B597" s="55"/>
      <c r="C597" s="54"/>
      <c r="D597" s="58"/>
      <c r="E597" s="58"/>
      <c r="F597" s="58"/>
      <c r="G597" s="58"/>
      <c r="H597" s="58"/>
      <c r="I597" s="58"/>
      <c r="J597" s="58"/>
      <c r="K597" s="58"/>
    </row>
    <row r="598" spans="1:11" ht="12.75">
      <c r="A598" s="54"/>
      <c r="B598" s="55"/>
      <c r="C598" s="54"/>
      <c r="D598" s="58"/>
      <c r="E598" s="58"/>
      <c r="F598" s="58"/>
      <c r="G598" s="58"/>
      <c r="H598" s="58"/>
      <c r="I598" s="58"/>
      <c r="J598" s="58"/>
      <c r="K598" s="58"/>
    </row>
    <row r="599" spans="1:11" ht="12.75">
      <c r="A599" s="54"/>
      <c r="B599" s="55"/>
      <c r="C599" s="54"/>
      <c r="D599" s="58"/>
      <c r="E599" s="58"/>
      <c r="F599" s="58"/>
      <c r="G599" s="58"/>
      <c r="H599" s="58"/>
      <c r="I599" s="58"/>
      <c r="J599" s="58"/>
      <c r="K599" s="58"/>
    </row>
    <row r="600" spans="1:11" ht="12.75">
      <c r="A600" s="54"/>
      <c r="B600" s="55"/>
      <c r="C600" s="54"/>
      <c r="D600" s="58"/>
      <c r="E600" s="58"/>
      <c r="F600" s="58"/>
      <c r="G600" s="58"/>
      <c r="H600" s="58"/>
      <c r="I600" s="58"/>
      <c r="J600" s="58"/>
      <c r="K600" s="58"/>
    </row>
    <row r="601" spans="1:11" ht="12.75">
      <c r="A601" s="54"/>
      <c r="B601" s="55"/>
      <c r="C601" s="54"/>
      <c r="D601" s="58"/>
      <c r="E601" s="58"/>
      <c r="F601" s="58"/>
      <c r="G601" s="58"/>
      <c r="H601" s="58"/>
      <c r="I601" s="58"/>
      <c r="J601" s="58"/>
      <c r="K601" s="58"/>
    </row>
    <row r="602" spans="1:11" ht="12.75">
      <c r="A602" s="54"/>
      <c r="B602" s="55"/>
      <c r="C602" s="54"/>
      <c r="D602" s="58"/>
      <c r="E602" s="58"/>
      <c r="F602" s="58"/>
      <c r="G602" s="58"/>
      <c r="H602" s="58"/>
      <c r="I602" s="58"/>
      <c r="J602" s="58"/>
      <c r="K602" s="58"/>
    </row>
    <row r="603" spans="1:11" ht="12.75">
      <c r="A603" s="54"/>
      <c r="B603" s="55"/>
      <c r="C603" s="54"/>
      <c r="D603" s="58"/>
      <c r="E603" s="58"/>
      <c r="F603" s="58"/>
      <c r="G603" s="58"/>
      <c r="H603" s="58"/>
      <c r="I603" s="58"/>
      <c r="J603" s="58"/>
      <c r="K603" s="58"/>
    </row>
    <row r="604" spans="1:11" ht="12.75">
      <c r="A604" s="54"/>
      <c r="B604" s="55"/>
      <c r="C604" s="54"/>
      <c r="D604" s="58"/>
      <c r="E604" s="58"/>
      <c r="F604" s="58"/>
      <c r="G604" s="58"/>
      <c r="H604" s="58"/>
      <c r="I604" s="58"/>
      <c r="J604" s="58"/>
      <c r="K604" s="58"/>
    </row>
    <row r="605" spans="1:11" ht="12.75">
      <c r="A605" s="54"/>
      <c r="B605" s="55"/>
      <c r="C605" s="54"/>
      <c r="D605" s="58"/>
      <c r="E605" s="58"/>
      <c r="F605" s="58"/>
      <c r="G605" s="58"/>
      <c r="H605" s="58"/>
      <c r="I605" s="58"/>
      <c r="J605" s="58"/>
      <c r="K605" s="58"/>
    </row>
    <row r="606" spans="1:11" ht="12.75">
      <c r="A606" s="54"/>
      <c r="B606" s="55"/>
      <c r="C606" s="54"/>
      <c r="D606" s="58"/>
      <c r="E606" s="58"/>
      <c r="F606" s="58"/>
      <c r="G606" s="58"/>
      <c r="H606" s="58"/>
      <c r="I606" s="58"/>
      <c r="J606" s="58"/>
      <c r="K606" s="58"/>
    </row>
    <row r="607" spans="1:11" ht="12.75">
      <c r="A607" s="54"/>
      <c r="B607" s="55"/>
      <c r="C607" s="54"/>
      <c r="D607" s="58"/>
      <c r="E607" s="58"/>
      <c r="F607" s="58"/>
      <c r="G607" s="58"/>
      <c r="H607" s="58"/>
      <c r="I607" s="58"/>
      <c r="J607" s="58"/>
      <c r="K607" s="58"/>
    </row>
    <row r="608" spans="1:11" ht="12.75">
      <c r="A608" s="54"/>
      <c r="B608" s="55"/>
      <c r="C608" s="54"/>
      <c r="D608" s="58"/>
      <c r="E608" s="58"/>
      <c r="F608" s="58"/>
      <c r="G608" s="58"/>
      <c r="H608" s="58"/>
      <c r="I608" s="58"/>
      <c r="J608" s="58"/>
      <c r="K608" s="58"/>
    </row>
    <row r="609" spans="1:11" ht="12.75">
      <c r="A609" s="54"/>
      <c r="B609" s="55"/>
      <c r="C609" s="54"/>
      <c r="D609" s="58"/>
      <c r="E609" s="58"/>
      <c r="F609" s="58"/>
      <c r="G609" s="58"/>
      <c r="H609" s="58"/>
      <c r="I609" s="58"/>
      <c r="J609" s="58"/>
      <c r="K609" s="58"/>
    </row>
    <row r="610" spans="1:11" ht="12.75">
      <c r="A610" s="54"/>
      <c r="B610" s="55"/>
      <c r="C610" s="54"/>
      <c r="D610" s="58"/>
      <c r="E610" s="58"/>
      <c r="F610" s="58"/>
      <c r="G610" s="58"/>
      <c r="H610" s="58"/>
      <c r="I610" s="58"/>
      <c r="J610" s="58"/>
      <c r="K610" s="58"/>
    </row>
    <row r="611" spans="1:11" ht="12.75">
      <c r="A611" s="54"/>
      <c r="B611" s="55"/>
      <c r="C611" s="54"/>
      <c r="D611" s="58"/>
      <c r="E611" s="58"/>
      <c r="F611" s="58"/>
      <c r="G611" s="58"/>
      <c r="H611" s="58"/>
      <c r="I611" s="58"/>
      <c r="J611" s="58"/>
      <c r="K611" s="58"/>
    </row>
    <row r="612" spans="1:11" ht="12.75">
      <c r="A612" s="54"/>
      <c r="B612" s="55"/>
      <c r="C612" s="54"/>
      <c r="D612" s="58"/>
      <c r="E612" s="58"/>
      <c r="F612" s="58"/>
      <c r="G612" s="58"/>
      <c r="H612" s="58"/>
      <c r="I612" s="58"/>
      <c r="J612" s="58"/>
      <c r="K612" s="58"/>
    </row>
    <row r="613" spans="1:11" ht="12.75">
      <c r="A613" s="54"/>
      <c r="B613" s="55"/>
      <c r="C613" s="54"/>
      <c r="D613" s="58"/>
      <c r="E613" s="58"/>
      <c r="F613" s="58"/>
      <c r="G613" s="58"/>
      <c r="H613" s="58"/>
      <c r="I613" s="58"/>
      <c r="J613" s="58"/>
      <c r="K613" s="58"/>
    </row>
    <row r="614" spans="1:11" ht="12.75">
      <c r="A614" s="54"/>
      <c r="B614" s="55"/>
      <c r="C614" s="54"/>
      <c r="D614" s="58"/>
      <c r="E614" s="58"/>
      <c r="F614" s="58"/>
      <c r="G614" s="58"/>
      <c r="H614" s="58"/>
      <c r="I614" s="58"/>
      <c r="J614" s="58"/>
      <c r="K614" s="58"/>
    </row>
    <row r="615" spans="1:11" ht="12.75">
      <c r="A615" s="54"/>
      <c r="B615" s="55"/>
      <c r="C615" s="54"/>
      <c r="D615" s="58"/>
      <c r="E615" s="58"/>
      <c r="F615" s="58"/>
      <c r="G615" s="58"/>
      <c r="H615" s="58"/>
      <c r="I615" s="58"/>
      <c r="J615" s="58"/>
      <c r="K615" s="58"/>
    </row>
    <row r="616" spans="1:11" ht="12.75">
      <c r="A616" s="54"/>
      <c r="B616" s="55"/>
      <c r="C616" s="54"/>
      <c r="D616" s="58"/>
      <c r="E616" s="58"/>
      <c r="F616" s="58"/>
      <c r="G616" s="58"/>
      <c r="H616" s="58"/>
      <c r="I616" s="58"/>
      <c r="J616" s="58"/>
      <c r="K616" s="58"/>
    </row>
    <row r="617" spans="1:11" ht="12.75">
      <c r="A617" s="54"/>
      <c r="B617" s="55"/>
      <c r="C617" s="54"/>
      <c r="D617" s="58"/>
      <c r="E617" s="58"/>
      <c r="F617" s="58"/>
      <c r="G617" s="58"/>
      <c r="H617" s="58"/>
      <c r="I617" s="58"/>
      <c r="J617" s="58"/>
      <c r="K617" s="58"/>
    </row>
    <row r="618" spans="1:11" ht="12.75">
      <c r="A618" s="54"/>
      <c r="B618" s="55"/>
      <c r="C618" s="54"/>
      <c r="D618" s="58"/>
      <c r="E618" s="58"/>
      <c r="F618" s="58"/>
      <c r="G618" s="58"/>
      <c r="H618" s="58"/>
      <c r="I618" s="58"/>
      <c r="J618" s="58"/>
      <c r="K618" s="58"/>
    </row>
    <row r="619" spans="1:11" ht="12.75">
      <c r="A619" s="54"/>
      <c r="B619" s="55"/>
      <c r="C619" s="54"/>
      <c r="D619" s="58"/>
      <c r="E619" s="58"/>
      <c r="F619" s="58"/>
      <c r="G619" s="58"/>
      <c r="H619" s="58"/>
      <c r="I619" s="58"/>
      <c r="J619" s="58"/>
      <c r="K619" s="58"/>
    </row>
    <row r="620" spans="1:11" ht="12.75">
      <c r="A620" s="54"/>
      <c r="B620" s="55"/>
      <c r="C620" s="54"/>
      <c r="D620" s="58"/>
      <c r="E620" s="58"/>
      <c r="F620" s="58"/>
      <c r="G620" s="58"/>
      <c r="H620" s="58"/>
      <c r="I620" s="58"/>
      <c r="J620" s="58"/>
      <c r="K620" s="58"/>
    </row>
    <row r="621" spans="1:11" ht="12.75">
      <c r="A621" s="54"/>
      <c r="B621" s="55"/>
      <c r="C621" s="54"/>
      <c r="D621" s="58"/>
      <c r="E621" s="58"/>
      <c r="F621" s="58"/>
      <c r="G621" s="58"/>
      <c r="H621" s="58"/>
      <c r="I621" s="58"/>
      <c r="J621" s="58"/>
      <c r="K621" s="58"/>
    </row>
    <row r="622" spans="1:11" ht="12.75">
      <c r="A622" s="54"/>
      <c r="B622" s="55"/>
      <c r="C622" s="54"/>
      <c r="D622" s="58"/>
      <c r="E622" s="58"/>
      <c r="F622" s="58"/>
      <c r="G622" s="58"/>
      <c r="H622" s="58"/>
      <c r="I622" s="58"/>
      <c r="J622" s="58"/>
      <c r="K622" s="58"/>
    </row>
    <row r="623" spans="1:11" ht="12.75">
      <c r="A623" s="54"/>
      <c r="B623" s="55"/>
      <c r="C623" s="54"/>
      <c r="D623" s="58"/>
      <c r="E623" s="58"/>
      <c r="F623" s="58"/>
      <c r="G623" s="58"/>
      <c r="H623" s="58"/>
      <c r="I623" s="58"/>
      <c r="J623" s="58"/>
      <c r="K623" s="58"/>
    </row>
    <row r="624" spans="1:11" ht="12.75">
      <c r="A624" s="54"/>
      <c r="B624" s="55"/>
      <c r="C624" s="54"/>
      <c r="D624" s="58"/>
      <c r="E624" s="58"/>
      <c r="F624" s="58"/>
      <c r="G624" s="58"/>
      <c r="H624" s="58"/>
      <c r="I624" s="58"/>
      <c r="J624" s="58"/>
      <c r="K624" s="58"/>
    </row>
    <row r="625" spans="1:11" ht="12.75">
      <c r="A625" s="54"/>
      <c r="B625" s="55"/>
      <c r="C625" s="54"/>
      <c r="D625" s="58"/>
      <c r="E625" s="58"/>
      <c r="F625" s="58"/>
      <c r="G625" s="58"/>
      <c r="H625" s="58"/>
      <c r="I625" s="58"/>
      <c r="J625" s="58"/>
      <c r="K625" s="58"/>
    </row>
    <row r="626" spans="1:11" ht="12.75">
      <c r="A626" s="54"/>
      <c r="B626" s="55"/>
      <c r="C626" s="54"/>
      <c r="D626" s="58"/>
      <c r="E626" s="58"/>
      <c r="F626" s="58"/>
      <c r="G626" s="58"/>
      <c r="H626" s="58"/>
      <c r="I626" s="58"/>
      <c r="J626" s="58"/>
      <c r="K626" s="58"/>
    </row>
    <row r="627" spans="1:11" ht="12.75">
      <c r="A627" s="54"/>
      <c r="B627" s="55"/>
      <c r="C627" s="54"/>
      <c r="D627" s="58"/>
      <c r="E627" s="58"/>
      <c r="F627" s="58"/>
      <c r="G627" s="58"/>
      <c r="H627" s="58"/>
      <c r="I627" s="58"/>
      <c r="J627" s="58"/>
      <c r="K627" s="58"/>
    </row>
    <row r="628" spans="1:11" ht="12.75">
      <c r="A628" s="54"/>
      <c r="B628" s="55"/>
      <c r="C628" s="54"/>
      <c r="D628" s="58"/>
      <c r="E628" s="58"/>
      <c r="F628" s="58"/>
      <c r="G628" s="58"/>
      <c r="H628" s="58"/>
      <c r="I628" s="58"/>
      <c r="J628" s="58"/>
      <c r="K628" s="58"/>
    </row>
    <row r="629" spans="1:11" ht="12.75">
      <c r="A629" s="54"/>
      <c r="B629" s="55"/>
      <c r="C629" s="54"/>
      <c r="D629" s="58"/>
      <c r="E629" s="58"/>
      <c r="F629" s="58"/>
      <c r="G629" s="58"/>
      <c r="H629" s="58"/>
      <c r="I629" s="58"/>
      <c r="J629" s="58"/>
      <c r="K629" s="58"/>
    </row>
    <row r="630" spans="1:11" ht="12.75">
      <c r="A630" s="54"/>
      <c r="B630" s="55"/>
      <c r="C630" s="54"/>
      <c r="D630" s="58"/>
      <c r="E630" s="58"/>
      <c r="F630" s="58"/>
      <c r="G630" s="58"/>
      <c r="H630" s="58"/>
      <c r="I630" s="58"/>
      <c r="J630" s="58"/>
      <c r="K630" s="58"/>
    </row>
    <row r="631" spans="1:11" ht="12.75">
      <c r="A631" s="54"/>
      <c r="B631" s="55"/>
      <c r="C631" s="54"/>
      <c r="D631" s="58"/>
      <c r="E631" s="58"/>
      <c r="F631" s="58"/>
      <c r="G631" s="58"/>
      <c r="H631" s="58"/>
      <c r="I631" s="58"/>
      <c r="J631" s="58"/>
      <c r="K631" s="58"/>
    </row>
    <row r="632" spans="1:11" ht="12.75">
      <c r="A632" s="54"/>
      <c r="B632" s="55"/>
      <c r="C632" s="54"/>
      <c r="D632" s="58"/>
      <c r="E632" s="58"/>
      <c r="F632" s="58"/>
      <c r="G632" s="58"/>
      <c r="H632" s="58"/>
      <c r="I632" s="58"/>
      <c r="J632" s="58"/>
      <c r="K632" s="58"/>
    </row>
    <row r="633" spans="1:11" ht="12.75">
      <c r="A633" s="54"/>
      <c r="B633" s="55"/>
      <c r="C633" s="54"/>
      <c r="D633" s="58"/>
      <c r="E633" s="58"/>
      <c r="F633" s="58"/>
      <c r="G633" s="58"/>
      <c r="H633" s="58"/>
      <c r="I633" s="58"/>
      <c r="J633" s="58"/>
      <c r="K633" s="58"/>
    </row>
    <row r="634" spans="1:11" ht="12.75">
      <c r="A634" s="54"/>
      <c r="B634" s="55"/>
      <c r="C634" s="54"/>
      <c r="D634" s="58"/>
      <c r="E634" s="58"/>
      <c r="F634" s="58"/>
      <c r="G634" s="58"/>
      <c r="H634" s="58"/>
      <c r="I634" s="58"/>
      <c r="J634" s="58"/>
      <c r="K634" s="58"/>
    </row>
    <row r="635" spans="1:11" ht="12.75">
      <c r="A635" s="54"/>
      <c r="B635" s="55"/>
      <c r="C635" s="54"/>
      <c r="D635" s="58"/>
      <c r="E635" s="58"/>
      <c r="F635" s="58"/>
      <c r="G635" s="58"/>
      <c r="H635" s="58"/>
      <c r="I635" s="58"/>
      <c r="J635" s="58"/>
      <c r="K635" s="58"/>
    </row>
    <row r="636" spans="1:11" ht="12.75">
      <c r="A636" s="54"/>
      <c r="B636" s="55"/>
      <c r="C636" s="54"/>
      <c r="D636" s="58"/>
      <c r="E636" s="58"/>
      <c r="F636" s="58"/>
      <c r="G636" s="58"/>
      <c r="H636" s="58"/>
      <c r="I636" s="58"/>
      <c r="J636" s="58"/>
      <c r="K636" s="58"/>
    </row>
    <row r="637" spans="1:11" ht="12.75">
      <c r="A637" s="54"/>
      <c r="B637" s="55"/>
      <c r="C637" s="54"/>
      <c r="D637" s="58"/>
      <c r="E637" s="58"/>
      <c r="F637" s="58"/>
      <c r="G637" s="58"/>
      <c r="H637" s="58"/>
      <c r="I637" s="58"/>
      <c r="J637" s="58"/>
      <c r="K637" s="58"/>
    </row>
    <row r="638" spans="1:11" ht="12.75">
      <c r="A638" s="54"/>
      <c r="B638" s="55"/>
      <c r="C638" s="54"/>
      <c r="D638" s="58"/>
      <c r="E638" s="58"/>
      <c r="F638" s="58"/>
      <c r="G638" s="58"/>
      <c r="H638" s="58"/>
      <c r="I638" s="58"/>
      <c r="J638" s="58"/>
      <c r="K638" s="58"/>
    </row>
    <row r="639" spans="1:11" ht="12.75">
      <c r="A639" s="54"/>
      <c r="B639" s="55"/>
      <c r="C639" s="54"/>
      <c r="D639" s="58"/>
      <c r="E639" s="58"/>
      <c r="F639" s="58"/>
      <c r="G639" s="58"/>
      <c r="H639" s="58"/>
      <c r="I639" s="58"/>
      <c r="J639" s="58"/>
      <c r="K639" s="58"/>
    </row>
    <row r="640" spans="1:11" ht="12.75">
      <c r="A640" s="54"/>
      <c r="B640" s="55"/>
      <c r="C640" s="54"/>
      <c r="D640" s="58"/>
      <c r="E640" s="58"/>
      <c r="F640" s="58"/>
      <c r="G640" s="58"/>
      <c r="H640" s="58"/>
      <c r="I640" s="58"/>
      <c r="J640" s="58"/>
      <c r="K640" s="58"/>
    </row>
    <row r="641" spans="1:11" ht="12.75">
      <c r="A641" s="54"/>
      <c r="B641" s="55"/>
      <c r="C641" s="54"/>
      <c r="D641" s="58"/>
      <c r="E641" s="58"/>
      <c r="F641" s="58"/>
      <c r="G641" s="58"/>
      <c r="H641" s="58"/>
      <c r="I641" s="58"/>
      <c r="J641" s="58"/>
      <c r="K641" s="58"/>
    </row>
    <row r="642" spans="1:11" ht="12.75">
      <c r="A642" s="54"/>
      <c r="B642" s="55"/>
      <c r="C642" s="54"/>
      <c r="D642" s="58"/>
      <c r="E642" s="58"/>
      <c r="F642" s="58"/>
      <c r="G642" s="58"/>
      <c r="H642" s="58"/>
      <c r="I642" s="58"/>
      <c r="J642" s="58"/>
      <c r="K642" s="58"/>
    </row>
    <row r="643" spans="1:11" ht="12.75">
      <c r="A643" s="54"/>
      <c r="B643" s="55"/>
      <c r="C643" s="54"/>
      <c r="D643" s="58"/>
      <c r="E643" s="58"/>
      <c r="F643" s="58"/>
      <c r="G643" s="58"/>
      <c r="H643" s="58"/>
      <c r="I643" s="58"/>
      <c r="J643" s="58"/>
      <c r="K643" s="58"/>
    </row>
    <row r="644" spans="1:11" ht="12.75">
      <c r="A644" s="54"/>
      <c r="B644" s="55"/>
      <c r="C644" s="54"/>
      <c r="D644" s="58"/>
      <c r="E644" s="58"/>
      <c r="F644" s="58"/>
      <c r="G644" s="58"/>
      <c r="H644" s="58"/>
      <c r="I644" s="58"/>
      <c r="J644" s="58"/>
      <c r="K644" s="58"/>
    </row>
    <row r="645" spans="1:11" ht="12.75">
      <c r="A645" s="54"/>
      <c r="B645" s="55"/>
      <c r="C645" s="54"/>
      <c r="D645" s="58"/>
      <c r="E645" s="58"/>
      <c r="F645" s="58"/>
      <c r="G645" s="58"/>
      <c r="H645" s="58"/>
      <c r="I645" s="58"/>
      <c r="J645" s="58"/>
      <c r="K645" s="58"/>
    </row>
    <row r="646" spans="1:11" ht="12.75">
      <c r="A646" s="54"/>
      <c r="B646" s="55"/>
      <c r="C646" s="54"/>
      <c r="D646" s="58"/>
      <c r="E646" s="58"/>
      <c r="F646" s="58"/>
      <c r="G646" s="58"/>
      <c r="H646" s="58"/>
      <c r="I646" s="58"/>
      <c r="J646" s="58"/>
      <c r="K646" s="58"/>
    </row>
    <row r="647" spans="1:11" ht="12.75">
      <c r="A647" s="54"/>
      <c r="B647" s="55"/>
      <c r="C647" s="54"/>
      <c r="D647" s="58"/>
      <c r="E647" s="58"/>
      <c r="F647" s="58"/>
      <c r="G647" s="58"/>
      <c r="H647" s="58"/>
      <c r="I647" s="58"/>
      <c r="J647" s="58"/>
      <c r="K647" s="58"/>
    </row>
    <row r="648" spans="1:11" ht="12.75">
      <c r="A648" s="54"/>
      <c r="B648" s="55"/>
      <c r="C648" s="54"/>
      <c r="D648" s="58"/>
      <c r="E648" s="58"/>
      <c r="F648" s="58"/>
      <c r="G648" s="58"/>
      <c r="H648" s="58"/>
      <c r="I648" s="58"/>
      <c r="J648" s="58"/>
      <c r="K648" s="58"/>
    </row>
    <row r="649" spans="1:11" ht="12.75">
      <c r="A649" s="54"/>
      <c r="B649" s="55"/>
      <c r="C649" s="54"/>
      <c r="D649" s="58"/>
      <c r="E649" s="58"/>
      <c r="F649" s="58"/>
      <c r="G649" s="58"/>
      <c r="H649" s="58"/>
      <c r="I649" s="58"/>
      <c r="J649" s="58"/>
      <c r="K649" s="58"/>
    </row>
    <row r="650" spans="1:11" ht="12.75">
      <c r="A650" s="54"/>
      <c r="B650" s="55"/>
      <c r="C650" s="54"/>
      <c r="D650" s="58"/>
      <c r="E650" s="58"/>
      <c r="F650" s="58"/>
      <c r="G650" s="58"/>
      <c r="H650" s="58"/>
      <c r="I650" s="58"/>
      <c r="J650" s="58"/>
      <c r="K650" s="58"/>
    </row>
    <row r="651" spans="1:11" ht="12.75">
      <c r="A651" s="54"/>
      <c r="B651" s="55"/>
      <c r="C651" s="54"/>
      <c r="D651" s="58"/>
      <c r="E651" s="58"/>
      <c r="F651" s="58"/>
      <c r="G651" s="58"/>
      <c r="H651" s="58"/>
      <c r="I651" s="58"/>
      <c r="J651" s="58"/>
      <c r="K651" s="58"/>
    </row>
    <row r="652" spans="1:11" ht="12.75">
      <c r="A652" s="54"/>
      <c r="B652" s="55"/>
      <c r="C652" s="54"/>
      <c r="D652" s="58"/>
      <c r="E652" s="58"/>
      <c r="F652" s="58"/>
      <c r="G652" s="58"/>
      <c r="H652" s="58"/>
      <c r="I652" s="58"/>
      <c r="J652" s="58"/>
      <c r="K652" s="58"/>
    </row>
    <row r="653" spans="1:11" ht="12.75">
      <c r="A653" s="54"/>
      <c r="B653" s="55"/>
      <c r="C653" s="54"/>
      <c r="D653" s="58"/>
      <c r="E653" s="58"/>
      <c r="F653" s="58"/>
      <c r="G653" s="58"/>
      <c r="H653" s="58"/>
      <c r="I653" s="58"/>
      <c r="J653" s="58"/>
      <c r="K653" s="58"/>
    </row>
    <row r="654" spans="1:11" ht="12.75">
      <c r="A654" s="54"/>
      <c r="B654" s="55"/>
      <c r="C654" s="54"/>
      <c r="D654" s="58"/>
      <c r="E654" s="58"/>
      <c r="F654" s="58"/>
      <c r="G654" s="58"/>
      <c r="H654" s="58"/>
      <c r="I654" s="58"/>
      <c r="J654" s="58"/>
      <c r="K654" s="58"/>
    </row>
    <row r="655" spans="1:11" ht="12.75">
      <c r="A655" s="54"/>
      <c r="B655" s="55"/>
      <c r="C655" s="54"/>
      <c r="D655" s="58"/>
      <c r="E655" s="58"/>
      <c r="F655" s="58"/>
      <c r="G655" s="58"/>
      <c r="H655" s="58"/>
      <c r="I655" s="58"/>
      <c r="J655" s="58"/>
      <c r="K655" s="58"/>
    </row>
    <row r="656" spans="1:11" ht="12.75">
      <c r="A656" s="54"/>
      <c r="B656" s="55"/>
      <c r="C656" s="54"/>
      <c r="D656" s="58"/>
      <c r="E656" s="58"/>
      <c r="F656" s="58"/>
      <c r="G656" s="58"/>
      <c r="H656" s="58"/>
      <c r="I656" s="58"/>
      <c r="J656" s="58"/>
      <c r="K656" s="58"/>
    </row>
    <row r="657" spans="1:11" ht="12.75">
      <c r="A657" s="54"/>
      <c r="B657" s="55"/>
      <c r="C657" s="54"/>
      <c r="D657" s="58"/>
      <c r="E657" s="58"/>
      <c r="F657" s="58"/>
      <c r="G657" s="58"/>
      <c r="H657" s="58"/>
      <c r="I657" s="58"/>
      <c r="J657" s="58"/>
      <c r="K657" s="58"/>
    </row>
    <row r="658" spans="1:11" ht="12.75">
      <c r="A658" s="54"/>
      <c r="B658" s="55"/>
      <c r="C658" s="54"/>
      <c r="D658" s="58"/>
      <c r="E658" s="58"/>
      <c r="F658" s="58"/>
      <c r="G658" s="58"/>
      <c r="H658" s="58"/>
      <c r="I658" s="58"/>
      <c r="J658" s="58"/>
      <c r="K658" s="58"/>
    </row>
    <row r="659" spans="1:11" ht="12.75">
      <c r="A659" s="54"/>
      <c r="B659" s="55"/>
      <c r="C659" s="54"/>
      <c r="D659" s="58"/>
      <c r="E659" s="58"/>
      <c r="F659" s="58"/>
      <c r="G659" s="58"/>
      <c r="H659" s="58"/>
      <c r="I659" s="58"/>
      <c r="J659" s="58"/>
      <c r="K659" s="58"/>
    </row>
    <row r="660" spans="1:11" ht="12.75">
      <c r="A660" s="54"/>
      <c r="B660" s="55"/>
      <c r="C660" s="54"/>
      <c r="D660" s="58"/>
      <c r="E660" s="58"/>
      <c r="F660" s="58"/>
      <c r="G660" s="58"/>
      <c r="H660" s="58"/>
      <c r="I660" s="58"/>
      <c r="J660" s="58"/>
      <c r="K660" s="58"/>
    </row>
    <row r="661" spans="1:11" ht="12.75">
      <c r="A661" s="54"/>
      <c r="B661" s="55"/>
      <c r="C661" s="54"/>
      <c r="D661" s="58"/>
      <c r="E661" s="58"/>
      <c r="F661" s="58"/>
      <c r="G661" s="58"/>
      <c r="H661" s="58"/>
      <c r="I661" s="58"/>
      <c r="J661" s="58"/>
      <c r="K661" s="58"/>
    </row>
    <row r="662" spans="1:11" ht="12.75">
      <c r="A662" s="54"/>
      <c r="B662" s="55"/>
      <c r="C662" s="54"/>
      <c r="D662" s="58"/>
      <c r="E662" s="58"/>
      <c r="F662" s="58"/>
      <c r="G662" s="58"/>
      <c r="H662" s="58"/>
      <c r="I662" s="58"/>
      <c r="J662" s="58"/>
      <c r="K662" s="58"/>
    </row>
    <row r="663" spans="1:11" ht="12.75">
      <c r="A663" s="54"/>
      <c r="B663" s="55"/>
      <c r="C663" s="54"/>
      <c r="D663" s="58"/>
      <c r="E663" s="58"/>
      <c r="F663" s="58"/>
      <c r="G663" s="58"/>
      <c r="H663" s="58"/>
      <c r="I663" s="58"/>
      <c r="J663" s="58"/>
      <c r="K663" s="58"/>
    </row>
    <row r="664" spans="1:11" ht="12.75">
      <c r="A664" s="54"/>
      <c r="B664" s="55"/>
      <c r="C664" s="54"/>
      <c r="D664" s="58"/>
      <c r="E664" s="58"/>
      <c r="F664" s="58"/>
      <c r="G664" s="58"/>
      <c r="H664" s="58"/>
      <c r="I664" s="58"/>
      <c r="J664" s="58"/>
      <c r="K664" s="58"/>
    </row>
    <row r="665" spans="1:11" ht="12.75">
      <c r="A665" s="54"/>
      <c r="B665" s="55"/>
      <c r="C665" s="54"/>
      <c r="D665" s="58"/>
      <c r="E665" s="58"/>
      <c r="F665" s="58"/>
      <c r="G665" s="58"/>
      <c r="H665" s="58"/>
      <c r="I665" s="58"/>
      <c r="J665" s="58"/>
      <c r="K665" s="58"/>
    </row>
    <row r="666" spans="1:11" ht="12.75">
      <c r="A666" s="54"/>
      <c r="B666" s="55"/>
      <c r="C666" s="54"/>
      <c r="D666" s="58"/>
      <c r="E666" s="58"/>
      <c r="F666" s="58"/>
      <c r="G666" s="58"/>
      <c r="H666" s="58"/>
      <c r="I666" s="58"/>
      <c r="J666" s="58"/>
      <c r="K666" s="58"/>
    </row>
    <row r="667" spans="1:11" ht="12.75">
      <c r="A667" s="54"/>
      <c r="B667" s="55"/>
      <c r="C667" s="54"/>
      <c r="D667" s="58"/>
      <c r="E667" s="58"/>
      <c r="F667" s="58"/>
      <c r="G667" s="58"/>
      <c r="H667" s="58"/>
      <c r="I667" s="58"/>
      <c r="J667" s="58"/>
      <c r="K667" s="58"/>
    </row>
    <row r="668" spans="1:11" ht="12.75">
      <c r="A668" s="54"/>
      <c r="B668" s="55"/>
      <c r="C668" s="54"/>
      <c r="D668" s="58"/>
      <c r="E668" s="58"/>
      <c r="F668" s="58"/>
      <c r="G668" s="58"/>
      <c r="H668" s="58"/>
      <c r="I668" s="58"/>
      <c r="J668" s="58"/>
      <c r="K668" s="58"/>
    </row>
    <row r="669" spans="1:11" ht="12.75">
      <c r="A669" s="54"/>
      <c r="B669" s="55"/>
      <c r="C669" s="54"/>
      <c r="D669" s="58"/>
      <c r="E669" s="58"/>
      <c r="F669" s="58"/>
      <c r="G669" s="58"/>
      <c r="H669" s="58"/>
      <c r="I669" s="58"/>
      <c r="J669" s="58"/>
      <c r="K669" s="58"/>
    </row>
    <row r="670" spans="1:11" ht="12.75">
      <c r="A670" s="54"/>
      <c r="B670" s="55"/>
      <c r="C670" s="54"/>
      <c r="D670" s="58"/>
      <c r="E670" s="58"/>
      <c r="F670" s="58"/>
      <c r="G670" s="58"/>
      <c r="H670" s="58"/>
      <c r="I670" s="58"/>
      <c r="J670" s="58"/>
      <c r="K670" s="58"/>
    </row>
    <row r="671" spans="1:11" ht="12.75">
      <c r="A671" s="54"/>
      <c r="B671" s="55"/>
      <c r="C671" s="54"/>
      <c r="D671" s="58"/>
      <c r="E671" s="58"/>
      <c r="F671" s="58"/>
      <c r="G671" s="58"/>
      <c r="H671" s="58"/>
      <c r="I671" s="58"/>
      <c r="J671" s="58"/>
      <c r="K671" s="58"/>
    </row>
    <row r="672" spans="1:11" ht="12.75">
      <c r="A672" s="54"/>
      <c r="B672" s="55"/>
      <c r="C672" s="54"/>
      <c r="D672" s="58"/>
      <c r="E672" s="58"/>
      <c r="F672" s="58"/>
      <c r="G672" s="58"/>
      <c r="H672" s="58"/>
      <c r="I672" s="58"/>
      <c r="J672" s="58"/>
      <c r="K672" s="58"/>
    </row>
    <row r="673" spans="1:11" ht="12.75">
      <c r="A673" s="54"/>
      <c r="B673" s="55"/>
      <c r="C673" s="54"/>
      <c r="D673" s="58"/>
      <c r="E673" s="58"/>
      <c r="F673" s="58"/>
      <c r="G673" s="58"/>
      <c r="H673" s="58"/>
      <c r="I673" s="58"/>
      <c r="J673" s="58"/>
      <c r="K673" s="58"/>
    </row>
    <row r="674" spans="1:11" ht="12.75">
      <c r="A674" s="54"/>
      <c r="B674" s="55"/>
      <c r="C674" s="54"/>
      <c r="D674" s="58"/>
      <c r="E674" s="58"/>
      <c r="F674" s="58"/>
      <c r="G674" s="58"/>
      <c r="H674" s="58"/>
      <c r="I674" s="58"/>
      <c r="J674" s="58"/>
      <c r="K674" s="58"/>
    </row>
    <row r="675" spans="1:11" ht="12.75">
      <c r="A675" s="54"/>
      <c r="B675" s="55"/>
      <c r="C675" s="54"/>
      <c r="D675" s="58"/>
      <c r="E675" s="58"/>
      <c r="F675" s="58"/>
      <c r="G675" s="58"/>
      <c r="H675" s="58"/>
      <c r="I675" s="58"/>
      <c r="J675" s="58"/>
      <c r="K675" s="58"/>
    </row>
    <row r="676" spans="1:11" ht="12.75">
      <c r="A676" s="54"/>
      <c r="B676" s="55"/>
      <c r="C676" s="54"/>
      <c r="D676" s="58"/>
      <c r="E676" s="58"/>
      <c r="F676" s="58"/>
      <c r="G676" s="58"/>
      <c r="H676" s="58"/>
      <c r="I676" s="58"/>
      <c r="J676" s="58"/>
      <c r="K676" s="58"/>
    </row>
    <row r="677" spans="1:11" ht="12.75">
      <c r="A677" s="54"/>
      <c r="B677" s="55"/>
      <c r="C677" s="54"/>
      <c r="D677" s="58"/>
      <c r="E677" s="58"/>
      <c r="F677" s="58"/>
      <c r="G677" s="58"/>
      <c r="H677" s="58"/>
      <c r="I677" s="58"/>
      <c r="J677" s="58"/>
      <c r="K677" s="58"/>
    </row>
    <row r="678" spans="1:11" ht="12.75">
      <c r="A678" s="54"/>
      <c r="B678" s="55"/>
      <c r="C678" s="54"/>
      <c r="D678" s="58"/>
      <c r="E678" s="58"/>
      <c r="F678" s="58"/>
      <c r="G678" s="58"/>
      <c r="H678" s="58"/>
      <c r="I678" s="58"/>
      <c r="J678" s="58"/>
      <c r="K678" s="58"/>
    </row>
    <row r="679" spans="1:11" ht="12.75">
      <c r="A679" s="54"/>
      <c r="B679" s="55"/>
      <c r="C679" s="54"/>
      <c r="D679" s="58"/>
      <c r="E679" s="58"/>
      <c r="F679" s="58"/>
      <c r="G679" s="58"/>
      <c r="H679" s="58"/>
      <c r="I679" s="58"/>
      <c r="J679" s="58"/>
      <c r="K679" s="58"/>
    </row>
    <row r="680" spans="1:11" ht="12.75">
      <c r="A680" s="54"/>
      <c r="B680" s="55"/>
      <c r="C680" s="54"/>
      <c r="D680" s="58"/>
      <c r="E680" s="58"/>
      <c r="F680" s="58"/>
      <c r="G680" s="58"/>
      <c r="H680" s="58"/>
      <c r="I680" s="58"/>
      <c r="J680" s="58"/>
      <c r="K680" s="58"/>
    </row>
    <row r="681" spans="1:11" ht="12.75">
      <c r="A681" s="54"/>
      <c r="B681" s="55"/>
      <c r="C681" s="54"/>
      <c r="D681" s="58"/>
      <c r="E681" s="58"/>
      <c r="F681" s="58"/>
      <c r="G681" s="58"/>
      <c r="H681" s="58"/>
      <c r="I681" s="58"/>
      <c r="J681" s="58"/>
      <c r="K681" s="58"/>
    </row>
    <row r="682" spans="1:11" ht="12.75">
      <c r="A682" s="54"/>
      <c r="B682" s="55"/>
      <c r="C682" s="54"/>
      <c r="D682" s="58"/>
      <c r="E682" s="58"/>
      <c r="F682" s="58"/>
      <c r="G682" s="58"/>
      <c r="H682" s="58"/>
      <c r="I682" s="58"/>
      <c r="J682" s="58"/>
      <c r="K682" s="58"/>
    </row>
    <row r="683" spans="1:11" ht="12.75">
      <c r="A683" s="54"/>
      <c r="B683" s="55"/>
      <c r="C683" s="54"/>
      <c r="D683" s="58"/>
      <c r="E683" s="58"/>
      <c r="F683" s="58"/>
      <c r="G683" s="58"/>
      <c r="H683" s="58"/>
      <c r="I683" s="58"/>
      <c r="J683" s="58"/>
      <c r="K683" s="58"/>
    </row>
    <row r="684" spans="1:11" ht="12.75">
      <c r="A684" s="54"/>
      <c r="B684" s="55"/>
      <c r="C684" s="54"/>
      <c r="D684" s="58"/>
      <c r="E684" s="58"/>
      <c r="F684" s="58"/>
      <c r="G684" s="58"/>
      <c r="H684" s="58"/>
      <c r="I684" s="58"/>
      <c r="J684" s="58"/>
      <c r="K684" s="58"/>
    </row>
    <row r="685" spans="1:11" ht="12.75">
      <c r="A685" s="54"/>
      <c r="B685" s="55"/>
      <c r="C685" s="54"/>
      <c r="D685" s="58"/>
      <c r="E685" s="58"/>
      <c r="F685" s="58"/>
      <c r="G685" s="58"/>
      <c r="H685" s="58"/>
      <c r="I685" s="58"/>
      <c r="J685" s="58"/>
      <c r="K685" s="58"/>
    </row>
    <row r="686" spans="1:11" ht="12.75">
      <c r="A686" s="54"/>
      <c r="B686" s="55"/>
      <c r="C686" s="54"/>
      <c r="D686" s="58"/>
      <c r="E686" s="58"/>
      <c r="F686" s="58"/>
      <c r="G686" s="58"/>
      <c r="H686" s="58"/>
      <c r="I686" s="58"/>
      <c r="J686" s="58"/>
      <c r="K686" s="58"/>
    </row>
    <row r="687" spans="1:11" ht="12.75">
      <c r="A687" s="54"/>
      <c r="B687" s="55"/>
      <c r="C687" s="54"/>
      <c r="D687" s="57"/>
      <c r="E687" s="57"/>
      <c r="F687" s="57"/>
      <c r="G687" s="57"/>
      <c r="H687" s="57"/>
      <c r="I687" s="57"/>
      <c r="J687" s="57"/>
      <c r="K687" s="57"/>
    </row>
    <row r="688" spans="1:11" ht="12.75">
      <c r="A688" s="54"/>
      <c r="B688" s="54"/>
      <c r="C688" s="54"/>
      <c r="D688" s="57"/>
      <c r="E688" s="57"/>
      <c r="F688" s="57"/>
      <c r="G688" s="57"/>
      <c r="H688" s="57"/>
      <c r="I688" s="57"/>
      <c r="J688" s="57"/>
      <c r="K688" s="57"/>
    </row>
    <row r="689" spans="1:11" ht="12.75">
      <c r="A689" s="54"/>
      <c r="B689" s="54"/>
      <c r="C689" s="54"/>
      <c r="D689" s="57"/>
      <c r="E689" s="57"/>
      <c r="F689" s="57"/>
      <c r="G689" s="57"/>
      <c r="H689" s="57"/>
      <c r="I689" s="57"/>
      <c r="J689" s="57"/>
      <c r="K689" s="57"/>
    </row>
    <row r="690" spans="1:11" ht="12.75">
      <c r="A690" s="54"/>
      <c r="B690" s="54"/>
      <c r="C690" s="54"/>
      <c r="D690" s="57"/>
      <c r="E690" s="57"/>
      <c r="F690" s="57"/>
      <c r="G690" s="57"/>
      <c r="H690" s="57"/>
      <c r="I690" s="57"/>
      <c r="J690" s="57"/>
      <c r="K690" s="57"/>
    </row>
    <row r="691" spans="1:11" ht="12.75">
      <c r="A691" s="54"/>
      <c r="B691" s="54"/>
      <c r="C691" s="54"/>
      <c r="D691" s="57"/>
      <c r="E691" s="57"/>
      <c r="F691" s="57"/>
      <c r="G691" s="57"/>
      <c r="H691" s="57"/>
      <c r="I691" s="57"/>
      <c r="J691" s="57"/>
      <c r="K691" s="57"/>
    </row>
    <row r="692" spans="1:11" ht="12.75">
      <c r="A692" s="54"/>
      <c r="B692" s="54"/>
      <c r="C692" s="54"/>
      <c r="D692" s="57"/>
      <c r="E692" s="57"/>
      <c r="F692" s="57"/>
      <c r="G692" s="57"/>
      <c r="H692" s="57"/>
      <c r="I692" s="57"/>
      <c r="J692" s="57"/>
      <c r="K692" s="57"/>
    </row>
    <row r="693" spans="1:11" ht="12.75">
      <c r="A693" s="54"/>
      <c r="B693" s="54"/>
      <c r="C693" s="54"/>
      <c r="D693" s="57"/>
      <c r="E693" s="57"/>
      <c r="F693" s="57"/>
      <c r="G693" s="57"/>
      <c r="H693" s="57"/>
      <c r="I693" s="57"/>
      <c r="J693" s="57"/>
      <c r="K693" s="57"/>
    </row>
    <row r="694" spans="1:11" ht="12.75">
      <c r="A694" s="54"/>
      <c r="B694" s="54"/>
      <c r="C694" s="54"/>
      <c r="D694" s="57"/>
      <c r="E694" s="57"/>
      <c r="F694" s="57"/>
      <c r="G694" s="57"/>
      <c r="H694" s="57"/>
      <c r="I694" s="57"/>
      <c r="J694" s="57"/>
      <c r="K694" s="57"/>
    </row>
    <row r="695" spans="1:11" ht="12.75">
      <c r="A695" s="54"/>
      <c r="B695" s="54"/>
      <c r="C695" s="54"/>
      <c r="D695" s="57"/>
      <c r="E695" s="57"/>
      <c r="F695" s="57"/>
      <c r="G695" s="57"/>
      <c r="H695" s="57"/>
      <c r="I695" s="57"/>
      <c r="J695" s="57"/>
      <c r="K695" s="57"/>
    </row>
    <row r="696" spans="1:11" ht="12.75">
      <c r="A696" s="54"/>
      <c r="B696" s="54"/>
      <c r="C696" s="54"/>
      <c r="D696" s="57"/>
      <c r="E696" s="57"/>
      <c r="F696" s="57"/>
      <c r="G696" s="57"/>
      <c r="H696" s="57"/>
      <c r="I696" s="57"/>
      <c r="J696" s="57"/>
      <c r="K696" s="57"/>
    </row>
    <row r="697" spans="1:11" ht="12.75">
      <c r="A697" s="54"/>
      <c r="B697" s="54"/>
      <c r="C697" s="54"/>
      <c r="D697" s="57"/>
      <c r="E697" s="57"/>
      <c r="F697" s="57"/>
      <c r="G697" s="57"/>
      <c r="H697" s="57"/>
      <c r="I697" s="57"/>
      <c r="J697" s="57"/>
      <c r="K697" s="57"/>
    </row>
    <row r="698" spans="1:11" ht="12.75">
      <c r="A698" s="54"/>
      <c r="B698" s="54"/>
      <c r="C698" s="54"/>
      <c r="D698" s="57"/>
      <c r="E698" s="57"/>
      <c r="F698" s="57"/>
      <c r="G698" s="57"/>
      <c r="H698" s="57"/>
      <c r="I698" s="57"/>
      <c r="J698" s="57"/>
      <c r="K698" s="57"/>
    </row>
    <row r="699" spans="1:11" ht="12.75">
      <c r="A699" s="54"/>
      <c r="B699" s="54"/>
      <c r="C699" s="54"/>
      <c r="D699" s="57"/>
      <c r="E699" s="57"/>
      <c r="F699" s="57"/>
      <c r="G699" s="57"/>
      <c r="H699" s="57"/>
      <c r="I699" s="57"/>
      <c r="J699" s="57"/>
      <c r="K699" s="57"/>
    </row>
    <row r="700" spans="1:11" ht="12.75">
      <c r="A700" s="54"/>
      <c r="B700" s="54"/>
      <c r="C700" s="54"/>
      <c r="D700" s="57"/>
      <c r="E700" s="57"/>
      <c r="F700" s="57"/>
      <c r="G700" s="57"/>
      <c r="H700" s="57"/>
      <c r="I700" s="57"/>
      <c r="J700" s="57"/>
      <c r="K700" s="57"/>
    </row>
    <row r="701" spans="1:11" ht="12.75">
      <c r="A701" s="54"/>
      <c r="B701" s="54"/>
      <c r="C701" s="54"/>
      <c r="D701" s="57"/>
      <c r="E701" s="57"/>
      <c r="F701" s="57"/>
      <c r="G701" s="57"/>
      <c r="H701" s="57"/>
      <c r="I701" s="57"/>
      <c r="J701" s="57"/>
      <c r="K701" s="57"/>
    </row>
    <row r="702" spans="1:11" ht="12.75">
      <c r="A702" s="54"/>
      <c r="B702" s="54"/>
      <c r="C702" s="54"/>
      <c r="D702" s="57"/>
      <c r="E702" s="57"/>
      <c r="F702" s="57"/>
      <c r="G702" s="57"/>
      <c r="H702" s="57"/>
      <c r="I702" s="57"/>
      <c r="J702" s="57"/>
      <c r="K702" s="57"/>
    </row>
    <row r="703" spans="1:11" ht="12.75">
      <c r="A703" s="54"/>
      <c r="B703" s="54"/>
      <c r="C703" s="54"/>
      <c r="D703" s="57"/>
      <c r="E703" s="57"/>
      <c r="F703" s="57"/>
      <c r="G703" s="57"/>
      <c r="H703" s="57"/>
      <c r="I703" s="57"/>
      <c r="J703" s="57"/>
      <c r="K703" s="57"/>
    </row>
    <row r="704" spans="1:11" ht="12.75">
      <c r="A704" s="54"/>
      <c r="B704" s="54"/>
      <c r="C704" s="54"/>
      <c r="D704" s="57"/>
      <c r="E704" s="57"/>
      <c r="F704" s="57"/>
      <c r="G704" s="57"/>
      <c r="H704" s="57"/>
      <c r="I704" s="57"/>
      <c r="J704" s="57"/>
      <c r="K704" s="57"/>
    </row>
    <row r="705" spans="1:11" ht="12.75">
      <c r="A705" s="54"/>
      <c r="B705" s="54"/>
      <c r="C705" s="54"/>
      <c r="D705" s="57"/>
      <c r="E705" s="57"/>
      <c r="F705" s="57"/>
      <c r="G705" s="57"/>
      <c r="H705" s="57"/>
      <c r="I705" s="57"/>
      <c r="J705" s="57"/>
      <c r="K705" s="57"/>
    </row>
    <row r="706" spans="1:11" ht="12.75">
      <c r="A706" s="54"/>
      <c r="B706" s="54"/>
      <c r="C706" s="54"/>
      <c r="D706" s="57"/>
      <c r="E706" s="57"/>
      <c r="F706" s="57"/>
      <c r="G706" s="57"/>
      <c r="H706" s="57"/>
      <c r="I706" s="57"/>
      <c r="J706" s="57"/>
      <c r="K706" s="57"/>
    </row>
    <row r="707" spans="1:11" ht="12.75">
      <c r="A707" s="54"/>
      <c r="B707" s="54"/>
      <c r="C707" s="54"/>
      <c r="D707" s="57"/>
      <c r="E707" s="57"/>
      <c r="F707" s="57"/>
      <c r="G707" s="57"/>
      <c r="H707" s="57"/>
      <c r="I707" s="57"/>
      <c r="J707" s="57"/>
      <c r="K707" s="57"/>
    </row>
    <row r="708" spans="1:11" ht="12.75">
      <c r="A708" s="54"/>
      <c r="B708" s="54"/>
      <c r="C708" s="54"/>
      <c r="D708" s="57"/>
      <c r="E708" s="57"/>
      <c r="F708" s="57"/>
      <c r="G708" s="57"/>
      <c r="H708" s="57"/>
      <c r="I708" s="57"/>
      <c r="J708" s="57"/>
      <c r="K708" s="57"/>
    </row>
    <row r="709" spans="1:11" ht="12.75">
      <c r="A709" s="54"/>
      <c r="B709" s="54"/>
      <c r="C709" s="54"/>
      <c r="D709" s="57"/>
      <c r="E709" s="57"/>
      <c r="F709" s="57"/>
      <c r="G709" s="57"/>
      <c r="H709" s="57"/>
      <c r="I709" s="57"/>
      <c r="J709" s="57"/>
      <c r="K709" s="57"/>
    </row>
    <row r="710" spans="1:11" ht="12.75">
      <c r="A710" s="54"/>
      <c r="B710" s="54"/>
      <c r="C710" s="54"/>
      <c r="D710" s="57"/>
      <c r="E710" s="57"/>
      <c r="F710" s="57"/>
      <c r="G710" s="57"/>
      <c r="H710" s="57"/>
      <c r="I710" s="57"/>
      <c r="J710" s="57"/>
      <c r="K710" s="57"/>
    </row>
    <row r="711" spans="1:11" ht="12.75">
      <c r="A711" s="54"/>
      <c r="B711" s="54"/>
      <c r="C711" s="54"/>
      <c r="D711" s="57"/>
      <c r="E711" s="57"/>
      <c r="F711" s="57"/>
      <c r="G711" s="57"/>
      <c r="H711" s="57"/>
      <c r="I711" s="57"/>
      <c r="J711" s="57"/>
      <c r="K711" s="57"/>
    </row>
    <row r="712" spans="1:11" ht="12.75">
      <c r="A712" s="54"/>
      <c r="B712" s="54"/>
      <c r="C712" s="54"/>
      <c r="D712" s="57"/>
      <c r="E712" s="57"/>
      <c r="F712" s="57"/>
      <c r="G712" s="57"/>
      <c r="H712" s="57"/>
      <c r="I712" s="57"/>
      <c r="J712" s="57"/>
      <c r="K712" s="57"/>
    </row>
    <row r="713" spans="1:11" ht="12.75">
      <c r="A713" s="54"/>
      <c r="B713" s="54"/>
      <c r="C713" s="54"/>
      <c r="D713" s="57"/>
      <c r="E713" s="57"/>
      <c r="F713" s="57"/>
      <c r="G713" s="57"/>
      <c r="H713" s="57"/>
      <c r="I713" s="57"/>
      <c r="J713" s="57"/>
      <c r="K713" s="57"/>
    </row>
    <row r="714" spans="1:11" ht="12.75">
      <c r="A714" s="54"/>
      <c r="B714" s="54"/>
      <c r="C714" s="54"/>
      <c r="D714" s="57"/>
      <c r="E714" s="57"/>
      <c r="F714" s="57"/>
      <c r="G714" s="57"/>
      <c r="H714" s="57"/>
      <c r="I714" s="57"/>
      <c r="J714" s="57"/>
      <c r="K714" s="57"/>
    </row>
    <row r="715" spans="2:11" ht="12.75">
      <c r="B715" s="27"/>
      <c r="C715" s="29"/>
      <c r="D715" s="57"/>
      <c r="E715" s="57"/>
      <c r="F715" s="57"/>
      <c r="G715" s="57"/>
      <c r="H715" s="57"/>
      <c r="I715" s="57"/>
      <c r="J715" s="57"/>
      <c r="K715" s="57"/>
    </row>
    <row r="716" spans="2:11" ht="12.75">
      <c r="B716" s="27"/>
      <c r="C716" s="29"/>
      <c r="D716" s="57"/>
      <c r="E716" s="57"/>
      <c r="F716" s="57"/>
      <c r="G716" s="57"/>
      <c r="H716" s="57"/>
      <c r="I716" s="57"/>
      <c r="J716" s="57"/>
      <c r="K716" s="57"/>
    </row>
    <row r="717" spans="2:11" ht="12.75">
      <c r="B717" s="27"/>
      <c r="C717" s="29"/>
      <c r="D717" s="57"/>
      <c r="E717" s="57"/>
      <c r="F717" s="57"/>
      <c r="G717" s="57"/>
      <c r="H717" s="57"/>
      <c r="I717" s="57"/>
      <c r="J717" s="57"/>
      <c r="K717" s="57"/>
    </row>
    <row r="718" spans="2:11" ht="12.75">
      <c r="B718" s="27"/>
      <c r="C718" s="29"/>
      <c r="D718" s="57"/>
      <c r="E718" s="57"/>
      <c r="F718" s="57"/>
      <c r="G718" s="57"/>
      <c r="H718" s="57"/>
      <c r="I718" s="57"/>
      <c r="J718" s="57"/>
      <c r="K718" s="57"/>
    </row>
    <row r="719" spans="2:11" ht="12.75">
      <c r="B719" s="27"/>
      <c r="C719" s="29"/>
      <c r="D719" s="57"/>
      <c r="E719" s="57"/>
      <c r="F719" s="57"/>
      <c r="G719" s="57"/>
      <c r="H719" s="57"/>
      <c r="I719" s="57"/>
      <c r="J719" s="57"/>
      <c r="K719" s="57"/>
    </row>
    <row r="720" spans="2:11" ht="12.75">
      <c r="B720" s="27"/>
      <c r="C720" s="29"/>
      <c r="D720" s="57"/>
      <c r="E720" s="57"/>
      <c r="F720" s="57"/>
      <c r="G720" s="57"/>
      <c r="H720" s="57"/>
      <c r="I720" s="57"/>
      <c r="J720" s="57"/>
      <c r="K720" s="57"/>
    </row>
    <row r="721" spans="2:11" ht="12.75">
      <c r="B721" s="27"/>
      <c r="C721" s="29"/>
      <c r="D721" s="57"/>
      <c r="E721" s="57"/>
      <c r="F721" s="57"/>
      <c r="G721" s="57"/>
      <c r="H721" s="57"/>
      <c r="I721" s="57"/>
      <c r="J721" s="57"/>
      <c r="K721" s="57"/>
    </row>
    <row r="722" spans="2:11" ht="12.75">
      <c r="B722" s="27"/>
      <c r="C722" s="29"/>
      <c r="D722" s="57"/>
      <c r="E722" s="57"/>
      <c r="F722" s="57"/>
      <c r="G722" s="57"/>
      <c r="H722" s="57"/>
      <c r="I722" s="57"/>
      <c r="J722" s="57"/>
      <c r="K722" s="57"/>
    </row>
    <row r="723" spans="2:11" ht="12.75">
      <c r="B723" s="27"/>
      <c r="C723" s="29"/>
      <c r="D723" s="57"/>
      <c r="E723" s="57"/>
      <c r="F723" s="57"/>
      <c r="G723" s="57"/>
      <c r="H723" s="57"/>
      <c r="I723" s="57"/>
      <c r="J723" s="57"/>
      <c r="K723" s="57"/>
    </row>
    <row r="724" spans="2:11" ht="12.75">
      <c r="B724" s="27"/>
      <c r="C724" s="29"/>
      <c r="D724" s="57"/>
      <c r="E724" s="57"/>
      <c r="F724" s="57"/>
      <c r="G724" s="57"/>
      <c r="H724" s="57"/>
      <c r="I724" s="57"/>
      <c r="J724" s="57"/>
      <c r="K724" s="57"/>
    </row>
    <row r="725" spans="2:11" ht="12.75">
      <c r="B725" s="27"/>
      <c r="C725" s="29"/>
      <c r="D725" s="57"/>
      <c r="E725" s="57"/>
      <c r="F725" s="57"/>
      <c r="G725" s="57"/>
      <c r="H725" s="57"/>
      <c r="I725" s="57"/>
      <c r="J725" s="57"/>
      <c r="K725" s="57"/>
    </row>
    <row r="726" spans="2:11" ht="12.75">
      <c r="B726" s="27"/>
      <c r="C726" s="29"/>
      <c r="D726" s="57"/>
      <c r="E726" s="57"/>
      <c r="F726" s="57"/>
      <c r="G726" s="57"/>
      <c r="H726" s="57"/>
      <c r="I726" s="57"/>
      <c r="J726" s="57"/>
      <c r="K726" s="57"/>
    </row>
    <row r="727" spans="2:11" ht="12.75">
      <c r="B727" s="27"/>
      <c r="C727" s="29"/>
      <c r="D727" s="57"/>
      <c r="E727" s="57"/>
      <c r="F727" s="57"/>
      <c r="G727" s="57"/>
      <c r="H727" s="57"/>
      <c r="I727" s="57"/>
      <c r="J727" s="57"/>
      <c r="K727" s="57"/>
    </row>
    <row r="728" spans="2:11" ht="12.75">
      <c r="B728" s="27"/>
      <c r="C728" s="29"/>
      <c r="D728" s="57"/>
      <c r="E728" s="57"/>
      <c r="F728" s="57"/>
      <c r="G728" s="57"/>
      <c r="H728" s="57"/>
      <c r="I728" s="57"/>
      <c r="J728" s="57"/>
      <c r="K728" s="57"/>
    </row>
    <row r="729" spans="2:11" ht="12.75">
      <c r="B729" s="27"/>
      <c r="C729" s="29"/>
      <c r="D729" s="57"/>
      <c r="E729" s="57"/>
      <c r="F729" s="57"/>
      <c r="G729" s="57"/>
      <c r="H729" s="57"/>
      <c r="I729" s="57"/>
      <c r="J729" s="57"/>
      <c r="K729" s="57"/>
    </row>
    <row r="730" spans="2:11" ht="12.75">
      <c r="B730" s="27"/>
      <c r="C730" s="29"/>
      <c r="D730" s="57"/>
      <c r="E730" s="57"/>
      <c r="F730" s="57"/>
      <c r="G730" s="57"/>
      <c r="H730" s="57"/>
      <c r="I730" s="57"/>
      <c r="J730" s="57"/>
      <c r="K730" s="57"/>
    </row>
    <row r="731" spans="2:11" ht="12.75">
      <c r="B731" s="27"/>
      <c r="C731" s="29"/>
      <c r="D731" s="57"/>
      <c r="E731" s="57"/>
      <c r="F731" s="57"/>
      <c r="G731" s="57"/>
      <c r="H731" s="57"/>
      <c r="I731" s="57"/>
      <c r="J731" s="57"/>
      <c r="K731" s="57"/>
    </row>
    <row r="732" spans="2:11" ht="12.75">
      <c r="B732" s="27"/>
      <c r="C732" s="29"/>
      <c r="D732" s="57"/>
      <c r="E732" s="57"/>
      <c r="F732" s="57"/>
      <c r="G732" s="57"/>
      <c r="H732" s="57"/>
      <c r="I732" s="57"/>
      <c r="J732" s="57"/>
      <c r="K732" s="57"/>
    </row>
    <row r="733" spans="2:11" ht="12.75">
      <c r="B733" s="27"/>
      <c r="C733" s="29"/>
      <c r="D733" s="57"/>
      <c r="E733" s="57"/>
      <c r="F733" s="57"/>
      <c r="G733" s="57"/>
      <c r="H733" s="57"/>
      <c r="I733" s="57"/>
      <c r="J733" s="57"/>
      <c r="K733" s="57"/>
    </row>
    <row r="734" spans="2:11" ht="12.75">
      <c r="B734" s="27"/>
      <c r="C734" s="29"/>
      <c r="D734" s="57"/>
      <c r="E734" s="57"/>
      <c r="F734" s="57"/>
      <c r="G734" s="57"/>
      <c r="H734" s="57"/>
      <c r="I734" s="57"/>
      <c r="J734" s="57"/>
      <c r="K734" s="57"/>
    </row>
    <row r="735" spans="2:11" ht="12.75">
      <c r="B735" s="27"/>
      <c r="C735" s="29"/>
      <c r="D735" s="57"/>
      <c r="E735" s="57"/>
      <c r="F735" s="57"/>
      <c r="G735" s="57"/>
      <c r="H735" s="57"/>
      <c r="I735" s="57"/>
      <c r="J735" s="57"/>
      <c r="K735" s="57"/>
    </row>
    <row r="736" spans="2:11" ht="12.75">
      <c r="B736" s="27"/>
      <c r="C736" s="29"/>
      <c r="D736" s="57"/>
      <c r="E736" s="57"/>
      <c r="F736" s="57"/>
      <c r="G736" s="57"/>
      <c r="H736" s="57"/>
      <c r="I736" s="57"/>
      <c r="J736" s="57"/>
      <c r="K736" s="57"/>
    </row>
    <row r="737" spans="2:11" ht="12.75">
      <c r="B737" s="27"/>
      <c r="C737" s="29"/>
      <c r="D737" s="57"/>
      <c r="E737" s="57"/>
      <c r="F737" s="57"/>
      <c r="G737" s="57"/>
      <c r="H737" s="57"/>
      <c r="I737" s="57"/>
      <c r="J737" s="57"/>
      <c r="K737" s="57"/>
    </row>
    <row r="738" spans="2:11" ht="12.75">
      <c r="B738" s="27"/>
      <c r="C738" s="29"/>
      <c r="D738" s="57"/>
      <c r="E738" s="57"/>
      <c r="F738" s="57"/>
      <c r="G738" s="57"/>
      <c r="H738" s="57"/>
      <c r="I738" s="57"/>
      <c r="J738" s="57"/>
      <c r="K738" s="57"/>
    </row>
    <row r="739" spans="2:11" ht="12.75">
      <c r="B739" s="27"/>
      <c r="C739" s="29"/>
      <c r="D739" s="57"/>
      <c r="E739" s="57"/>
      <c r="F739" s="57"/>
      <c r="G739" s="57"/>
      <c r="H739" s="57"/>
      <c r="I739" s="57"/>
      <c r="J739" s="57"/>
      <c r="K739" s="57"/>
    </row>
    <row r="740" spans="2:11" ht="12.75">
      <c r="B740" s="27"/>
      <c r="C740" s="29"/>
      <c r="D740" s="57"/>
      <c r="E740" s="57"/>
      <c r="F740" s="57"/>
      <c r="G740" s="57"/>
      <c r="H740" s="57"/>
      <c r="I740" s="57"/>
      <c r="J740" s="57"/>
      <c r="K740" s="57"/>
    </row>
    <row r="741" spans="2:11" ht="12.75">
      <c r="B741" s="27"/>
      <c r="C741" s="29"/>
      <c r="D741" s="57"/>
      <c r="E741" s="57"/>
      <c r="F741" s="57"/>
      <c r="G741" s="57"/>
      <c r="H741" s="57"/>
      <c r="I741" s="57"/>
      <c r="J741" s="57"/>
      <c r="K741" s="57"/>
    </row>
    <row r="742" spans="2:11" ht="12.75">
      <c r="B742" s="27"/>
      <c r="C742" s="29"/>
      <c r="D742" s="57"/>
      <c r="E742" s="57"/>
      <c r="F742" s="57"/>
      <c r="G742" s="57"/>
      <c r="H742" s="57"/>
      <c r="I742" s="57"/>
      <c r="J742" s="57"/>
      <c r="K742" s="57"/>
    </row>
    <row r="743" spans="2:11" ht="12.75">
      <c r="B743" s="27"/>
      <c r="C743" s="29"/>
      <c r="D743" s="57"/>
      <c r="E743" s="57"/>
      <c r="F743" s="57"/>
      <c r="G743" s="57"/>
      <c r="H743" s="57"/>
      <c r="I743" s="57"/>
      <c r="J743" s="57"/>
      <c r="K743" s="57"/>
    </row>
    <row r="744" spans="2:11" ht="12.75">
      <c r="B744" s="27"/>
      <c r="C744" s="29"/>
      <c r="D744" s="57"/>
      <c r="E744" s="57"/>
      <c r="F744" s="57"/>
      <c r="G744" s="57"/>
      <c r="H744" s="57"/>
      <c r="I744" s="57"/>
      <c r="J744" s="57"/>
      <c r="K744" s="57"/>
    </row>
    <row r="745" spans="2:11" ht="12.75">
      <c r="B745" s="27"/>
      <c r="C745" s="29"/>
      <c r="D745" s="57"/>
      <c r="E745" s="57"/>
      <c r="F745" s="57"/>
      <c r="G745" s="57"/>
      <c r="H745" s="57"/>
      <c r="I745" s="57"/>
      <c r="J745" s="57"/>
      <c r="K745" s="57"/>
    </row>
    <row r="746" spans="2:11" ht="12.75">
      <c r="B746" s="27"/>
      <c r="C746" s="29"/>
      <c r="D746" s="57"/>
      <c r="E746" s="57"/>
      <c r="F746" s="57"/>
      <c r="G746" s="57"/>
      <c r="H746" s="57"/>
      <c r="I746" s="57"/>
      <c r="J746" s="57"/>
      <c r="K746" s="57"/>
    </row>
    <row r="747" spans="2:11" ht="12.75">
      <c r="B747" s="27"/>
      <c r="C747" s="29"/>
      <c r="D747" s="57"/>
      <c r="E747" s="57"/>
      <c r="F747" s="57"/>
      <c r="G747" s="57"/>
      <c r="H747" s="57"/>
      <c r="I747" s="57"/>
      <c r="J747" s="57"/>
      <c r="K747" s="57"/>
    </row>
    <row r="748" spans="2:11" ht="12.75">
      <c r="B748" s="27"/>
      <c r="C748" s="29"/>
      <c r="D748" s="57"/>
      <c r="E748" s="57"/>
      <c r="F748" s="57"/>
      <c r="G748" s="57"/>
      <c r="H748" s="57"/>
      <c r="I748" s="57"/>
      <c r="J748" s="57"/>
      <c r="K748" s="57"/>
    </row>
    <row r="749" spans="2:11" ht="12.75">
      <c r="B749" s="27"/>
      <c r="C749" s="29"/>
      <c r="D749" s="57"/>
      <c r="E749" s="57"/>
      <c r="F749" s="57"/>
      <c r="G749" s="57"/>
      <c r="H749" s="57"/>
      <c r="I749" s="57"/>
      <c r="J749" s="57"/>
      <c r="K749" s="57"/>
    </row>
    <row r="750" spans="2:11" ht="12.75">
      <c r="B750" s="27"/>
      <c r="C750" s="29"/>
      <c r="D750" s="57"/>
      <c r="E750" s="57"/>
      <c r="F750" s="57"/>
      <c r="G750" s="57"/>
      <c r="H750" s="57"/>
      <c r="I750" s="57"/>
      <c r="J750" s="57"/>
      <c r="K750" s="57"/>
    </row>
    <row r="751" spans="2:11" ht="12.75">
      <c r="B751" s="27"/>
      <c r="C751" s="29"/>
      <c r="D751" s="57"/>
      <c r="E751" s="57"/>
      <c r="F751" s="57"/>
      <c r="G751" s="57"/>
      <c r="H751" s="57"/>
      <c r="I751" s="57"/>
      <c r="J751" s="57"/>
      <c r="K751" s="57"/>
    </row>
    <row r="752" spans="2:11" ht="12.75">
      <c r="B752" s="27"/>
      <c r="C752" s="29"/>
      <c r="D752" s="57"/>
      <c r="E752" s="57"/>
      <c r="F752" s="57"/>
      <c r="G752" s="57"/>
      <c r="H752" s="57"/>
      <c r="I752" s="57"/>
      <c r="J752" s="57"/>
      <c r="K752" s="57"/>
    </row>
    <row r="753" spans="2:11" ht="12.75">
      <c r="B753" s="27"/>
      <c r="C753" s="29"/>
      <c r="D753" s="57"/>
      <c r="E753" s="57"/>
      <c r="F753" s="57"/>
      <c r="G753" s="57"/>
      <c r="H753" s="57"/>
      <c r="I753" s="57"/>
      <c r="J753" s="57"/>
      <c r="K753" s="57"/>
    </row>
    <row r="754" spans="2:11" ht="12.75">
      <c r="B754" s="27"/>
      <c r="C754" s="29"/>
      <c r="D754" s="57"/>
      <c r="E754" s="57"/>
      <c r="F754" s="57"/>
      <c r="G754" s="57"/>
      <c r="H754" s="57"/>
      <c r="I754" s="57"/>
      <c r="J754" s="57"/>
      <c r="K754" s="57"/>
    </row>
    <row r="755" spans="2:11" ht="12.75">
      <c r="B755" s="27"/>
      <c r="C755" s="29"/>
      <c r="D755" s="57"/>
      <c r="E755" s="57"/>
      <c r="F755" s="57"/>
      <c r="G755" s="57"/>
      <c r="H755" s="57"/>
      <c r="I755" s="57"/>
      <c r="J755" s="57"/>
      <c r="K755" s="57"/>
    </row>
    <row r="756" spans="2:11" ht="12.75">
      <c r="B756" s="27"/>
      <c r="C756" s="29"/>
      <c r="D756" s="57"/>
      <c r="E756" s="57"/>
      <c r="F756" s="57"/>
      <c r="G756" s="57"/>
      <c r="H756" s="57"/>
      <c r="I756" s="57"/>
      <c r="J756" s="57"/>
      <c r="K756" s="57"/>
    </row>
    <row r="757" spans="2:11" ht="12.75">
      <c r="B757" s="27"/>
      <c r="C757" s="29"/>
      <c r="D757" s="57"/>
      <c r="E757" s="57"/>
      <c r="F757" s="57"/>
      <c r="G757" s="57"/>
      <c r="H757" s="57"/>
      <c r="I757" s="57"/>
      <c r="J757" s="57"/>
      <c r="K757" s="57"/>
    </row>
    <row r="758" spans="2:11" ht="12.75">
      <c r="B758" s="27"/>
      <c r="C758" s="29"/>
      <c r="D758" s="57"/>
      <c r="E758" s="57"/>
      <c r="F758" s="57"/>
      <c r="G758" s="57"/>
      <c r="H758" s="57"/>
      <c r="I758" s="57"/>
      <c r="J758" s="57"/>
      <c r="K758" s="57"/>
    </row>
    <row r="759" spans="2:11" ht="12.75">
      <c r="B759" s="27"/>
      <c r="C759" s="29"/>
      <c r="D759" s="57"/>
      <c r="E759" s="57"/>
      <c r="F759" s="57"/>
      <c r="G759" s="57"/>
      <c r="H759" s="57"/>
      <c r="I759" s="57"/>
      <c r="J759" s="57"/>
      <c r="K759" s="57"/>
    </row>
    <row r="760" spans="2:11" ht="12.75">
      <c r="B760" s="27"/>
      <c r="C760" s="29"/>
      <c r="D760" s="57"/>
      <c r="E760" s="57"/>
      <c r="F760" s="57"/>
      <c r="G760" s="57"/>
      <c r="H760" s="57"/>
      <c r="I760" s="57"/>
      <c r="J760" s="57"/>
      <c r="K760" s="57"/>
    </row>
    <row r="761" spans="2:11" ht="12.75">
      <c r="B761" s="27"/>
      <c r="C761" s="29"/>
      <c r="D761" s="57"/>
      <c r="E761" s="57"/>
      <c r="F761" s="57"/>
      <c r="G761" s="57"/>
      <c r="H761" s="57"/>
      <c r="I761" s="57"/>
      <c r="J761" s="57"/>
      <c r="K761" s="57"/>
    </row>
    <row r="762" spans="2:11" ht="12.75">
      <c r="B762" s="27"/>
      <c r="C762" s="29"/>
      <c r="D762" s="57"/>
      <c r="E762" s="57"/>
      <c r="F762" s="57"/>
      <c r="G762" s="57"/>
      <c r="H762" s="57"/>
      <c r="I762" s="57"/>
      <c r="J762" s="57"/>
      <c r="K762" s="57"/>
    </row>
    <row r="763" spans="2:11" ht="12.75">
      <c r="B763" s="27"/>
      <c r="C763" s="29"/>
      <c r="D763" s="57"/>
      <c r="E763" s="57"/>
      <c r="F763" s="57"/>
      <c r="G763" s="57"/>
      <c r="H763" s="57"/>
      <c r="I763" s="57"/>
      <c r="J763" s="57"/>
      <c r="K763" s="57"/>
    </row>
    <row r="764" spans="2:11" ht="12.75">
      <c r="B764" s="27"/>
      <c r="C764" s="29"/>
      <c r="D764" s="57"/>
      <c r="E764" s="57"/>
      <c r="F764" s="57"/>
      <c r="G764" s="57"/>
      <c r="H764" s="57"/>
      <c r="I764" s="57"/>
      <c r="J764" s="57"/>
      <c r="K764" s="57"/>
    </row>
    <row r="765" spans="2:11" ht="12.75">
      <c r="B765" s="27"/>
      <c r="C765" s="29"/>
      <c r="D765" s="57"/>
      <c r="E765" s="57"/>
      <c r="F765" s="57"/>
      <c r="G765" s="57"/>
      <c r="H765" s="57"/>
      <c r="I765" s="57"/>
      <c r="J765" s="57"/>
      <c r="K765" s="57"/>
    </row>
    <row r="766" spans="2:3" ht="12.75">
      <c r="B766" s="27"/>
      <c r="C766" s="29"/>
    </row>
    <row r="767" spans="2:3" ht="12.75">
      <c r="B767" s="27"/>
      <c r="C767" s="29"/>
    </row>
    <row r="768" spans="2:3" ht="12.75">
      <c r="B768" s="27"/>
      <c r="C768" s="29"/>
    </row>
    <row r="769" spans="2:3" ht="12.75">
      <c r="B769" s="27"/>
      <c r="C769" s="29"/>
    </row>
    <row r="770" spans="2:3" ht="12.75">
      <c r="B770" s="27"/>
      <c r="C770" s="29"/>
    </row>
    <row r="771" spans="2:3" ht="12.75">
      <c r="B771" s="27"/>
      <c r="C771" s="29"/>
    </row>
    <row r="772" spans="2:3" ht="12.75">
      <c r="B772" s="27"/>
      <c r="C772" s="29"/>
    </row>
    <row r="773" spans="2:3" ht="12.75">
      <c r="B773" s="27"/>
      <c r="C773" s="29"/>
    </row>
    <row r="774" spans="2:3" ht="12.75">
      <c r="B774" s="27"/>
      <c r="C774" s="29"/>
    </row>
    <row r="775" spans="2:3" ht="12.75">
      <c r="B775" s="27"/>
      <c r="C775" s="29"/>
    </row>
    <row r="776" spans="2:3" ht="12.75">
      <c r="B776" s="27"/>
      <c r="C776" s="29"/>
    </row>
    <row r="777" spans="2:3" ht="12.75">
      <c r="B777" s="27"/>
      <c r="C777" s="29"/>
    </row>
    <row r="778" spans="2:3" ht="12.75">
      <c r="B778" s="27"/>
      <c r="C778" s="29"/>
    </row>
    <row r="779" spans="2:3" ht="12.75">
      <c r="B779" s="27"/>
      <c r="C779" s="29"/>
    </row>
    <row r="780" spans="2:3" ht="12.75">
      <c r="B780" s="27"/>
      <c r="C780" s="29"/>
    </row>
    <row r="781" spans="2:3" ht="12.75">
      <c r="B781" s="27"/>
      <c r="C781" s="29"/>
    </row>
    <row r="782" spans="2:3" ht="12.75">
      <c r="B782" s="27"/>
      <c r="C782" s="29"/>
    </row>
    <row r="783" spans="2:3" ht="12.75">
      <c r="B783" s="27"/>
      <c r="C783" s="29"/>
    </row>
    <row r="784" spans="2:3" ht="12.75">
      <c r="B784" s="27"/>
      <c r="C784" s="29"/>
    </row>
    <row r="785" spans="2:3" ht="12.75">
      <c r="B785" s="27"/>
      <c r="C785" s="29"/>
    </row>
    <row r="786" spans="2:3" ht="12.75">
      <c r="B786" s="27"/>
      <c r="C786" s="29"/>
    </row>
    <row r="787" spans="2:3" ht="12.75">
      <c r="B787" s="27"/>
      <c r="C787" s="29"/>
    </row>
    <row r="788" spans="2:3" ht="12.75">
      <c r="B788" s="27"/>
      <c r="C788" s="29"/>
    </row>
    <row r="789" spans="2:3" ht="12.75">
      <c r="B789" s="27"/>
      <c r="C789" s="29"/>
    </row>
    <row r="790" spans="2:3" ht="12.75">
      <c r="B790" s="27"/>
      <c r="C790" s="29"/>
    </row>
    <row r="791" spans="2:3" ht="12.75">
      <c r="B791" s="27"/>
      <c r="C791" s="29"/>
    </row>
    <row r="792" spans="2:3" ht="12.75">
      <c r="B792" s="27"/>
      <c r="C792" s="29"/>
    </row>
    <row r="793" spans="2:3" ht="12.75">
      <c r="B793" s="27"/>
      <c r="C793" s="29"/>
    </row>
    <row r="794" spans="2:3" ht="12.75">
      <c r="B794" s="27"/>
      <c r="C794" s="29"/>
    </row>
    <row r="795" spans="2:3" ht="12.75">
      <c r="B795" s="27"/>
      <c r="C795" s="29"/>
    </row>
    <row r="796" spans="2:3" ht="12.75">
      <c r="B796" s="27"/>
      <c r="C796" s="29"/>
    </row>
    <row r="797" spans="2:3" ht="12.75">
      <c r="B797" s="27"/>
      <c r="C797" s="29"/>
    </row>
    <row r="798" spans="2:3" ht="12.75">
      <c r="B798" s="27"/>
      <c r="C798" s="29"/>
    </row>
    <row r="799" spans="2:3" ht="12.75">
      <c r="B799" s="27"/>
      <c r="C799" s="29"/>
    </row>
    <row r="800" spans="2:3" ht="12.75">
      <c r="B800" s="27"/>
      <c r="C800" s="29"/>
    </row>
    <row r="801" spans="2:3" ht="12.75">
      <c r="B801" s="27"/>
      <c r="C801" s="29"/>
    </row>
    <row r="802" spans="2:3" ht="12.75">
      <c r="B802" s="27"/>
      <c r="C802" s="29"/>
    </row>
    <row r="803" spans="2:3" ht="12.75">
      <c r="B803" s="27"/>
      <c r="C803" s="29"/>
    </row>
    <row r="804" spans="2:3" ht="12.75">
      <c r="B804" s="27"/>
      <c r="C804" s="29"/>
    </row>
    <row r="805" spans="2:3" ht="12.75">
      <c r="B805" s="27"/>
      <c r="C805" s="29"/>
    </row>
    <row r="806" spans="2:3" ht="12.75">
      <c r="B806" s="27"/>
      <c r="C806" s="29"/>
    </row>
    <row r="807" spans="2:3" ht="12.75">
      <c r="B807" s="27"/>
      <c r="C807" s="29"/>
    </row>
    <row r="808" spans="2:3" ht="12.75">
      <c r="B808" s="27"/>
      <c r="C808" s="29"/>
    </row>
    <row r="809" spans="2:3" ht="12.75">
      <c r="B809" s="27"/>
      <c r="C809" s="29"/>
    </row>
    <row r="810" spans="2:3" ht="12.75">
      <c r="B810" s="27"/>
      <c r="C810" s="29"/>
    </row>
    <row r="811" spans="2:3" ht="12.75">
      <c r="B811" s="27"/>
      <c r="C811" s="29"/>
    </row>
    <row r="812" spans="2:3" ht="12.75">
      <c r="B812" s="27"/>
      <c r="C812" s="29"/>
    </row>
    <row r="813" spans="2:3" ht="12.75">
      <c r="B813" s="27"/>
      <c r="C813" s="29"/>
    </row>
    <row r="814" spans="2:3" ht="12.75">
      <c r="B814" s="27"/>
      <c r="C814" s="29"/>
    </row>
    <row r="815" spans="2:3" ht="12.75">
      <c r="B815" s="27"/>
      <c r="C815" s="29"/>
    </row>
    <row r="816" spans="2:3" ht="12.75">
      <c r="B816" s="27"/>
      <c r="C816" s="29"/>
    </row>
    <row r="817" spans="2:3" ht="12.75">
      <c r="B817" s="27"/>
      <c r="C817" s="29"/>
    </row>
    <row r="818" spans="2:3" ht="12.75">
      <c r="B818" s="27"/>
      <c r="C818" s="29"/>
    </row>
    <row r="819" spans="2:3" ht="12.75">
      <c r="B819" s="27"/>
      <c r="C819" s="29"/>
    </row>
    <row r="820" spans="2:3" ht="12.75">
      <c r="B820" s="27"/>
      <c r="C820" s="29"/>
    </row>
    <row r="821" spans="2:3" ht="12.75">
      <c r="B821" s="27"/>
      <c r="C821" s="29"/>
    </row>
    <row r="822" spans="2:3" ht="12.75">
      <c r="B822" s="27"/>
      <c r="C822" s="29"/>
    </row>
    <row r="823" spans="2:3" ht="12.75">
      <c r="B823" s="27"/>
      <c r="C823" s="29"/>
    </row>
    <row r="824" spans="2:3" ht="12.75">
      <c r="B824" s="27"/>
      <c r="C824" s="29"/>
    </row>
    <row r="825" spans="2:3" ht="12.75">
      <c r="B825" s="27"/>
      <c r="C825" s="29"/>
    </row>
    <row r="826" spans="2:3" ht="12.75">
      <c r="B826" s="27"/>
      <c r="C826" s="29"/>
    </row>
    <row r="827" spans="2:3" ht="12.75">
      <c r="B827" s="27"/>
      <c r="C827" s="29"/>
    </row>
    <row r="828" spans="2:3" ht="12.75">
      <c r="B828" s="27"/>
      <c r="C828" s="29"/>
    </row>
    <row r="829" spans="2:3" ht="12.75">
      <c r="B829" s="27"/>
      <c r="C829" s="29"/>
    </row>
    <row r="830" spans="2:3" ht="12.75">
      <c r="B830" s="27"/>
      <c r="C830" s="29"/>
    </row>
    <row r="831" spans="2:3" ht="12.75">
      <c r="B831" s="27"/>
      <c r="C831" s="29"/>
    </row>
    <row r="832" spans="2:3" ht="12.75">
      <c r="B832" s="27"/>
      <c r="C832" s="29"/>
    </row>
    <row r="833" spans="2:3" ht="12.75">
      <c r="B833" s="27"/>
      <c r="C833" s="29"/>
    </row>
    <row r="834" spans="2:3" ht="12.75">
      <c r="B834" s="27"/>
      <c r="C834" s="29"/>
    </row>
    <row r="835" spans="2:3" ht="12.75">
      <c r="B835" s="27"/>
      <c r="C835" s="29"/>
    </row>
    <row r="836" spans="2:3" ht="12.75">
      <c r="B836" s="27"/>
      <c r="C836" s="29"/>
    </row>
    <row r="837" spans="2:3" ht="12.75">
      <c r="B837" s="27"/>
      <c r="C837" s="29"/>
    </row>
    <row r="838" spans="2:3" ht="12.75">
      <c r="B838" s="27"/>
      <c r="C838" s="29"/>
    </row>
    <row r="839" spans="2:3" ht="12.75">
      <c r="B839" s="27"/>
      <c r="C839" s="29"/>
    </row>
    <row r="840" spans="2:3" ht="12.75">
      <c r="B840" s="27"/>
      <c r="C840" s="29"/>
    </row>
    <row r="841" spans="2:3" ht="12.75">
      <c r="B841" s="27"/>
      <c r="C841" s="29"/>
    </row>
    <row r="842" spans="2:3" ht="12.75">
      <c r="B842" s="27"/>
      <c r="C842" s="29"/>
    </row>
    <row r="843" spans="2:3" ht="12.75">
      <c r="B843" s="27"/>
      <c r="C843" s="29"/>
    </row>
    <row r="844" spans="2:3" ht="12.75">
      <c r="B844" s="27"/>
      <c r="C844" s="29"/>
    </row>
    <row r="845" spans="2:3" ht="12.75">
      <c r="B845" s="27"/>
      <c r="C845" s="29"/>
    </row>
    <row r="846" spans="2:3" ht="12.75">
      <c r="B846" s="27"/>
      <c r="C846" s="29"/>
    </row>
    <row r="847" spans="2:3" ht="12.75">
      <c r="B847" s="27"/>
      <c r="C847" s="29"/>
    </row>
    <row r="848" spans="2:3" ht="12.75">
      <c r="B848" s="27"/>
      <c r="C848" s="29"/>
    </row>
    <row r="849" spans="2:3" ht="12.75">
      <c r="B849" s="27"/>
      <c r="C849" s="29"/>
    </row>
    <row r="850" spans="2:3" ht="12.75">
      <c r="B850" s="27"/>
      <c r="C850" s="29"/>
    </row>
    <row r="851" spans="2:3" ht="12.75">
      <c r="B851" s="27"/>
      <c r="C851" s="29"/>
    </row>
    <row r="852" spans="2:3" ht="12.75">
      <c r="B852" s="27"/>
      <c r="C852" s="29"/>
    </row>
    <row r="853" spans="2:3" ht="12.75">
      <c r="B853" s="27"/>
      <c r="C853" s="29"/>
    </row>
    <row r="854" spans="2:3" ht="12.75">
      <c r="B854" s="27"/>
      <c r="C854" s="29"/>
    </row>
    <row r="855" spans="2:3" ht="12.75">
      <c r="B855" s="27"/>
      <c r="C855" s="29"/>
    </row>
    <row r="856" spans="2:3" ht="12.75">
      <c r="B856" s="27"/>
      <c r="C856" s="29"/>
    </row>
    <row r="857" spans="2:3" ht="12.75">
      <c r="B857" s="27"/>
      <c r="C857" s="29"/>
    </row>
    <row r="858" spans="2:3" ht="12.75">
      <c r="B858" s="27"/>
      <c r="C858" s="29"/>
    </row>
    <row r="859" spans="2:3" ht="12.75">
      <c r="B859" s="27"/>
      <c r="C859" s="29"/>
    </row>
    <row r="860" spans="2:3" ht="12.75">
      <c r="B860" s="27"/>
      <c r="C860" s="29"/>
    </row>
    <row r="861" spans="2:3" ht="12.75">
      <c r="B861" s="27"/>
      <c r="C861" s="29"/>
    </row>
    <row r="862" spans="2:3" ht="12.75">
      <c r="B862" s="27"/>
      <c r="C862" s="29"/>
    </row>
    <row r="863" spans="2:3" ht="12.75">
      <c r="B863" s="27"/>
      <c r="C863" s="29"/>
    </row>
    <row r="864" spans="2:3" ht="12.75">
      <c r="B864" s="27"/>
      <c r="C864" s="29"/>
    </row>
    <row r="865" spans="2:3" ht="12.75">
      <c r="B865" s="27"/>
      <c r="C865" s="29"/>
    </row>
    <row r="866" spans="2:3" ht="12.75">
      <c r="B866" s="27"/>
      <c r="C866" s="29"/>
    </row>
    <row r="867" spans="2:3" ht="12.75">
      <c r="B867" s="27"/>
      <c r="C867" s="29"/>
    </row>
    <row r="868" spans="2:3" ht="12.75">
      <c r="B868" s="27"/>
      <c r="C868" s="29"/>
    </row>
    <row r="869" spans="2:3" ht="12.75">
      <c r="B869" s="27"/>
      <c r="C869" s="29"/>
    </row>
    <row r="870" spans="2:3" ht="12.75">
      <c r="B870" s="27"/>
      <c r="C870" s="29"/>
    </row>
    <row r="871" spans="2:3" ht="12.75">
      <c r="B871" s="27"/>
      <c r="C871" s="29"/>
    </row>
    <row r="872" spans="2:3" ht="12.75">
      <c r="B872" s="27"/>
      <c r="C872" s="29"/>
    </row>
    <row r="873" spans="2:3" ht="12.75">
      <c r="B873" s="27"/>
      <c r="C873" s="29"/>
    </row>
    <row r="874" spans="2:3" ht="12.75">
      <c r="B874" s="27"/>
      <c r="C874" s="29"/>
    </row>
    <row r="875" spans="2:3" ht="12.75">
      <c r="B875" s="27"/>
      <c r="C875" s="29"/>
    </row>
    <row r="876" spans="2:3" ht="12.75">
      <c r="B876" s="27"/>
      <c r="C876" s="29"/>
    </row>
    <row r="877" spans="2:3" ht="12.75">
      <c r="B877" s="27"/>
      <c r="C877" s="29"/>
    </row>
    <row r="878" spans="2:3" ht="12.75">
      <c r="B878" s="27"/>
      <c r="C878" s="29"/>
    </row>
    <row r="879" spans="2:3" ht="12.75">
      <c r="B879" s="27"/>
      <c r="C879" s="29"/>
    </row>
    <row r="880" spans="2:3" ht="12.75">
      <c r="B880" s="27"/>
      <c r="C880" s="29"/>
    </row>
    <row r="881" spans="2:3" ht="12.75">
      <c r="B881" s="27"/>
      <c r="C881" s="29"/>
    </row>
    <row r="882" spans="2:3" ht="12.75">
      <c r="B882" s="27"/>
      <c r="C882" s="29"/>
    </row>
    <row r="883" spans="2:3" ht="12.75">
      <c r="B883" s="27"/>
      <c r="C883" s="29"/>
    </row>
    <row r="884" spans="2:3" ht="12.75">
      <c r="B884" s="27"/>
      <c r="C884" s="29"/>
    </row>
    <row r="885" spans="2:3" ht="12.75">
      <c r="B885" s="27"/>
      <c r="C885" s="29"/>
    </row>
    <row r="886" spans="2:3" ht="12.75">
      <c r="B886" s="27"/>
      <c r="C886" s="29"/>
    </row>
    <row r="887" spans="2:3" ht="12.75">
      <c r="B887" s="27"/>
      <c r="C887" s="29"/>
    </row>
    <row r="888" spans="2:3" ht="12.75">
      <c r="B888" s="27"/>
      <c r="C888" s="29"/>
    </row>
    <row r="889" spans="2:3" ht="12.75">
      <c r="B889" s="27"/>
      <c r="C889" s="29"/>
    </row>
    <row r="890" spans="2:3" ht="12.75">
      <c r="B890" s="27"/>
      <c r="C890" s="29"/>
    </row>
    <row r="891" spans="2:3" ht="12.75">
      <c r="B891" s="27"/>
      <c r="C891" s="29"/>
    </row>
    <row r="892" spans="2:3" ht="12.75">
      <c r="B892" s="27"/>
      <c r="C892" s="29"/>
    </row>
    <row r="893" spans="2:3" ht="12.75">
      <c r="B893" s="27"/>
      <c r="C893" s="29"/>
    </row>
    <row r="894" spans="2:3" ht="12.75">
      <c r="B894" s="27"/>
      <c r="C894" s="29"/>
    </row>
    <row r="895" spans="2:3" ht="12.75">
      <c r="B895" s="27"/>
      <c r="C895" s="29"/>
    </row>
    <row r="896" spans="2:3" ht="12.75">
      <c r="B896" s="27"/>
      <c r="C896" s="29"/>
    </row>
    <row r="897" spans="2:3" ht="12.75">
      <c r="B897" s="27"/>
      <c r="C897" s="29"/>
    </row>
    <row r="898" spans="2:3" ht="12.75">
      <c r="B898" s="27"/>
      <c r="C898" s="29"/>
    </row>
    <row r="899" spans="2:3" ht="12.75">
      <c r="B899" s="27"/>
      <c r="C899" s="29"/>
    </row>
    <row r="900" spans="2:3" ht="12.75">
      <c r="B900" s="27"/>
      <c r="C900" s="29"/>
    </row>
    <row r="901" spans="2:3" ht="12.75">
      <c r="B901" s="27"/>
      <c r="C901" s="29"/>
    </row>
    <row r="902" spans="2:3" ht="12.75">
      <c r="B902" s="27"/>
      <c r="C902" s="29"/>
    </row>
    <row r="903" spans="2:3" ht="12.75">
      <c r="B903" s="27"/>
      <c r="C903" s="29"/>
    </row>
    <row r="904" spans="2:3" ht="12.75">
      <c r="B904" s="27"/>
      <c r="C904" s="29"/>
    </row>
    <row r="905" spans="2:3" ht="12.75">
      <c r="B905" s="27"/>
      <c r="C905" s="29"/>
    </row>
    <row r="906" spans="2:3" ht="12.75">
      <c r="B906" s="27"/>
      <c r="C906" s="29"/>
    </row>
    <row r="907" spans="2:3" ht="12.75">
      <c r="B907" s="27"/>
      <c r="C907" s="29"/>
    </row>
    <row r="908" spans="2:3" ht="12.75">
      <c r="B908" s="27"/>
      <c r="C908" s="29"/>
    </row>
    <row r="909" spans="2:3" ht="12.75">
      <c r="B909" s="27"/>
      <c r="C909" s="29"/>
    </row>
    <row r="910" spans="2:3" ht="12.75">
      <c r="B910" s="27"/>
      <c r="C910" s="29"/>
    </row>
    <row r="911" spans="2:3" ht="12.75">
      <c r="B911" s="27"/>
      <c r="C911" s="29"/>
    </row>
    <row r="912" spans="2:3" ht="12.75">
      <c r="B912" s="27"/>
      <c r="C912" s="29"/>
    </row>
    <row r="913" spans="2:3" ht="12.75">
      <c r="B913" s="27"/>
      <c r="C913" s="29"/>
    </row>
    <row r="914" spans="2:3" ht="12.75">
      <c r="B914" s="27"/>
      <c r="C914" s="29"/>
    </row>
    <row r="915" spans="2:3" ht="12.75">
      <c r="B915" s="27"/>
      <c r="C915" s="29"/>
    </row>
    <row r="916" spans="2:3" ht="12.75">
      <c r="B916" s="27"/>
      <c r="C916" s="29"/>
    </row>
    <row r="917" spans="2:3" ht="12.75">
      <c r="B917" s="27"/>
      <c r="C917" s="29"/>
    </row>
    <row r="918" spans="2:3" ht="12.75">
      <c r="B918" s="27"/>
      <c r="C918" s="29"/>
    </row>
    <row r="919" spans="2:3" ht="12.75">
      <c r="B919" s="27"/>
      <c r="C919" s="29"/>
    </row>
    <row r="920" spans="2:3" ht="12.75">
      <c r="B920" s="27"/>
      <c r="C920" s="29"/>
    </row>
    <row r="921" spans="2:3" ht="12.75">
      <c r="B921" s="27"/>
      <c r="C921" s="29"/>
    </row>
    <row r="922" spans="2:3" ht="12.75">
      <c r="B922" s="27"/>
      <c r="C922" s="29"/>
    </row>
    <row r="923" spans="2:3" ht="12.75">
      <c r="B923" s="27"/>
      <c r="C923" s="29"/>
    </row>
    <row r="924" spans="2:3" ht="12.75">
      <c r="B924" s="27"/>
      <c r="C924" s="29"/>
    </row>
    <row r="925" spans="2:3" ht="12.75">
      <c r="B925" s="27"/>
      <c r="C925" s="29"/>
    </row>
    <row r="926" spans="2:3" ht="12.75">
      <c r="B926" s="27"/>
      <c r="C926" s="29"/>
    </row>
    <row r="927" spans="2:3" ht="12.75">
      <c r="B927" s="27"/>
      <c r="C927" s="29"/>
    </row>
    <row r="928" spans="2:3" ht="12.75">
      <c r="B928" s="27"/>
      <c r="C928" s="29"/>
    </row>
    <row r="929" spans="2:3" ht="12.75">
      <c r="B929" s="27"/>
      <c r="C929" s="29"/>
    </row>
    <row r="930" spans="2:3" ht="12.75">
      <c r="B930" s="27"/>
      <c r="C930" s="29"/>
    </row>
    <row r="931" spans="2:3" ht="12.75">
      <c r="B931" s="27"/>
      <c r="C931" s="29"/>
    </row>
    <row r="932" spans="2:3" ht="12.75">
      <c r="B932" s="27"/>
      <c r="C932" s="29"/>
    </row>
    <row r="933" spans="2:3" ht="12.75">
      <c r="B933" s="27"/>
      <c r="C933" s="29"/>
    </row>
    <row r="934" spans="2:3" ht="12.75">
      <c r="B934" s="27"/>
      <c r="C934" s="29"/>
    </row>
    <row r="935" spans="2:3" ht="12.75">
      <c r="B935" s="27"/>
      <c r="C935" s="29"/>
    </row>
    <row r="936" spans="2:3" ht="12.75">
      <c r="B936" s="27"/>
      <c r="C936" s="29"/>
    </row>
    <row r="937" spans="2:3" ht="12.75">
      <c r="B937" s="27"/>
      <c r="C937" s="29"/>
    </row>
    <row r="938" spans="2:3" ht="12.75">
      <c r="B938" s="27"/>
      <c r="C938" s="29"/>
    </row>
    <row r="939" spans="2:3" ht="12.75">
      <c r="B939" s="27"/>
      <c r="C939" s="29"/>
    </row>
    <row r="940" spans="2:3" ht="12.75">
      <c r="B940" s="27"/>
      <c r="C940" s="29"/>
    </row>
    <row r="941" spans="2:3" ht="12.75">
      <c r="B941" s="27"/>
      <c r="C941" s="29"/>
    </row>
    <row r="942" spans="2:3" ht="12.75">
      <c r="B942" s="27"/>
      <c r="C942" s="29"/>
    </row>
    <row r="943" spans="2:3" ht="12.75">
      <c r="B943" s="27"/>
      <c r="C943" s="29"/>
    </row>
    <row r="944" spans="2:3" ht="12.75">
      <c r="B944" s="27"/>
      <c r="C944" s="29"/>
    </row>
    <row r="945" spans="2:3" ht="12.75">
      <c r="B945" s="27"/>
      <c r="C945" s="29"/>
    </row>
    <row r="946" spans="2:3" ht="12.75">
      <c r="B946" s="27"/>
      <c r="C946" s="29"/>
    </row>
    <row r="947" spans="2:3" ht="12.75">
      <c r="B947" s="27"/>
      <c r="C947" s="29"/>
    </row>
    <row r="948" spans="2:3" ht="12.75">
      <c r="B948" s="27"/>
      <c r="C948" s="29"/>
    </row>
    <row r="949" spans="2:3" ht="12.75">
      <c r="B949" s="27"/>
      <c r="C949" s="29"/>
    </row>
    <row r="950" spans="2:3" ht="12.75">
      <c r="B950" s="27"/>
      <c r="C950" s="29"/>
    </row>
    <row r="951" spans="2:3" ht="12.75">
      <c r="B951" s="27"/>
      <c r="C951" s="29"/>
    </row>
    <row r="952" spans="2:3" ht="12.75">
      <c r="B952" s="27"/>
      <c r="C952" s="29"/>
    </row>
    <row r="953" spans="2:3" ht="12.75">
      <c r="B953" s="27"/>
      <c r="C953" s="29"/>
    </row>
    <row r="954" spans="2:3" ht="12.75">
      <c r="B954" s="27"/>
      <c r="C954" s="29"/>
    </row>
    <row r="955" spans="2:3" ht="12.75">
      <c r="B955" s="27"/>
      <c r="C955" s="29"/>
    </row>
    <row r="956" spans="2:3" ht="12.75">
      <c r="B956" s="27"/>
      <c r="C956" s="29"/>
    </row>
    <row r="957" spans="2:3" ht="12.75">
      <c r="B957" s="27"/>
      <c r="C957" s="29"/>
    </row>
    <row r="958" spans="2:3" ht="12.75">
      <c r="B958" s="27"/>
      <c r="C958" s="29"/>
    </row>
    <row r="959" spans="2:3" ht="12.75">
      <c r="B959" s="27"/>
      <c r="C959" s="29"/>
    </row>
    <row r="960" spans="2:3" ht="12.75">
      <c r="B960" s="27"/>
      <c r="C960" s="29"/>
    </row>
    <row r="961" spans="2:3" ht="12.75">
      <c r="B961" s="27"/>
      <c r="C961" s="29"/>
    </row>
    <row r="962" spans="2:3" ht="12.75">
      <c r="B962" s="27"/>
      <c r="C962" s="29"/>
    </row>
    <row r="963" spans="2:3" ht="12.75">
      <c r="B963" s="27"/>
      <c r="C963" s="29"/>
    </row>
    <row r="964" spans="2:3" ht="12.75">
      <c r="B964" s="27"/>
      <c r="C964" s="29"/>
    </row>
    <row r="965" spans="2:3" ht="12.75">
      <c r="B965" s="27"/>
      <c r="C965" s="29"/>
    </row>
    <row r="966" spans="2:3" ht="12.75">
      <c r="B966" s="27"/>
      <c r="C966" s="29"/>
    </row>
    <row r="967" spans="2:3" ht="12.75">
      <c r="B967" s="27"/>
      <c r="C967" s="29"/>
    </row>
    <row r="968" spans="2:3" ht="12.75">
      <c r="B968" s="27"/>
      <c r="C968" s="29"/>
    </row>
    <row r="969" spans="2:3" ht="12.75">
      <c r="B969" s="27"/>
      <c r="C969" s="29"/>
    </row>
    <row r="970" spans="2:3" ht="12.75">
      <c r="B970" s="27"/>
      <c r="C970" s="29"/>
    </row>
    <row r="971" spans="2:3" ht="12.75">
      <c r="B971" s="27"/>
      <c r="C971" s="29"/>
    </row>
    <row r="972" spans="2:3" ht="12.75">
      <c r="B972" s="27"/>
      <c r="C972" s="29"/>
    </row>
    <row r="973" spans="2:3" ht="12.75">
      <c r="B973" s="27"/>
      <c r="C973" s="29"/>
    </row>
    <row r="974" spans="2:3" ht="12.75">
      <c r="B974" s="27"/>
      <c r="C974" s="29"/>
    </row>
    <row r="975" spans="2:3" ht="12.75">
      <c r="B975" s="27"/>
      <c r="C975" s="29"/>
    </row>
    <row r="976" spans="2:3" ht="12.75">
      <c r="B976" s="27"/>
      <c r="C976" s="29"/>
    </row>
    <row r="977" spans="2:3" ht="12.75">
      <c r="B977" s="27"/>
      <c r="C977" s="29"/>
    </row>
    <row r="978" spans="2:3" ht="12.75">
      <c r="B978" s="27"/>
      <c r="C978" s="29"/>
    </row>
    <row r="979" spans="2:3" ht="12.75">
      <c r="B979" s="27"/>
      <c r="C979" s="29"/>
    </row>
    <row r="980" spans="2:3" ht="12.75">
      <c r="B980" s="27"/>
      <c r="C980" s="29"/>
    </row>
    <row r="981" spans="2:3" ht="12.75">
      <c r="B981" s="27"/>
      <c r="C981" s="29"/>
    </row>
    <row r="982" spans="2:3" ht="12.75">
      <c r="B982" s="27"/>
      <c r="C982" s="29"/>
    </row>
    <row r="983" spans="2:3" ht="12.75">
      <c r="B983" s="27"/>
      <c r="C983" s="29"/>
    </row>
    <row r="984" spans="2:3" ht="12.75">
      <c r="B984" s="27"/>
      <c r="C984" s="29"/>
    </row>
    <row r="985" spans="2:3" ht="12.75">
      <c r="B985" s="27"/>
      <c r="C985" s="29"/>
    </row>
    <row r="986" spans="2:3" ht="12.75">
      <c r="B986" s="27"/>
      <c r="C986" s="29"/>
    </row>
    <row r="987" spans="2:3" ht="12.75">
      <c r="B987" s="27"/>
      <c r="C987" s="29"/>
    </row>
    <row r="988" spans="2:3" ht="12.75">
      <c r="B988" s="27"/>
      <c r="C988" s="29"/>
    </row>
    <row r="989" spans="2:3" ht="12.75">
      <c r="B989" s="27"/>
      <c r="C989" s="29"/>
    </row>
    <row r="990" spans="2:3" ht="12.75">
      <c r="B990" s="27"/>
      <c r="C990" s="29"/>
    </row>
    <row r="991" spans="2:3" ht="12.75">
      <c r="B991" s="27"/>
      <c r="C991" s="29"/>
    </row>
    <row r="992" spans="2:3" ht="12.75">
      <c r="B992" s="27"/>
      <c r="C992" s="29"/>
    </row>
    <row r="993" spans="2:3" ht="12.75">
      <c r="B993" s="27"/>
      <c r="C993" s="29"/>
    </row>
    <row r="994" spans="2:3" ht="12.75">
      <c r="B994" s="27"/>
      <c r="C994" s="29"/>
    </row>
    <row r="995" spans="2:3" ht="12.75">
      <c r="B995" s="27"/>
      <c r="C995" s="29"/>
    </row>
    <row r="996" spans="2:3" ht="12.75">
      <c r="B996" s="27"/>
      <c r="C996" s="29"/>
    </row>
    <row r="997" spans="2:3" ht="12.75">
      <c r="B997" s="27"/>
      <c r="C997" s="29"/>
    </row>
    <row r="998" spans="2:3" ht="12.75">
      <c r="B998" s="27"/>
      <c r="C998" s="29"/>
    </row>
    <row r="999" spans="2:3" ht="12.75">
      <c r="B999" s="27"/>
      <c r="C999" s="29"/>
    </row>
    <row r="1000" spans="2:3" ht="12.75">
      <c r="B1000" s="27"/>
      <c r="C1000" s="29"/>
    </row>
    <row r="1001" spans="2:3" ht="12.75">
      <c r="B1001" s="27"/>
      <c r="C1001" s="29"/>
    </row>
    <row r="1002" spans="2:3" ht="12.75">
      <c r="B1002" s="27"/>
      <c r="C1002" s="29"/>
    </row>
    <row r="1003" spans="2:3" ht="12.75">
      <c r="B1003" s="27"/>
      <c r="C1003" s="29"/>
    </row>
    <row r="1004" spans="2:3" ht="12.75">
      <c r="B1004" s="27"/>
      <c r="C1004" s="29"/>
    </row>
    <row r="1005" spans="2:3" ht="12.75">
      <c r="B1005" s="27"/>
      <c r="C1005" s="29"/>
    </row>
    <row r="1006" spans="2:3" ht="12.75">
      <c r="B1006" s="27"/>
      <c r="C1006" s="29"/>
    </row>
    <row r="1007" spans="2:3" ht="12.75">
      <c r="B1007" s="27"/>
      <c r="C1007" s="29"/>
    </row>
    <row r="1008" spans="2:3" ht="12.75">
      <c r="B1008" s="27"/>
      <c r="C1008" s="29"/>
    </row>
    <row r="1009" spans="2:3" ht="12.75">
      <c r="B1009" s="27"/>
      <c r="C1009" s="29"/>
    </row>
    <row r="1010" spans="2:3" ht="12.75">
      <c r="B1010" s="27"/>
      <c r="C1010" s="29"/>
    </row>
    <row r="1011" spans="2:3" ht="12.75">
      <c r="B1011" s="27"/>
      <c r="C1011" s="29"/>
    </row>
    <row r="1012" spans="2:3" ht="12.75">
      <c r="B1012" s="27"/>
      <c r="C1012" s="29"/>
    </row>
    <row r="1013" spans="2:3" ht="12.75">
      <c r="B1013" s="27"/>
      <c r="C1013" s="29"/>
    </row>
    <row r="1014" spans="2:3" ht="12.75">
      <c r="B1014" s="27"/>
      <c r="C1014" s="29"/>
    </row>
    <row r="1015" spans="2:3" ht="12.75">
      <c r="B1015" s="27"/>
      <c r="C1015" s="29"/>
    </row>
    <row r="1016" spans="2:3" ht="12.75">
      <c r="B1016" s="27"/>
      <c r="C1016" s="29"/>
    </row>
    <row r="1017" spans="2:3" ht="12.75">
      <c r="B1017" s="27"/>
      <c r="C1017" s="29"/>
    </row>
    <row r="1018" spans="2:3" ht="12.75">
      <c r="B1018" s="27"/>
      <c r="C1018" s="29"/>
    </row>
    <row r="1019" spans="2:3" ht="12.75">
      <c r="B1019" s="27"/>
      <c r="C1019" s="29"/>
    </row>
    <row r="1020" spans="2:3" ht="12.75">
      <c r="B1020" s="27"/>
      <c r="C1020" s="29"/>
    </row>
    <row r="1021" spans="2:3" ht="12.75">
      <c r="B1021" s="27"/>
      <c r="C1021" s="29"/>
    </row>
    <row r="1022" spans="2:3" ht="12.75">
      <c r="B1022" s="27"/>
      <c r="C1022" s="29"/>
    </row>
    <row r="1023" spans="2:3" ht="12.75">
      <c r="B1023" s="27"/>
      <c r="C1023" s="29"/>
    </row>
    <row r="1024" spans="2:3" ht="12.75">
      <c r="B1024" s="27"/>
      <c r="C1024" s="29"/>
    </row>
    <row r="1025" spans="2:3" ht="12.75">
      <c r="B1025" s="27"/>
      <c r="C1025" s="29"/>
    </row>
    <row r="1026" spans="2:3" ht="12.75">
      <c r="B1026" s="27"/>
      <c r="C1026" s="29"/>
    </row>
    <row r="1027" spans="2:3" ht="12.75">
      <c r="B1027" s="27"/>
      <c r="C1027" s="29"/>
    </row>
    <row r="1028" spans="2:3" ht="12.75">
      <c r="B1028" s="27"/>
      <c r="C1028" s="29"/>
    </row>
    <row r="1029" spans="2:3" ht="12.75">
      <c r="B1029" s="27"/>
      <c r="C1029" s="29"/>
    </row>
    <row r="1030" spans="2:3" ht="12.75">
      <c r="B1030" s="27"/>
      <c r="C1030" s="29"/>
    </row>
    <row r="1031" spans="2:3" ht="12.75">
      <c r="B1031" s="27"/>
      <c r="C1031" s="29"/>
    </row>
    <row r="1032" spans="2:3" ht="12.75">
      <c r="B1032" s="27"/>
      <c r="C1032" s="29"/>
    </row>
    <row r="1033" spans="2:3" ht="12.75">
      <c r="B1033" s="27"/>
      <c r="C1033" s="29"/>
    </row>
    <row r="1034" spans="2:3" ht="12.75">
      <c r="B1034" s="27"/>
      <c r="C1034" s="29"/>
    </row>
    <row r="1035" spans="2:3" ht="12.75">
      <c r="B1035" s="26"/>
      <c r="C1035" s="29"/>
    </row>
    <row r="1036" spans="2:3" ht="12.75">
      <c r="B1036" s="26"/>
      <c r="C1036" s="29"/>
    </row>
    <row r="1037" spans="2:3" ht="12.75">
      <c r="B1037" s="26"/>
      <c r="C1037" s="29"/>
    </row>
    <row r="1038" spans="2:3" ht="12.75">
      <c r="B1038" s="26"/>
      <c r="C1038" s="29"/>
    </row>
    <row r="1039" spans="2:3" ht="12.75">
      <c r="B1039" s="26"/>
      <c r="C1039" s="29"/>
    </row>
    <row r="1040" spans="2:3" ht="12.75">
      <c r="B1040" s="26"/>
      <c r="C1040" s="29"/>
    </row>
    <row r="1041" spans="2:3" ht="12.75">
      <c r="B1041" s="26"/>
      <c r="C1041" s="29"/>
    </row>
    <row r="1042" spans="2:3" ht="12.75">
      <c r="B1042" s="26"/>
      <c r="C1042" s="29"/>
    </row>
    <row r="1043" spans="2:3" ht="12.75">
      <c r="B1043" s="26"/>
      <c r="C1043" s="29"/>
    </row>
    <row r="1044" spans="2:3" ht="12.75">
      <c r="B1044" s="26"/>
      <c r="C1044" s="29"/>
    </row>
    <row r="1045" spans="2:3" ht="12.75">
      <c r="B1045" s="26"/>
      <c r="C1045" s="29"/>
    </row>
    <row r="1046" spans="2:3" ht="12.75">
      <c r="B1046" s="26"/>
      <c r="C1046" s="29"/>
    </row>
    <row r="1047" spans="2:3" ht="12.75">
      <c r="B1047" s="26"/>
      <c r="C1047" s="29"/>
    </row>
    <row r="1048" spans="2:3" ht="12.75">
      <c r="B1048" s="26"/>
      <c r="C1048" s="29"/>
    </row>
    <row r="1049" spans="2:3" ht="12.75">
      <c r="B1049" s="26"/>
      <c r="C1049" s="29"/>
    </row>
    <row r="1050" spans="2:3" ht="12.75">
      <c r="B1050" s="26"/>
      <c r="C1050" s="29"/>
    </row>
    <row r="1051" spans="2:3" ht="12.75">
      <c r="B1051" s="26"/>
      <c r="C1051" s="29"/>
    </row>
    <row r="1052" spans="2:3" ht="12.75">
      <c r="B1052" s="26"/>
      <c r="C1052" s="29"/>
    </row>
    <row r="1053" spans="2:3" ht="12.75">
      <c r="B1053" s="26"/>
      <c r="C1053" s="29"/>
    </row>
    <row r="1054" spans="2:3" ht="12.75">
      <c r="B1054" s="26"/>
      <c r="C1054" s="29"/>
    </row>
    <row r="1055" spans="2:3" ht="12.75">
      <c r="B1055" s="26"/>
      <c r="C1055" s="29"/>
    </row>
    <row r="1056" spans="2:3" ht="12.75">
      <c r="B1056" s="26"/>
      <c r="C1056" s="29"/>
    </row>
    <row r="1057" spans="2:3" ht="12.75">
      <c r="B1057" s="26"/>
      <c r="C1057" s="29"/>
    </row>
    <row r="1058" spans="2:3" ht="12.75">
      <c r="B1058" s="26"/>
      <c r="C1058" s="29"/>
    </row>
    <row r="1059" spans="2:3" ht="12.75">
      <c r="B1059" s="26"/>
      <c r="C1059" s="29"/>
    </row>
  </sheetData>
  <mergeCells count="17">
    <mergeCell ref="K1:K4"/>
    <mergeCell ref="A526:B526"/>
    <mergeCell ref="A528:B528"/>
    <mergeCell ref="C1:C4"/>
    <mergeCell ref="D1:D4"/>
    <mergeCell ref="J2:J4"/>
    <mergeCell ref="G2:I2"/>
    <mergeCell ref="F1:J1"/>
    <mergeCell ref="I3:I4"/>
    <mergeCell ref="G3:G4"/>
    <mergeCell ref="F2:F4"/>
    <mergeCell ref="H3:H4"/>
    <mergeCell ref="A530:B530"/>
    <mergeCell ref="A527:B527"/>
    <mergeCell ref="A1:A4"/>
    <mergeCell ref="B1:B4"/>
    <mergeCell ref="E1:E4"/>
  </mergeCells>
  <printOptions gridLines="1" horizontalCentered="1"/>
  <pageMargins left="0.3937007874015748" right="0.3937007874015748" top="0.8267716535433072" bottom="0.6692913385826772" header="0.5511811023622047" footer="0.4330708661417323"/>
  <pageSetup horizontalDpi="300" verticalDpi="300" orientation="landscape" paperSize="9" scale="85" r:id="rId1"/>
  <headerFooter alignWithMargins="0">
    <oddHeader>&amp;C&amp;"Arial CE,Pogrubiony"&amp;12Tabela autopoprawki do planu wydatków budżetu miasta Opola w 2005 roku&amp;RTabela Nr 2&amp;8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01"/>
  <sheetViews>
    <sheetView workbookViewId="0" topLeftCell="A1">
      <selection activeCell="A1" sqref="A1:M1"/>
    </sheetView>
  </sheetViews>
  <sheetFormatPr defaultColWidth="9.00390625" defaultRowHeight="12.75"/>
  <cols>
    <col min="1" max="1" width="6.625" style="4" customWidth="1"/>
    <col min="2" max="2" width="8.875" style="4" bestFit="1" customWidth="1"/>
    <col min="3" max="3" width="39.875" style="4" customWidth="1"/>
    <col min="4" max="12" width="14.00390625" style="4" customWidth="1"/>
    <col min="13" max="13" width="13.125" style="4" customWidth="1"/>
    <col min="14" max="16384" width="9.125" style="4" customWidth="1"/>
  </cols>
  <sheetData>
    <row r="1" spans="1:13" ht="49.5" customHeight="1">
      <c r="A1" s="110" t="s">
        <v>558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8" customFormat="1" ht="23.25" customHeight="1">
      <c r="A2" s="114" t="s">
        <v>90</v>
      </c>
      <c r="B2" s="114" t="s">
        <v>176</v>
      </c>
      <c r="C2" s="114" t="s">
        <v>532</v>
      </c>
      <c r="D2" s="114" t="s">
        <v>533</v>
      </c>
      <c r="E2" s="114" t="s">
        <v>534</v>
      </c>
      <c r="F2" s="114" t="s">
        <v>535</v>
      </c>
      <c r="G2" s="135" t="s">
        <v>543</v>
      </c>
      <c r="H2" s="129" t="s">
        <v>536</v>
      </c>
      <c r="I2" s="129"/>
      <c r="J2" s="129"/>
      <c r="K2" s="130" t="s">
        <v>537</v>
      </c>
      <c r="L2" s="131"/>
      <c r="M2" s="132" t="s">
        <v>544</v>
      </c>
    </row>
    <row r="3" spans="1:13" s="8" customFormat="1" ht="23.25" customHeight="1">
      <c r="A3" s="114"/>
      <c r="B3" s="114"/>
      <c r="C3" s="114"/>
      <c r="D3" s="114"/>
      <c r="E3" s="114"/>
      <c r="F3" s="114"/>
      <c r="G3" s="135"/>
      <c r="H3" s="138" t="s">
        <v>538</v>
      </c>
      <c r="I3" s="82" t="s">
        <v>539</v>
      </c>
      <c r="J3" s="136" t="s">
        <v>540</v>
      </c>
      <c r="K3" s="111">
        <v>2006</v>
      </c>
      <c r="L3" s="133">
        <v>2007</v>
      </c>
      <c r="M3" s="132"/>
    </row>
    <row r="4" spans="1:15" s="8" customFormat="1" ht="55.5" customHeight="1">
      <c r="A4" s="114"/>
      <c r="B4" s="114"/>
      <c r="C4" s="114"/>
      <c r="D4" s="114"/>
      <c r="E4" s="114"/>
      <c r="F4" s="114"/>
      <c r="G4" s="135"/>
      <c r="H4" s="137"/>
      <c r="I4" s="84" t="s">
        <v>541</v>
      </c>
      <c r="J4" s="137"/>
      <c r="K4" s="112"/>
      <c r="L4" s="134"/>
      <c r="M4" s="132"/>
      <c r="O4" s="85"/>
    </row>
    <row r="5" spans="1:13" s="2" customFormat="1" ht="11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79">
        <v>12</v>
      </c>
      <c r="M5" s="1">
        <v>13</v>
      </c>
    </row>
    <row r="6" spans="1:13" s="8" customFormat="1" ht="25.5">
      <c r="A6" s="12">
        <v>900</v>
      </c>
      <c r="B6" s="12"/>
      <c r="C6" s="13" t="s">
        <v>127</v>
      </c>
      <c r="D6" s="13">
        <f>D7</f>
        <v>316328100</v>
      </c>
      <c r="E6" s="13">
        <f>E7</f>
        <v>5739300</v>
      </c>
      <c r="F6" s="13">
        <f aca="true" t="shared" si="0" ref="F6:F14">D6-E6</f>
        <v>310588800</v>
      </c>
      <c r="G6" s="14">
        <f aca="true" t="shared" si="1" ref="G6:G14">H6+J6</f>
        <v>124907500</v>
      </c>
      <c r="H6" s="13">
        <f>H7</f>
        <v>28212000</v>
      </c>
      <c r="I6" s="13">
        <f>I7</f>
        <v>15755718</v>
      </c>
      <c r="J6" s="13">
        <f>J7</f>
        <v>96695500</v>
      </c>
      <c r="K6" s="13">
        <f>K7</f>
        <v>139797777</v>
      </c>
      <c r="L6" s="64">
        <f>L7</f>
        <v>45883523</v>
      </c>
      <c r="M6" s="86">
        <f aca="true" t="shared" si="2" ref="M6:M14">G6+K6+L6</f>
        <v>310588800</v>
      </c>
    </row>
    <row r="7" spans="1:13" s="8" customFormat="1" ht="15">
      <c r="A7" s="87"/>
      <c r="B7" s="88">
        <v>90001</v>
      </c>
      <c r="C7" s="89" t="s">
        <v>82</v>
      </c>
      <c r="D7" s="83">
        <f>SUM(D8:D13)</f>
        <v>316328100</v>
      </c>
      <c r="E7" s="83">
        <f>SUM(E8:E13)</f>
        <v>5739300</v>
      </c>
      <c r="F7" s="90">
        <f t="shared" si="0"/>
        <v>310588800</v>
      </c>
      <c r="G7" s="91">
        <f t="shared" si="1"/>
        <v>124907500</v>
      </c>
      <c r="H7" s="83">
        <f>SUM(H8:H13)</f>
        <v>28212000</v>
      </c>
      <c r="I7" s="83">
        <f>SUM(I8:I13)</f>
        <v>15755718</v>
      </c>
      <c r="J7" s="83">
        <f>SUM(J8:J13)</f>
        <v>96695500</v>
      </c>
      <c r="K7" s="83">
        <f>SUM(K8:K13)</f>
        <v>139797777</v>
      </c>
      <c r="L7" s="92">
        <f>SUM(L8:L13)</f>
        <v>45883523</v>
      </c>
      <c r="M7" s="93">
        <f t="shared" si="2"/>
        <v>310588800</v>
      </c>
    </row>
    <row r="8" spans="1:13" s="8" customFormat="1" ht="51">
      <c r="A8" s="87"/>
      <c r="B8" s="87"/>
      <c r="C8" s="94" t="s">
        <v>489</v>
      </c>
      <c r="D8" s="34">
        <v>45151445</v>
      </c>
      <c r="E8" s="34">
        <v>4445804</v>
      </c>
      <c r="F8" s="35">
        <f t="shared" si="0"/>
        <v>40705641</v>
      </c>
      <c r="G8" s="95">
        <f t="shared" si="1"/>
        <v>18387703</v>
      </c>
      <c r="H8" s="34"/>
      <c r="I8" s="34"/>
      <c r="J8" s="34">
        <v>18387703</v>
      </c>
      <c r="K8" s="34">
        <v>22317938</v>
      </c>
      <c r="L8" s="96"/>
      <c r="M8" s="97">
        <f t="shared" si="2"/>
        <v>40705641</v>
      </c>
    </row>
    <row r="9" spans="1:13" s="8" customFormat="1" ht="89.25">
      <c r="A9" s="87"/>
      <c r="B9" s="87"/>
      <c r="C9" s="94" t="s">
        <v>511</v>
      </c>
      <c r="D9" s="34">
        <v>85155868</v>
      </c>
      <c r="E9" s="34"/>
      <c r="F9" s="35">
        <f t="shared" si="0"/>
        <v>85155868</v>
      </c>
      <c r="G9" s="95">
        <f t="shared" si="1"/>
        <v>37713937</v>
      </c>
      <c r="H9" s="34">
        <v>9979284</v>
      </c>
      <c r="I9" s="34">
        <v>6091140</v>
      </c>
      <c r="J9" s="34">
        <v>27734653</v>
      </c>
      <c r="K9" s="34">
        <v>38913304</v>
      </c>
      <c r="L9" s="96">
        <v>8528627</v>
      </c>
      <c r="M9" s="97">
        <f t="shared" si="2"/>
        <v>85155868</v>
      </c>
    </row>
    <row r="10" spans="1:13" s="8" customFormat="1" ht="63.75">
      <c r="A10" s="87"/>
      <c r="B10" s="87"/>
      <c r="C10" s="94" t="s">
        <v>490</v>
      </c>
      <c r="D10" s="34">
        <v>61861653</v>
      </c>
      <c r="E10" s="34"/>
      <c r="F10" s="35">
        <f t="shared" si="0"/>
        <v>61861653</v>
      </c>
      <c r="G10" s="95">
        <f t="shared" si="1"/>
        <v>27415610</v>
      </c>
      <c r="H10" s="34">
        <v>5127087</v>
      </c>
      <c r="I10" s="34">
        <v>3020428</v>
      </c>
      <c r="J10" s="34">
        <v>22288523</v>
      </c>
      <c r="K10" s="34">
        <v>28242850</v>
      </c>
      <c r="L10" s="96">
        <v>6203193</v>
      </c>
      <c r="M10" s="97">
        <f t="shared" si="2"/>
        <v>61861653</v>
      </c>
    </row>
    <row r="11" spans="1:13" s="8" customFormat="1" ht="76.5">
      <c r="A11" s="87"/>
      <c r="B11" s="87"/>
      <c r="C11" s="94" t="s">
        <v>491</v>
      </c>
      <c r="D11" s="34">
        <v>107163359</v>
      </c>
      <c r="E11" s="34"/>
      <c r="F11" s="35">
        <f t="shared" si="0"/>
        <v>107163359</v>
      </c>
      <c r="G11" s="95">
        <f t="shared" si="1"/>
        <v>34206614</v>
      </c>
      <c r="H11" s="34">
        <v>11121023</v>
      </c>
      <c r="I11" s="34">
        <v>6644150</v>
      </c>
      <c r="J11" s="34">
        <v>23085591</v>
      </c>
      <c r="K11" s="34">
        <v>45648750</v>
      </c>
      <c r="L11" s="96">
        <v>27307995</v>
      </c>
      <c r="M11" s="97">
        <f t="shared" si="2"/>
        <v>107163359</v>
      </c>
    </row>
    <row r="12" spans="1:13" s="8" customFormat="1" ht="38.25">
      <c r="A12" s="87"/>
      <c r="B12" s="87"/>
      <c r="C12" s="94" t="s">
        <v>492</v>
      </c>
      <c r="D12" s="34">
        <v>2098460</v>
      </c>
      <c r="E12" s="34">
        <v>1293496</v>
      </c>
      <c r="F12" s="35">
        <f t="shared" si="0"/>
        <v>804964</v>
      </c>
      <c r="G12" s="95">
        <f t="shared" si="1"/>
        <v>804964</v>
      </c>
      <c r="H12" s="34">
        <v>179811</v>
      </c>
      <c r="I12" s="34"/>
      <c r="J12" s="34">
        <v>625153</v>
      </c>
      <c r="K12" s="34"/>
      <c r="L12" s="96"/>
      <c r="M12" s="97">
        <f t="shared" si="2"/>
        <v>804964</v>
      </c>
    </row>
    <row r="13" spans="1:13" s="8" customFormat="1" ht="25.5">
      <c r="A13" s="87"/>
      <c r="B13" s="87"/>
      <c r="C13" s="94" t="s">
        <v>493</v>
      </c>
      <c r="D13" s="34">
        <v>14897315</v>
      </c>
      <c r="E13" s="34"/>
      <c r="F13" s="35">
        <f t="shared" si="0"/>
        <v>14897315</v>
      </c>
      <c r="G13" s="95">
        <f t="shared" si="1"/>
        <v>6378672</v>
      </c>
      <c r="H13" s="34">
        <v>1804795</v>
      </c>
      <c r="I13" s="34"/>
      <c r="J13" s="34">
        <v>4573877</v>
      </c>
      <c r="K13" s="34">
        <v>4674935</v>
      </c>
      <c r="L13" s="96">
        <v>3843708</v>
      </c>
      <c r="M13" s="97">
        <f t="shared" si="2"/>
        <v>14897315</v>
      </c>
    </row>
    <row r="14" spans="1:13" s="8" customFormat="1" ht="27" customHeight="1">
      <c r="A14" s="12"/>
      <c r="B14" s="12"/>
      <c r="C14" s="98" t="s">
        <v>131</v>
      </c>
      <c r="D14" s="14">
        <f>D6</f>
        <v>316328100</v>
      </c>
      <c r="E14" s="14">
        <f>E6</f>
        <v>5739300</v>
      </c>
      <c r="F14" s="14">
        <f t="shared" si="0"/>
        <v>310588800</v>
      </c>
      <c r="G14" s="14">
        <f t="shared" si="1"/>
        <v>124907500</v>
      </c>
      <c r="H14" s="14">
        <f>H6</f>
        <v>28212000</v>
      </c>
      <c r="I14" s="14">
        <f>I6</f>
        <v>15755718</v>
      </c>
      <c r="J14" s="14">
        <f>J6</f>
        <v>96695500</v>
      </c>
      <c r="K14" s="14">
        <f>K6</f>
        <v>139797777</v>
      </c>
      <c r="L14" s="74">
        <f>L6</f>
        <v>45883523</v>
      </c>
      <c r="M14" s="99">
        <f t="shared" si="2"/>
        <v>310588800</v>
      </c>
    </row>
    <row r="15" spans="1:13" ht="17.25" customHeight="1">
      <c r="A15" s="100" t="s">
        <v>542</v>
      </c>
      <c r="B15" s="17"/>
      <c r="C15" s="101"/>
      <c r="D15" s="101"/>
      <c r="E15" s="101"/>
      <c r="F15" s="101"/>
      <c r="G15" s="102"/>
      <c r="H15" s="25"/>
      <c r="I15" s="25"/>
      <c r="J15" s="25"/>
      <c r="K15" s="25"/>
      <c r="L15" s="25"/>
      <c r="M15" s="25"/>
    </row>
    <row r="16" spans="1:13" ht="14.25">
      <c r="A16" s="17"/>
      <c r="B16" s="17"/>
      <c r="C16" s="101"/>
      <c r="D16" s="101"/>
      <c r="E16" s="101"/>
      <c r="F16" s="101"/>
      <c r="G16" s="102"/>
      <c r="H16" s="25"/>
      <c r="I16" s="25"/>
      <c r="J16" s="25"/>
      <c r="K16" s="25"/>
      <c r="L16" s="25"/>
      <c r="M16" s="25"/>
    </row>
    <row r="17" spans="1:13" ht="14.25">
      <c r="A17" s="17"/>
      <c r="B17" s="17"/>
      <c r="C17" s="101"/>
      <c r="D17" s="25"/>
      <c r="E17" s="25"/>
      <c r="F17" s="25"/>
      <c r="G17" s="102"/>
      <c r="H17" s="25"/>
      <c r="I17" s="25"/>
      <c r="J17" s="25"/>
      <c r="K17" s="25"/>
      <c r="L17" s="25"/>
      <c r="M17" s="25"/>
    </row>
    <row r="18" spans="1:13" ht="14.25">
      <c r="A18" s="17"/>
      <c r="B18" s="17"/>
      <c r="C18" s="101"/>
      <c r="D18" s="25"/>
      <c r="E18" s="25"/>
      <c r="F18" s="25"/>
      <c r="G18" s="102"/>
      <c r="H18" s="25"/>
      <c r="I18" s="25"/>
      <c r="J18" s="25"/>
      <c r="K18" s="25"/>
      <c r="L18" s="25"/>
      <c r="M18" s="25"/>
    </row>
    <row r="19" spans="1:13" ht="14.25">
      <c r="A19" s="17"/>
      <c r="B19" s="17"/>
      <c r="C19" s="101"/>
      <c r="D19" s="101"/>
      <c r="E19" s="101"/>
      <c r="F19" s="101"/>
      <c r="G19" s="102"/>
      <c r="H19" s="25"/>
      <c r="I19" s="25"/>
      <c r="J19" s="25"/>
      <c r="K19" s="25"/>
      <c r="L19" s="25"/>
      <c r="M19" s="25"/>
    </row>
    <row r="20" spans="1:13" ht="14.25">
      <c r="A20" s="15"/>
      <c r="B20" s="17"/>
      <c r="C20" s="25"/>
      <c r="D20" s="25"/>
      <c r="E20" s="25"/>
      <c r="F20" s="25"/>
      <c r="G20" s="102"/>
      <c r="H20" s="25"/>
      <c r="I20" s="25"/>
      <c r="J20" s="25"/>
      <c r="K20" s="25"/>
      <c r="L20" s="25"/>
      <c r="M20" s="25"/>
    </row>
    <row r="21" spans="1:13" ht="14.25">
      <c r="A21" s="15"/>
      <c r="B21" s="17"/>
      <c r="C21" s="25"/>
      <c r="D21" s="25"/>
      <c r="E21" s="25"/>
      <c r="F21" s="25"/>
      <c r="G21" s="102"/>
      <c r="H21" s="25"/>
      <c r="I21" s="25"/>
      <c r="J21" s="25"/>
      <c r="K21" s="25"/>
      <c r="L21" s="25"/>
      <c r="M21" s="25"/>
    </row>
    <row r="22" spans="1:13" ht="14.25">
      <c r="A22" s="15"/>
      <c r="B22" s="17"/>
      <c r="C22" s="25"/>
      <c r="D22" s="25"/>
      <c r="E22" s="25"/>
      <c r="F22" s="25"/>
      <c r="G22" s="102"/>
      <c r="H22" s="25"/>
      <c r="I22" s="25"/>
      <c r="J22" s="25"/>
      <c r="K22" s="25"/>
      <c r="L22" s="25"/>
      <c r="M22" s="25"/>
    </row>
    <row r="23" spans="1:13" ht="14.25">
      <c r="A23" s="15"/>
      <c r="B23" s="17"/>
      <c r="C23" s="25"/>
      <c r="D23" s="25"/>
      <c r="E23" s="25"/>
      <c r="F23" s="25"/>
      <c r="G23" s="102"/>
      <c r="H23" s="25"/>
      <c r="I23" s="25"/>
      <c r="J23" s="25"/>
      <c r="K23" s="25"/>
      <c r="L23" s="25"/>
      <c r="M23" s="25"/>
    </row>
    <row r="24" spans="1:13" ht="14.25">
      <c r="A24" s="15"/>
      <c r="B24" s="17"/>
      <c r="C24" s="25"/>
      <c r="D24" s="25"/>
      <c r="E24" s="25"/>
      <c r="F24" s="25"/>
      <c r="G24" s="102"/>
      <c r="H24" s="25"/>
      <c r="I24" s="25"/>
      <c r="J24" s="25"/>
      <c r="K24" s="25"/>
      <c r="L24" s="25"/>
      <c r="M24" s="25"/>
    </row>
    <row r="25" spans="1:13" ht="14.25">
      <c r="A25" s="15"/>
      <c r="B25" s="17"/>
      <c r="C25" s="25"/>
      <c r="D25" s="25"/>
      <c r="E25" s="25"/>
      <c r="F25" s="25"/>
      <c r="G25" s="102"/>
      <c r="H25" s="25"/>
      <c r="I25" s="25"/>
      <c r="J25" s="25"/>
      <c r="K25" s="25"/>
      <c r="L25" s="25"/>
      <c r="M25" s="25"/>
    </row>
    <row r="26" spans="1:13" ht="14.25">
      <c r="A26" s="15"/>
      <c r="B26" s="17"/>
      <c r="C26" s="25"/>
      <c r="D26" s="25"/>
      <c r="E26" s="25"/>
      <c r="F26" s="25"/>
      <c r="G26" s="102"/>
      <c r="H26" s="25"/>
      <c r="I26" s="25"/>
      <c r="J26" s="25"/>
      <c r="K26" s="25"/>
      <c r="L26" s="25"/>
      <c r="M26" s="25"/>
    </row>
    <row r="27" spans="1:13" ht="14.25">
      <c r="A27" s="15"/>
      <c r="B27" s="17"/>
      <c r="C27" s="25"/>
      <c r="D27" s="25"/>
      <c r="E27" s="25"/>
      <c r="F27" s="25"/>
      <c r="G27" s="102"/>
      <c r="H27" s="25"/>
      <c r="I27" s="25"/>
      <c r="J27" s="25"/>
      <c r="K27" s="25"/>
      <c r="L27" s="25"/>
      <c r="M27" s="25"/>
    </row>
    <row r="28" spans="1:13" ht="14.25">
      <c r="A28" s="15"/>
      <c r="B28" s="17"/>
      <c r="C28" s="25"/>
      <c r="D28" s="25"/>
      <c r="E28" s="25"/>
      <c r="F28" s="25"/>
      <c r="G28" s="102"/>
      <c r="H28" s="25"/>
      <c r="I28" s="25"/>
      <c r="J28" s="25"/>
      <c r="K28" s="25"/>
      <c r="L28" s="25"/>
      <c r="M28" s="25"/>
    </row>
    <row r="29" spans="1:13" ht="14.25">
      <c r="A29" s="15"/>
      <c r="B29" s="17"/>
      <c r="C29" s="25"/>
      <c r="D29" s="25"/>
      <c r="E29" s="25"/>
      <c r="F29" s="25"/>
      <c r="G29" s="102"/>
      <c r="H29" s="25"/>
      <c r="I29" s="25"/>
      <c r="J29" s="25"/>
      <c r="K29" s="25"/>
      <c r="L29" s="25"/>
      <c r="M29" s="25"/>
    </row>
    <row r="30" spans="1:13" ht="14.25">
      <c r="A30" s="15"/>
      <c r="B30" s="17"/>
      <c r="C30" s="25"/>
      <c r="D30" s="25"/>
      <c r="E30" s="25"/>
      <c r="F30" s="25"/>
      <c r="G30" s="102"/>
      <c r="H30" s="25"/>
      <c r="I30" s="25"/>
      <c r="J30" s="25"/>
      <c r="K30" s="25"/>
      <c r="L30" s="25"/>
      <c r="M30" s="25"/>
    </row>
    <row r="31" spans="1:13" ht="14.25">
      <c r="A31" s="15"/>
      <c r="B31" s="17"/>
      <c r="C31" s="25"/>
      <c r="D31" s="25"/>
      <c r="E31" s="25"/>
      <c r="F31" s="25"/>
      <c r="G31" s="102"/>
      <c r="H31" s="25"/>
      <c r="I31" s="25"/>
      <c r="J31" s="25"/>
      <c r="K31" s="25"/>
      <c r="L31" s="25"/>
      <c r="M31" s="25"/>
    </row>
    <row r="32" spans="1:13" ht="14.25">
      <c r="A32" s="15"/>
      <c r="B32" s="17"/>
      <c r="C32" s="25"/>
      <c r="D32" s="25"/>
      <c r="E32" s="25"/>
      <c r="F32" s="25"/>
      <c r="G32" s="102"/>
      <c r="H32" s="25"/>
      <c r="I32" s="25"/>
      <c r="J32" s="25"/>
      <c r="K32" s="25"/>
      <c r="L32" s="25"/>
      <c r="M32" s="25"/>
    </row>
    <row r="33" spans="1:13" ht="14.25">
      <c r="A33" s="15"/>
      <c r="B33" s="17"/>
      <c r="C33" s="25"/>
      <c r="D33" s="25"/>
      <c r="E33" s="25"/>
      <c r="F33" s="25"/>
      <c r="G33" s="102"/>
      <c r="H33" s="25"/>
      <c r="I33" s="25"/>
      <c r="J33" s="25"/>
      <c r="K33" s="25"/>
      <c r="L33" s="25"/>
      <c r="M33" s="25"/>
    </row>
    <row r="34" spans="1:13" ht="14.25">
      <c r="A34" s="15"/>
      <c r="B34" s="17"/>
      <c r="C34" s="25"/>
      <c r="D34" s="25"/>
      <c r="E34" s="25"/>
      <c r="F34" s="25"/>
      <c r="G34" s="102"/>
      <c r="H34" s="25"/>
      <c r="I34" s="25"/>
      <c r="J34" s="25"/>
      <c r="K34" s="25"/>
      <c r="L34" s="25"/>
      <c r="M34" s="25"/>
    </row>
    <row r="35" spans="1:13" ht="14.25">
      <c r="A35" s="15"/>
      <c r="B35" s="17"/>
      <c r="C35" s="25"/>
      <c r="D35" s="25"/>
      <c r="E35" s="25"/>
      <c r="F35" s="25"/>
      <c r="G35" s="102"/>
      <c r="H35" s="25"/>
      <c r="I35" s="25"/>
      <c r="J35" s="25"/>
      <c r="K35" s="25"/>
      <c r="L35" s="25"/>
      <c r="M35" s="25"/>
    </row>
    <row r="36" spans="1:13" ht="14.25">
      <c r="A36" s="15"/>
      <c r="B36" s="17"/>
      <c r="C36" s="25"/>
      <c r="D36" s="25"/>
      <c r="E36" s="25"/>
      <c r="F36" s="25"/>
      <c r="G36" s="102"/>
      <c r="H36" s="25"/>
      <c r="I36" s="25"/>
      <c r="J36" s="25"/>
      <c r="K36" s="25"/>
      <c r="L36" s="25"/>
      <c r="M36" s="25"/>
    </row>
    <row r="37" spans="1:13" ht="14.25">
      <c r="A37" s="15"/>
      <c r="B37" s="17"/>
      <c r="C37" s="25"/>
      <c r="D37" s="25"/>
      <c r="E37" s="25"/>
      <c r="F37" s="25"/>
      <c r="G37" s="102"/>
      <c r="H37" s="25"/>
      <c r="I37" s="25"/>
      <c r="J37" s="25"/>
      <c r="K37" s="25"/>
      <c r="L37" s="25"/>
      <c r="M37" s="25"/>
    </row>
    <row r="38" spans="1:13" ht="14.25">
      <c r="A38" s="15"/>
      <c r="B38" s="17"/>
      <c r="C38" s="25"/>
      <c r="D38" s="25"/>
      <c r="E38" s="25"/>
      <c r="F38" s="25"/>
      <c r="G38" s="102"/>
      <c r="H38" s="25"/>
      <c r="I38" s="25"/>
      <c r="J38" s="25"/>
      <c r="K38" s="25"/>
      <c r="L38" s="25"/>
      <c r="M38" s="25"/>
    </row>
    <row r="39" spans="1:13" ht="14.25">
      <c r="A39" s="15"/>
      <c r="B39" s="17"/>
      <c r="C39" s="25"/>
      <c r="D39" s="25"/>
      <c r="E39" s="25"/>
      <c r="F39" s="25"/>
      <c r="G39" s="102"/>
      <c r="H39" s="25"/>
      <c r="I39" s="25"/>
      <c r="J39" s="25"/>
      <c r="K39" s="25"/>
      <c r="L39" s="25"/>
      <c r="M39" s="25"/>
    </row>
    <row r="40" spans="1:13" ht="14.25">
      <c r="A40" s="15"/>
      <c r="B40" s="17"/>
      <c r="C40" s="25"/>
      <c r="D40" s="25"/>
      <c r="E40" s="25"/>
      <c r="F40" s="25"/>
      <c r="G40" s="102"/>
      <c r="H40" s="25"/>
      <c r="I40" s="25"/>
      <c r="J40" s="25"/>
      <c r="K40" s="25"/>
      <c r="L40" s="25"/>
      <c r="M40" s="25"/>
    </row>
    <row r="41" spans="1:13" ht="14.25">
      <c r="A41" s="15"/>
      <c r="B41" s="17"/>
      <c r="C41" s="25"/>
      <c r="D41" s="25"/>
      <c r="E41" s="25"/>
      <c r="F41" s="25"/>
      <c r="G41" s="102"/>
      <c r="H41" s="25"/>
      <c r="I41" s="25"/>
      <c r="J41" s="25"/>
      <c r="K41" s="25"/>
      <c r="L41" s="25"/>
      <c r="M41" s="25"/>
    </row>
    <row r="42" spans="1:13" ht="14.25">
      <c r="A42" s="15"/>
      <c r="B42" s="17"/>
      <c r="C42" s="25"/>
      <c r="D42" s="25"/>
      <c r="E42" s="25"/>
      <c r="F42" s="25"/>
      <c r="G42" s="102"/>
      <c r="H42" s="25"/>
      <c r="I42" s="25"/>
      <c r="J42" s="25"/>
      <c r="K42" s="25"/>
      <c r="L42" s="25"/>
      <c r="M42" s="25"/>
    </row>
    <row r="43" spans="1:13" ht="14.25">
      <c r="A43" s="15"/>
      <c r="B43" s="17"/>
      <c r="C43" s="25"/>
      <c r="D43" s="25"/>
      <c r="E43" s="25"/>
      <c r="F43" s="25"/>
      <c r="G43" s="102"/>
      <c r="H43" s="25"/>
      <c r="I43" s="25"/>
      <c r="J43" s="25"/>
      <c r="K43" s="25"/>
      <c r="L43" s="25"/>
      <c r="M43" s="25"/>
    </row>
    <row r="44" spans="1:13" ht="14.25">
      <c r="A44" s="15"/>
      <c r="B44" s="17"/>
      <c r="C44" s="25"/>
      <c r="D44" s="25"/>
      <c r="E44" s="25"/>
      <c r="F44" s="25"/>
      <c r="G44" s="102"/>
      <c r="H44" s="25"/>
      <c r="I44" s="25"/>
      <c r="J44" s="25"/>
      <c r="K44" s="25"/>
      <c r="L44" s="25"/>
      <c r="M44" s="25"/>
    </row>
    <row r="45" spans="1:13" ht="14.25">
      <c r="A45" s="15"/>
      <c r="B45" s="17"/>
      <c r="C45" s="25"/>
      <c r="D45" s="25"/>
      <c r="E45" s="25"/>
      <c r="F45" s="25"/>
      <c r="G45" s="102"/>
      <c r="H45" s="25"/>
      <c r="I45" s="25"/>
      <c r="J45" s="25"/>
      <c r="K45" s="25"/>
      <c r="L45" s="25"/>
      <c r="M45" s="25"/>
    </row>
    <row r="46" spans="1:13" ht="14.25">
      <c r="A46" s="15"/>
      <c r="B46" s="17"/>
      <c r="C46" s="25"/>
      <c r="D46" s="25"/>
      <c r="E46" s="25"/>
      <c r="F46" s="25"/>
      <c r="G46" s="102"/>
      <c r="H46" s="25"/>
      <c r="I46" s="25"/>
      <c r="J46" s="25"/>
      <c r="K46" s="25"/>
      <c r="L46" s="25"/>
      <c r="M46" s="25"/>
    </row>
    <row r="47" spans="1:13" ht="14.25">
      <c r="A47" s="15"/>
      <c r="B47" s="17"/>
      <c r="C47" s="25"/>
      <c r="D47" s="25"/>
      <c r="E47" s="25"/>
      <c r="F47" s="25"/>
      <c r="G47" s="102"/>
      <c r="H47" s="25"/>
      <c r="I47" s="25"/>
      <c r="J47" s="25"/>
      <c r="K47" s="25"/>
      <c r="L47" s="25"/>
      <c r="M47" s="25"/>
    </row>
    <row r="48" spans="1:13" ht="12.75">
      <c r="A48" s="15"/>
      <c r="B48" s="1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2.75">
      <c r="A49" s="15"/>
      <c r="B49" s="1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2.75">
      <c r="A50" s="15"/>
      <c r="B50" s="1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2.75">
      <c r="A51" s="15"/>
      <c r="B51" s="1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2.75">
      <c r="A52" s="15"/>
      <c r="B52" s="1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2.75">
      <c r="A53" s="15"/>
      <c r="B53" s="1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2.75">
      <c r="A54" s="15"/>
      <c r="B54" s="1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2.75">
      <c r="A55" s="15"/>
      <c r="B55" s="17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2.75">
      <c r="A56" s="15"/>
      <c r="B56" s="1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2.75">
      <c r="A57" s="15"/>
      <c r="B57" s="1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2.75">
      <c r="A58" s="15"/>
      <c r="B58" s="1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2.75">
      <c r="A59" s="15"/>
      <c r="B59" s="1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2.75">
      <c r="A60" s="15"/>
      <c r="B60" s="1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2.75">
      <c r="A61" s="15"/>
      <c r="B61" s="1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2.75">
      <c r="A62" s="15"/>
      <c r="B62" s="1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2.75">
      <c r="A63" s="15"/>
      <c r="B63" s="1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2.75">
      <c r="A64" s="15"/>
      <c r="B64" s="1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2.75">
      <c r="A65" s="15"/>
      <c r="B65" s="1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2.75">
      <c r="A66" s="15"/>
      <c r="B66" s="1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2.75">
      <c r="A67" s="15"/>
      <c r="B67" s="1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2.75">
      <c r="A68" s="15"/>
      <c r="B68" s="17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2.75">
      <c r="A69" s="15"/>
      <c r="B69" s="17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2.75">
      <c r="A70" s="15"/>
      <c r="B70" s="1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2.75">
      <c r="A71" s="15"/>
      <c r="B71" s="17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2.75">
      <c r="A72" s="15"/>
      <c r="B72" s="17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2.75">
      <c r="A73" s="15"/>
      <c r="B73" s="17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2.75">
      <c r="A74" s="15"/>
      <c r="B74" s="17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2.75">
      <c r="A75" s="15"/>
      <c r="B75" s="17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2.75">
      <c r="A76" s="15"/>
      <c r="B76" s="1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2.75">
      <c r="A77" s="15"/>
      <c r="B77" s="17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2.75">
      <c r="A78" s="15"/>
      <c r="B78" s="1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2.75">
      <c r="A79" s="15"/>
      <c r="B79" s="17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2.75">
      <c r="A80" s="15"/>
      <c r="B80" s="17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2.75">
      <c r="A81" s="15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2.75">
      <c r="A82" s="15"/>
      <c r="B82" s="17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2.75">
      <c r="A83" s="15"/>
      <c r="B83" s="17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2.75">
      <c r="A84" s="15"/>
      <c r="B84" s="1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2.75">
      <c r="A85" s="15"/>
      <c r="B85" s="17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2.75">
      <c r="A86" s="15"/>
      <c r="B86" s="17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2.75">
      <c r="A87" s="15"/>
      <c r="B87" s="17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2.75">
      <c r="A88" s="15"/>
      <c r="B88" s="17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2.75">
      <c r="A89" s="15"/>
      <c r="B89" s="17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2.75">
      <c r="A90" s="15"/>
      <c r="B90" s="17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2.75">
      <c r="A91" s="15"/>
      <c r="B91" s="17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2.75">
      <c r="A92" s="15"/>
      <c r="B92" s="17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2.75">
      <c r="A93" s="15"/>
      <c r="B93" s="17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2.75">
      <c r="A94" s="15"/>
      <c r="B94" s="17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2.75">
      <c r="A95" s="15"/>
      <c r="B95" s="17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2.75">
      <c r="A96" s="15"/>
      <c r="B96" s="17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2.75">
      <c r="A97" s="15"/>
      <c r="B97" s="17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2.75">
      <c r="A98" s="15"/>
      <c r="B98" s="17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2.75">
      <c r="A99" s="15"/>
      <c r="B99" s="17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2.75">
      <c r="A100" s="15"/>
      <c r="B100" s="17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2.75">
      <c r="A101" s="15"/>
      <c r="B101" s="17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ht="12.75">
      <c r="A102" s="15"/>
      <c r="B102" s="17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2.75">
      <c r="A103" s="15"/>
      <c r="B103" s="17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2.75">
      <c r="A104" s="15"/>
      <c r="B104" s="17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2.75">
      <c r="A105" s="15"/>
      <c r="B105" s="17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2.75">
      <c r="A106" s="15"/>
      <c r="B106" s="17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2.75">
      <c r="A107" s="15"/>
      <c r="B107" s="17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2.75">
      <c r="A108" s="15"/>
      <c r="B108" s="17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2.75">
      <c r="A109" s="15"/>
      <c r="B109" s="17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2.75">
      <c r="A110" s="15"/>
      <c r="B110" s="17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2.75">
      <c r="A111" s="15"/>
      <c r="B111" s="17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2.75">
      <c r="A112" s="15"/>
      <c r="B112" s="17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2.75">
      <c r="A113" s="15"/>
      <c r="B113" s="17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2.75">
      <c r="A114" s="15"/>
      <c r="B114" s="17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 ht="12.75">
      <c r="A115" s="15"/>
      <c r="B115" s="17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2.75">
      <c r="A116" s="15"/>
      <c r="B116" s="17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2.75">
      <c r="A117" s="15"/>
      <c r="B117" s="17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2.75">
      <c r="A118" s="15"/>
      <c r="B118" s="17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2.75">
      <c r="A119" s="15"/>
      <c r="B119" s="17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2.75">
      <c r="A120" s="15"/>
      <c r="B120" s="17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ht="12.75">
      <c r="A121" s="15"/>
      <c r="B121" s="17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ht="12.75">
      <c r="A122" s="15"/>
      <c r="B122" s="17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ht="12.75">
      <c r="A123" s="15"/>
      <c r="B123" s="17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12.75">
      <c r="A124" s="15"/>
      <c r="B124" s="17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ht="12.75">
      <c r="A125" s="15"/>
      <c r="B125" s="17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ht="12.75">
      <c r="A126" s="15"/>
      <c r="B126" s="17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2.75">
      <c r="A127" s="15"/>
      <c r="B127" s="17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2.75">
      <c r="A128" s="15"/>
      <c r="B128" s="17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2.75">
      <c r="A129" s="15"/>
      <c r="B129" s="17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2.75">
      <c r="A130" s="15"/>
      <c r="B130" s="17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2.75">
      <c r="A131" s="15"/>
      <c r="B131" s="17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2.75">
      <c r="A132" s="15"/>
      <c r="B132" s="17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2.75">
      <c r="A133" s="15"/>
      <c r="B133" s="17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2.75">
      <c r="A134" s="15"/>
      <c r="B134" s="17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2.75">
      <c r="A135" s="15"/>
      <c r="B135" s="17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ht="12.75">
      <c r="A136" s="15"/>
      <c r="B136" s="17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ht="12.75">
      <c r="A137" s="15"/>
      <c r="B137" s="17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ht="12.75">
      <c r="A138" s="15"/>
      <c r="B138" s="17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ht="12.75">
      <c r="A139" s="15"/>
      <c r="B139" s="17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ht="12.75">
      <c r="A140" s="15"/>
      <c r="B140" s="17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ht="12.75">
      <c r="A141" s="15"/>
      <c r="B141" s="17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ht="12.75">
      <c r="A142" s="15"/>
      <c r="B142" s="17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ht="12.75">
      <c r="A143" s="15"/>
      <c r="B143" s="17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ht="12.75">
      <c r="A144" s="15"/>
      <c r="B144" s="17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ht="12.75">
      <c r="A145" s="15"/>
      <c r="B145" s="17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ht="12.75">
      <c r="A146" s="15"/>
      <c r="B146" s="17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ht="12.75">
      <c r="A147" s="15"/>
      <c r="B147" s="17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ht="12.75">
      <c r="A148" s="15"/>
      <c r="B148" s="17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ht="12.75">
      <c r="A149" s="15"/>
      <c r="B149" s="17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ht="12.75">
      <c r="A150" s="15"/>
      <c r="B150" s="17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ht="12.75">
      <c r="A151" s="15"/>
      <c r="B151" s="17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ht="12.75">
      <c r="A152" s="15"/>
      <c r="B152" s="17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ht="12.75">
      <c r="A153" s="15"/>
      <c r="B153" s="17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ht="12.75">
      <c r="A154" s="15"/>
      <c r="B154" s="17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ht="12.75">
      <c r="A155" s="15"/>
      <c r="B155" s="17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ht="12.75">
      <c r="A156" s="15"/>
      <c r="B156" s="17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ht="12.75">
      <c r="A157" s="15"/>
      <c r="B157" s="17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ht="12.75">
      <c r="A158" s="15"/>
      <c r="B158" s="17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ht="12.75">
      <c r="A159" s="15"/>
      <c r="B159" s="17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ht="12.75">
      <c r="A160" s="15"/>
      <c r="B160" s="17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ht="12.75">
      <c r="A161" s="15"/>
      <c r="B161" s="17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ht="12.75">
      <c r="A162" s="15"/>
      <c r="B162" s="17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ht="12.75">
      <c r="A163" s="15"/>
      <c r="B163" s="17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ht="12.75">
      <c r="A164" s="15"/>
      <c r="B164" s="17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ht="12.75">
      <c r="A165" s="15"/>
      <c r="B165" s="17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ht="12.75">
      <c r="A166" s="15"/>
      <c r="B166" s="17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ht="12.75">
      <c r="A167" s="15"/>
      <c r="B167" s="17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ht="12.75">
      <c r="A168" s="15"/>
      <c r="B168" s="17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ht="12.75">
      <c r="A169" s="15"/>
      <c r="B169" s="17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ht="12.75">
      <c r="A170" s="15"/>
      <c r="B170" s="17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ht="12.75">
      <c r="A171" s="15"/>
      <c r="B171" s="17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ht="12.75">
      <c r="A172" s="15"/>
      <c r="B172" s="17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ht="12.75">
      <c r="A173" s="15"/>
      <c r="B173" s="17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ht="12.75">
      <c r="A174" s="15"/>
      <c r="B174" s="17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ht="12.75">
      <c r="A175" s="15"/>
      <c r="B175" s="17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ht="12.75">
      <c r="A176" s="15"/>
      <c r="B176" s="17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ht="12.75">
      <c r="A177" s="15"/>
      <c r="B177" s="17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ht="12.75">
      <c r="A178" s="15"/>
      <c r="B178" s="17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ht="12.75">
      <c r="A179" s="15"/>
      <c r="B179" s="17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ht="12.75">
      <c r="A180" s="15"/>
      <c r="B180" s="17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ht="12.75">
      <c r="A181" s="15"/>
      <c r="B181" s="17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ht="12.75">
      <c r="A182" s="15"/>
      <c r="B182" s="17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ht="12.75">
      <c r="A183" s="15"/>
      <c r="B183" s="17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ht="12.75">
      <c r="A184" s="15"/>
      <c r="B184" s="17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ht="12.75">
      <c r="A185" s="15"/>
      <c r="B185" s="17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ht="12.75">
      <c r="A186" s="15"/>
      <c r="B186" s="17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ht="12.75">
      <c r="A187" s="15"/>
      <c r="B187" s="17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ht="12.75">
      <c r="A188" s="15"/>
      <c r="B188" s="17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ht="12.75">
      <c r="A189" s="15"/>
      <c r="B189" s="17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ht="12.75">
      <c r="A190" s="15"/>
      <c r="B190" s="17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ht="12.75">
      <c r="A191" s="15"/>
      <c r="B191" s="17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ht="12.75">
      <c r="A192" s="15"/>
      <c r="B192" s="17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ht="12.75">
      <c r="A193" s="15"/>
      <c r="B193" s="17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ht="12.75">
      <c r="A194" s="15"/>
      <c r="B194" s="17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ht="12.75">
      <c r="A195" s="15"/>
      <c r="B195" s="17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ht="12.75">
      <c r="A196" s="15"/>
      <c r="B196" s="17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ht="12.75">
      <c r="A197" s="15"/>
      <c r="B197" s="17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ht="12.75">
      <c r="A198" s="15"/>
      <c r="B198" s="17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ht="12.75">
      <c r="A199" s="15"/>
      <c r="B199" s="17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ht="12.75">
      <c r="A200" s="15"/>
      <c r="B200" s="17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ht="12.75">
      <c r="A201" s="15"/>
      <c r="B201" s="17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ht="12.75">
      <c r="A202" s="15"/>
      <c r="B202" s="17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ht="12.75">
      <c r="A203" s="15"/>
      <c r="B203" s="17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ht="12.75">
      <c r="A204" s="15"/>
      <c r="B204" s="17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ht="12.75">
      <c r="A205" s="15"/>
      <c r="B205" s="17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ht="12.75">
      <c r="A206" s="15"/>
      <c r="B206" s="17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 ht="12.75">
      <c r="A207" s="15"/>
      <c r="B207" s="17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ht="12.75">
      <c r="A208" s="15"/>
      <c r="B208" s="17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 ht="12.75">
      <c r="A209" s="15"/>
      <c r="B209" s="17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 ht="12.75">
      <c r="A210" s="15"/>
      <c r="B210" s="17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 ht="12.75">
      <c r="A211" s="15"/>
      <c r="B211" s="17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 ht="12.75">
      <c r="A212" s="15"/>
      <c r="B212" s="17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 ht="12.75">
      <c r="A213" s="15"/>
      <c r="B213" s="17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 ht="12.75">
      <c r="A214" s="15"/>
      <c r="B214" s="17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 ht="12.75">
      <c r="A215" s="15"/>
      <c r="B215" s="17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 ht="12.75">
      <c r="A216" s="15"/>
      <c r="B216" s="17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 ht="12.75">
      <c r="A217" s="15"/>
      <c r="B217" s="17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 ht="12.75">
      <c r="A218" s="15"/>
      <c r="B218" s="17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 ht="12.75">
      <c r="A219" s="15"/>
      <c r="B219" s="17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 ht="12.75">
      <c r="A220" s="15"/>
      <c r="B220" s="17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  <row r="221" spans="1:13" ht="12.75">
      <c r="A221" s="15"/>
      <c r="B221" s="17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</row>
    <row r="222" spans="1:13" ht="12.75">
      <c r="A222" s="15"/>
      <c r="B222" s="17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</row>
    <row r="223" spans="1:13" ht="12.75">
      <c r="A223" s="15"/>
      <c r="B223" s="17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1:13" ht="12.75">
      <c r="A224" s="15"/>
      <c r="B224" s="17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1:13" ht="12.75">
      <c r="A225" s="15"/>
      <c r="B225" s="17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</row>
    <row r="226" spans="1:13" ht="12.75">
      <c r="A226" s="15"/>
      <c r="B226" s="17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</row>
    <row r="227" spans="1:13" ht="12.75">
      <c r="A227" s="15"/>
      <c r="B227" s="17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</row>
    <row r="228" spans="1:13" ht="12.75">
      <c r="A228" s="15"/>
      <c r="B228" s="17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</row>
    <row r="229" spans="1:13" ht="12.75">
      <c r="A229" s="15"/>
      <c r="B229" s="17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</row>
    <row r="230" spans="1:13" ht="12.75">
      <c r="A230" s="15"/>
      <c r="B230" s="17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1:13" ht="12.75">
      <c r="A231" s="15"/>
      <c r="B231" s="17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</row>
    <row r="232" spans="1:13" ht="12.75">
      <c r="A232" s="15"/>
      <c r="B232" s="17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</row>
    <row r="233" spans="1:13" ht="12.75">
      <c r="A233" s="15"/>
      <c r="B233" s="17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</row>
    <row r="234" spans="1:13" ht="12.75">
      <c r="A234" s="15"/>
      <c r="B234" s="17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</row>
    <row r="235" spans="1:13" ht="12.75">
      <c r="A235" s="15"/>
      <c r="B235" s="17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</row>
    <row r="236" spans="1:13" ht="12.75">
      <c r="A236" s="15"/>
      <c r="B236" s="17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</row>
    <row r="237" spans="1:13" ht="12.75">
      <c r="A237" s="15"/>
      <c r="B237" s="17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</row>
    <row r="238" spans="1:13" ht="12.75">
      <c r="A238" s="15"/>
      <c r="B238" s="17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</row>
    <row r="239" spans="1:13" ht="12.75">
      <c r="A239" s="15"/>
      <c r="B239" s="17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</row>
    <row r="240" spans="1:13" ht="12.75">
      <c r="A240" s="15"/>
      <c r="B240" s="17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</row>
    <row r="241" spans="1:13" ht="12.75">
      <c r="A241" s="15"/>
      <c r="B241" s="17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</row>
    <row r="242" spans="1:13" ht="12.75">
      <c r="A242" s="15"/>
      <c r="B242" s="17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</row>
    <row r="243" spans="1:13" ht="12.75">
      <c r="A243" s="15"/>
      <c r="B243" s="17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</row>
    <row r="244" spans="1:13" ht="12.75">
      <c r="A244" s="15"/>
      <c r="B244" s="17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</row>
    <row r="245" spans="1:13" ht="12.75">
      <c r="A245" s="15"/>
      <c r="B245" s="17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</row>
    <row r="246" spans="1:13" ht="12.75">
      <c r="A246" s="15"/>
      <c r="B246" s="17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</row>
    <row r="247" spans="1:13" ht="12.75">
      <c r="A247" s="15"/>
      <c r="B247" s="17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</row>
    <row r="248" spans="1:13" ht="12.75">
      <c r="A248" s="15"/>
      <c r="B248" s="17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</row>
    <row r="249" spans="1:13" ht="12.75">
      <c r="A249" s="15"/>
      <c r="B249" s="17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</row>
    <row r="250" spans="1:13" ht="12.75">
      <c r="A250" s="15"/>
      <c r="B250" s="17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</row>
    <row r="251" spans="1:13" ht="12.75">
      <c r="A251" s="15"/>
      <c r="B251" s="17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</row>
    <row r="252" spans="1:13" ht="12.75">
      <c r="A252" s="15"/>
      <c r="B252" s="17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1:13" ht="12.75">
      <c r="A253" s="15"/>
      <c r="B253" s="17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</row>
    <row r="254" spans="1:13" ht="12.75">
      <c r="A254" s="15"/>
      <c r="B254" s="17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</row>
    <row r="255" spans="1:13" ht="12.75">
      <c r="A255" s="15"/>
      <c r="B255" s="17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</row>
    <row r="256" spans="1:13" ht="12.75">
      <c r="A256" s="15"/>
      <c r="B256" s="17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</row>
    <row r="257" spans="1:13" ht="12.75">
      <c r="A257" s="15"/>
      <c r="B257" s="17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</row>
    <row r="258" spans="1:13" ht="12.75">
      <c r="A258" s="15"/>
      <c r="B258" s="17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</row>
    <row r="259" spans="1:13" ht="12.75">
      <c r="A259" s="15"/>
      <c r="B259" s="17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</row>
    <row r="260" spans="1:13" ht="12.75">
      <c r="A260" s="15"/>
      <c r="B260" s="17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</row>
    <row r="261" spans="1:13" ht="12.75">
      <c r="A261" s="15"/>
      <c r="B261" s="17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</row>
    <row r="262" spans="1:13" ht="12.75">
      <c r="A262" s="15"/>
      <c r="B262" s="17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</row>
    <row r="263" spans="1:13" ht="12.75">
      <c r="A263" s="15"/>
      <c r="B263" s="17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</row>
    <row r="264" spans="1:13" ht="12.75">
      <c r="A264" s="15"/>
      <c r="B264" s="17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</row>
    <row r="265" spans="1:13" ht="12.75">
      <c r="A265" s="15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</row>
    <row r="266" spans="1:13" ht="12.75">
      <c r="A266" s="15"/>
      <c r="B266" s="17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</row>
    <row r="267" spans="1:13" ht="12.75">
      <c r="A267" s="15"/>
      <c r="B267" s="17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</row>
    <row r="268" spans="1:13" ht="12.75">
      <c r="A268" s="15"/>
      <c r="B268" s="17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</row>
    <row r="269" spans="1:13" ht="12.75">
      <c r="A269" s="15"/>
      <c r="B269" s="17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</row>
    <row r="270" spans="1:13" ht="12.75">
      <c r="A270" s="15"/>
      <c r="B270" s="17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</row>
    <row r="271" spans="1:13" ht="12.75">
      <c r="A271" s="15"/>
      <c r="B271" s="17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</row>
    <row r="272" spans="1:13" ht="12.75">
      <c r="A272" s="15"/>
      <c r="B272" s="17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</row>
    <row r="273" spans="1:13" ht="12.75">
      <c r="A273" s="15"/>
      <c r="B273" s="17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</row>
    <row r="274" spans="1:13" ht="12.75">
      <c r="A274" s="15"/>
      <c r="B274" s="17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</row>
    <row r="275" spans="1:13" ht="12.75">
      <c r="A275" s="15"/>
      <c r="B275" s="17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</row>
    <row r="276" spans="1:13" ht="12.75">
      <c r="A276" s="15"/>
      <c r="B276" s="17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</row>
    <row r="277" spans="1:13" ht="12.75">
      <c r="A277" s="15"/>
      <c r="B277" s="17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</row>
    <row r="278" spans="1:13" ht="12.75">
      <c r="A278" s="15"/>
      <c r="B278" s="17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</row>
    <row r="279" spans="1:13" ht="12.75">
      <c r="A279" s="15"/>
      <c r="B279" s="17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</row>
    <row r="280" spans="1:13" ht="12.75">
      <c r="A280" s="15"/>
      <c r="B280" s="17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</row>
    <row r="281" spans="1:13" ht="12.75">
      <c r="A281" s="15"/>
      <c r="B281" s="17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</row>
    <row r="282" spans="1:13" ht="12.75">
      <c r="A282" s="15"/>
      <c r="B282" s="17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</row>
    <row r="283" spans="1:13" ht="12.75">
      <c r="A283" s="15"/>
      <c r="B283" s="17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</row>
    <row r="284" spans="1:13" ht="12.75">
      <c r="A284" s="15"/>
      <c r="B284" s="17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</row>
    <row r="285" spans="1:13" ht="12.75">
      <c r="A285" s="15"/>
      <c r="B285" s="17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</row>
    <row r="286" spans="1:13" ht="12.75">
      <c r="A286" s="15"/>
      <c r="B286" s="17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</row>
    <row r="287" spans="1:13" ht="12.75">
      <c r="A287" s="15"/>
      <c r="B287" s="17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</row>
    <row r="288" spans="1:13" ht="12.75">
      <c r="A288" s="15"/>
      <c r="B288" s="17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</row>
    <row r="289" spans="1:13" ht="12.75">
      <c r="A289" s="15"/>
      <c r="B289" s="17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</row>
    <row r="290" spans="1:13" ht="12.75">
      <c r="A290" s="15"/>
      <c r="B290" s="17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</row>
    <row r="291" spans="1:13" ht="12.75">
      <c r="A291" s="15"/>
      <c r="B291" s="17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</row>
    <row r="292" spans="1:13" ht="12.75">
      <c r="A292" s="15"/>
      <c r="B292" s="17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</row>
    <row r="293" spans="1:13" ht="12.75">
      <c r="A293" s="15"/>
      <c r="B293" s="17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</row>
    <row r="294" spans="1:13" ht="12.75">
      <c r="A294" s="15"/>
      <c r="B294" s="17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</row>
    <row r="295" spans="1:13" ht="12.75">
      <c r="A295" s="15"/>
      <c r="B295" s="17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</row>
    <row r="296" spans="1:13" ht="12.75">
      <c r="A296" s="15"/>
      <c r="B296" s="17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</row>
    <row r="297" spans="1:13" ht="12.75">
      <c r="A297" s="15"/>
      <c r="B297" s="17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</row>
    <row r="298" spans="1:13" ht="12.75">
      <c r="A298" s="15"/>
      <c r="B298" s="17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</row>
    <row r="299" spans="1:13" ht="12.75">
      <c r="A299" s="15"/>
      <c r="B299" s="17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</row>
    <row r="300" spans="1:13" ht="12.75">
      <c r="A300" s="15"/>
      <c r="B300" s="17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</row>
    <row r="301" spans="1:13" ht="12.75">
      <c r="A301" s="15"/>
      <c r="B301" s="17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</row>
    <row r="302" spans="1:13" ht="12.75">
      <c r="A302" s="15"/>
      <c r="B302" s="17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</row>
    <row r="303" spans="1:13" ht="12.75">
      <c r="A303" s="15"/>
      <c r="B303" s="17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</row>
    <row r="304" spans="1:13" ht="12.75">
      <c r="A304" s="15"/>
      <c r="B304" s="17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</row>
    <row r="305" spans="1:13" ht="12.75">
      <c r="A305" s="15"/>
      <c r="B305" s="17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</row>
    <row r="306" spans="1:13" ht="12.75">
      <c r="A306" s="15"/>
      <c r="B306" s="17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</row>
    <row r="307" spans="1:13" ht="12.75">
      <c r="A307" s="15"/>
      <c r="B307" s="17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</row>
    <row r="308" spans="1:13" ht="12.75">
      <c r="A308" s="15"/>
      <c r="B308" s="17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</row>
    <row r="309" spans="1:13" ht="12.75">
      <c r="A309" s="15"/>
      <c r="B309" s="17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</row>
    <row r="310" spans="1:13" ht="12.75">
      <c r="A310" s="15"/>
      <c r="B310" s="17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</row>
    <row r="311" spans="1:13" ht="12.75">
      <c r="A311" s="15"/>
      <c r="B311" s="17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</row>
    <row r="312" spans="1:13" ht="12.75">
      <c r="A312" s="15"/>
      <c r="B312" s="17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</row>
    <row r="313" spans="1:13" ht="12.75">
      <c r="A313" s="15"/>
      <c r="B313" s="17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</row>
    <row r="314" spans="1:13" ht="12.75">
      <c r="A314" s="15"/>
      <c r="B314" s="17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</row>
    <row r="315" spans="1:13" ht="12.75">
      <c r="A315" s="15"/>
      <c r="B315" s="17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</row>
    <row r="316" spans="1:13" ht="12.75">
      <c r="A316" s="15"/>
      <c r="B316" s="17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</row>
    <row r="317" spans="1:13" ht="12.75">
      <c r="A317" s="15"/>
      <c r="B317" s="17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</row>
    <row r="318" spans="1:13" ht="12.75">
      <c r="A318" s="15"/>
      <c r="B318" s="17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</row>
    <row r="319" spans="1:13" ht="12.75">
      <c r="A319" s="15"/>
      <c r="B319" s="17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</row>
    <row r="320" spans="1:13" ht="12.75">
      <c r="A320" s="15"/>
      <c r="B320" s="17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</row>
    <row r="321" spans="1:13" ht="12.75">
      <c r="A321" s="15"/>
      <c r="B321" s="17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</row>
    <row r="322" spans="1:13" ht="12.75">
      <c r="A322" s="15"/>
      <c r="B322" s="17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</row>
    <row r="323" spans="1:13" ht="12.75">
      <c r="A323" s="15"/>
      <c r="B323" s="17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</row>
    <row r="324" spans="1:13" ht="12.75">
      <c r="A324" s="15"/>
      <c r="B324" s="17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</row>
    <row r="325" spans="1:13" ht="12.75">
      <c r="A325" s="15"/>
      <c r="B325" s="17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</row>
    <row r="326" spans="1:13" ht="12.75">
      <c r="A326" s="15"/>
      <c r="B326" s="17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</row>
    <row r="327" spans="1:13" ht="12.75">
      <c r="A327" s="15"/>
      <c r="B327" s="17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</row>
    <row r="328" spans="1:13" ht="12.75">
      <c r="A328" s="15"/>
      <c r="B328" s="17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</row>
    <row r="329" spans="1:13" ht="12.75">
      <c r="A329" s="15"/>
      <c r="B329" s="17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</row>
    <row r="330" spans="1:13" ht="12.75">
      <c r="A330" s="15"/>
      <c r="B330" s="1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</row>
    <row r="331" spans="1:13" ht="12.75">
      <c r="A331" s="15"/>
      <c r="B331" s="1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</row>
    <row r="332" spans="1:13" ht="12.75">
      <c r="A332" s="15"/>
      <c r="B332" s="1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</row>
    <row r="333" spans="1:13" ht="12.75">
      <c r="A333" s="15"/>
      <c r="B333" s="1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</row>
    <row r="334" spans="1:13" ht="12.75">
      <c r="A334" s="15"/>
      <c r="B334" s="1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</row>
    <row r="335" spans="1:13" ht="12.75">
      <c r="A335" s="15"/>
      <c r="B335" s="1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</row>
    <row r="336" spans="1:13" ht="12.75">
      <c r="A336" s="15"/>
      <c r="B336" s="1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</row>
    <row r="337" spans="1:13" ht="12.75">
      <c r="A337" s="15"/>
      <c r="B337" s="1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</row>
    <row r="338" spans="1:13" ht="12.75">
      <c r="A338" s="15"/>
      <c r="B338" s="1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</row>
    <row r="339" spans="1:13" ht="12.75">
      <c r="A339" s="15"/>
      <c r="B339" s="1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</row>
    <row r="340" spans="1:13" ht="12.75">
      <c r="A340" s="15"/>
      <c r="B340" s="1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</row>
    <row r="341" spans="1:13" ht="12.75">
      <c r="A341" s="15"/>
      <c r="B341" s="1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</row>
    <row r="342" spans="1:13" ht="12.75">
      <c r="A342" s="15"/>
      <c r="B342" s="1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</row>
    <row r="343" spans="1:13" ht="12.75">
      <c r="A343" s="15"/>
      <c r="B343" s="1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</row>
    <row r="344" spans="1:13" ht="12.75">
      <c r="A344" s="15"/>
      <c r="B344" s="1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</row>
    <row r="345" spans="1:13" ht="12.75">
      <c r="A345" s="15"/>
      <c r="B345" s="1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</row>
    <row r="346" spans="1:13" ht="12.75">
      <c r="A346" s="15"/>
      <c r="B346" s="1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</row>
    <row r="347" spans="1:13" ht="12.75">
      <c r="A347" s="15"/>
      <c r="B347" s="1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</row>
    <row r="348" spans="1:13" ht="12.75">
      <c r="A348" s="15"/>
      <c r="B348" s="1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</row>
    <row r="349" spans="1:13" ht="12.75">
      <c r="A349" s="15"/>
      <c r="B349" s="1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</row>
    <row r="350" spans="1:13" ht="12.75">
      <c r="A350" s="15"/>
      <c r="B350" s="1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</row>
    <row r="351" spans="2:13" ht="12.75">
      <c r="B351" s="27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spans="2:13" ht="12.75">
      <c r="B352" s="27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spans="2:13" ht="12.75">
      <c r="B353" s="27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spans="2:13" ht="12.75">
      <c r="B354" s="27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spans="2:13" ht="12.75">
      <c r="B355" s="27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spans="2:13" ht="12.75">
      <c r="B356" s="27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spans="2:13" ht="12.75">
      <c r="B357" s="27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spans="2:13" ht="12.75">
      <c r="B358" s="27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spans="2:13" ht="12.75">
      <c r="B359" s="27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spans="2:13" ht="12.75">
      <c r="B360" s="27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spans="2:13" ht="12.75">
      <c r="B361" s="27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spans="2:13" ht="12.75">
      <c r="B362" s="27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spans="2:13" ht="12.75">
      <c r="B363" s="27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spans="2:13" ht="12.75">
      <c r="B364" s="27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spans="2:13" ht="12.75">
      <c r="B365" s="27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spans="2:13" ht="12.75">
      <c r="B366" s="27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spans="2:13" ht="12.75">
      <c r="B367" s="27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spans="2:13" ht="12.75">
      <c r="B368" s="27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spans="2:13" ht="12.75">
      <c r="B369" s="27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spans="2:13" ht="12.75">
      <c r="B370" s="27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spans="2:13" ht="12.75">
      <c r="B371" s="27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spans="2:13" ht="12.75">
      <c r="B372" s="27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spans="2:13" ht="12.75">
      <c r="B373" s="27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spans="2:13" ht="12.75">
      <c r="B374" s="27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spans="2:13" ht="12.75">
      <c r="B375" s="27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spans="2:13" ht="12.75">
      <c r="B376" s="2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spans="2:13" ht="12.75">
      <c r="B377" s="27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spans="2:13" ht="12.75">
      <c r="B378" s="27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spans="2:13" ht="12.75">
      <c r="B379" s="27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spans="2:13" ht="12.75">
      <c r="B380" s="27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spans="2:13" ht="12.75">
      <c r="B381" s="27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spans="2:13" ht="12.75">
      <c r="B382" s="2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spans="2:13" ht="12.75">
      <c r="B383" s="27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spans="2:13" ht="12.75">
      <c r="B384" s="27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spans="2:13" ht="12.75">
      <c r="B385" s="27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spans="2:13" ht="12.75">
      <c r="B386" s="27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spans="2:13" ht="12.75">
      <c r="B387" s="27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spans="2:13" ht="12.75">
      <c r="B388" s="27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spans="2:13" ht="12.75">
      <c r="B389" s="27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spans="2:13" ht="12.75">
      <c r="B390" s="27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spans="2:13" ht="12.75">
      <c r="B391" s="27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spans="2:13" ht="12.75">
      <c r="B392" s="27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spans="2:13" ht="12.75">
      <c r="B393" s="27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spans="2:13" ht="12.75">
      <c r="B394" s="27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spans="2:13" ht="12.75">
      <c r="B395" s="27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spans="2:13" ht="12.75">
      <c r="B396" s="27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spans="2:13" ht="12.75">
      <c r="B397" s="27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spans="2:13" ht="12.75">
      <c r="B398" s="27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spans="2:13" ht="12.75">
      <c r="B399" s="27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spans="2:13" ht="12.75">
      <c r="B400" s="27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spans="2:13" ht="12.75">
      <c r="B401" s="27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spans="2:13" ht="12.75">
      <c r="B402" s="27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spans="2:13" ht="12.75">
      <c r="B403" s="2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spans="2:13" ht="12.75">
      <c r="B404" s="27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spans="2:13" ht="12.75">
      <c r="B405" s="27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spans="2:13" ht="12.75">
      <c r="B406" s="27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spans="2:13" ht="12.75">
      <c r="B407" s="27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spans="2:13" ht="12.75">
      <c r="B408" s="27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spans="2:13" ht="12.75">
      <c r="B409" s="2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spans="2:13" ht="12.75">
      <c r="B410" s="27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spans="2:13" ht="12.75">
      <c r="B411" s="27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spans="2:13" ht="12.75">
      <c r="B412" s="27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spans="2:13" ht="12.75">
      <c r="B413" s="27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spans="2:13" ht="12.75">
      <c r="B414" s="27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spans="2:13" ht="12.75">
      <c r="B415" s="27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spans="2:13" ht="12.75">
      <c r="B416" s="27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spans="2:13" ht="12.75">
      <c r="B417" s="27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spans="2:13" ht="12.75">
      <c r="B418" s="27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spans="2:13" ht="12.75">
      <c r="B419" s="27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spans="2:13" ht="12.75">
      <c r="B420" s="27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spans="2:13" ht="12.75">
      <c r="B421" s="27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spans="2:13" ht="12.75">
      <c r="B422" s="27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spans="2:13" ht="12.75">
      <c r="B423" s="27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spans="2:13" ht="12.75">
      <c r="B424" s="27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spans="2:13" ht="12.75">
      <c r="B425" s="27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spans="2:13" ht="12.75">
      <c r="B426" s="27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spans="2:13" ht="12.75">
      <c r="B427" s="27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spans="2:13" ht="12.75">
      <c r="B428" s="27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spans="2:13" ht="12.75">
      <c r="B429" s="27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spans="2:13" ht="12.75">
      <c r="B430" s="27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spans="2:13" ht="12.75">
      <c r="B431" s="27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spans="2:13" ht="12.75">
      <c r="B432" s="27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spans="2:13" ht="12.75">
      <c r="B433" s="27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spans="2:13" ht="12.75">
      <c r="B434" s="27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spans="2:13" ht="12.75">
      <c r="B435" s="27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spans="2:13" ht="12.75">
      <c r="B436" s="27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spans="2:13" ht="12.75">
      <c r="B437" s="27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spans="2:13" ht="12.75">
      <c r="B438" s="27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spans="2:13" ht="12.75">
      <c r="B439" s="27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spans="2:13" ht="12.75">
      <c r="B440" s="27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spans="2:13" ht="12.75">
      <c r="B441" s="27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spans="2:13" ht="12.75">
      <c r="B442" s="27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spans="2:13" ht="12.75">
      <c r="B443" s="27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spans="2:13" ht="12.75">
      <c r="B444" s="27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spans="2:13" ht="12.75">
      <c r="B445" s="27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spans="2:13" ht="12.75">
      <c r="B446" s="27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spans="2:13" ht="12.75">
      <c r="B447" s="27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spans="2:13" ht="12.75">
      <c r="B448" s="27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spans="2:13" ht="12.75">
      <c r="B449" s="27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spans="2:13" ht="12.75">
      <c r="B450" s="27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spans="2:13" ht="12.75">
      <c r="B451" s="27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spans="2:13" ht="12.75">
      <c r="B452" s="27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spans="2:13" ht="12.75">
      <c r="B453" s="27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spans="2:13" ht="12.75">
      <c r="B454" s="27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spans="2:13" ht="12.75">
      <c r="B455" s="27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spans="2:13" ht="12.75">
      <c r="B456" s="27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spans="2:13" ht="12.75">
      <c r="B457" s="27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spans="2:13" ht="12.75">
      <c r="B458" s="27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spans="2:13" ht="12.75">
      <c r="B459" s="27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spans="2:13" ht="12.75">
      <c r="B460" s="27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spans="2:13" ht="12.75">
      <c r="B461" s="27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spans="2:13" ht="12.75">
      <c r="B462" s="27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spans="2:13" ht="12.75">
      <c r="B463" s="27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spans="2:13" ht="12.75">
      <c r="B464" s="27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spans="2:13" ht="12.75">
      <c r="B465" s="27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spans="2:13" ht="12.75">
      <c r="B466" s="27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spans="2:13" ht="12.75">
      <c r="B467" s="27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spans="2:13" ht="12.75">
      <c r="B468" s="27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spans="2:13" ht="12.75">
      <c r="B469" s="27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spans="2:13" ht="12.75">
      <c r="B470" s="27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spans="2:13" ht="12.75">
      <c r="B471" s="27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spans="2:13" ht="12.75">
      <c r="B472" s="27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spans="2:13" ht="12.75">
      <c r="B473" s="27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spans="2:13" ht="12.75">
      <c r="B474" s="27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spans="2:13" ht="12.75">
      <c r="B475" s="27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spans="2:13" ht="12.75">
      <c r="B476" s="27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spans="2:13" ht="12.75">
      <c r="B477" s="27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spans="2:13" ht="12.75">
      <c r="B478" s="27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spans="2:13" ht="12.75">
      <c r="B479" s="27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spans="2:13" ht="12.75">
      <c r="B480" s="27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spans="2:13" ht="12.75">
      <c r="B481" s="27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spans="2:13" ht="12.75">
      <c r="B482" s="27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spans="2:13" ht="12.75">
      <c r="B483" s="27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spans="2:13" ht="12.75">
      <c r="B484" s="27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spans="2:13" ht="12.75">
      <c r="B485" s="27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spans="2:13" ht="12.75">
      <c r="B486" s="27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spans="2:13" ht="12.75">
      <c r="B487" s="27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spans="2:13" ht="12.75">
      <c r="B488" s="27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spans="2:13" ht="12.75">
      <c r="B489" s="27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spans="2:13" ht="12.75">
      <c r="B490" s="27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spans="2:13" ht="12.75">
      <c r="B491" s="27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spans="2:13" ht="12.75">
      <c r="B492" s="27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spans="2:13" ht="12.75">
      <c r="B493" s="27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spans="2:13" ht="12.75">
      <c r="B494" s="27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spans="2:13" ht="12.75">
      <c r="B495" s="27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spans="2:13" ht="12.75">
      <c r="B496" s="27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spans="2:13" ht="12.75">
      <c r="B497" s="27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spans="2:13" ht="12.75">
      <c r="B498" s="27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spans="2:13" ht="12.75">
      <c r="B499" s="27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spans="2:13" ht="12.75">
      <c r="B500" s="27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spans="2:13" ht="12.75">
      <c r="B501" s="27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spans="2:13" ht="12.75">
      <c r="B502" s="27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spans="2:13" ht="12.75">
      <c r="B503" s="27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spans="2:13" ht="12.75">
      <c r="B504" s="27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spans="2:13" ht="12.75">
      <c r="B505" s="27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spans="2:13" ht="12.75">
      <c r="B506" s="27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spans="2:13" ht="12.75">
      <c r="B507" s="27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spans="2:13" ht="12.75">
      <c r="B508" s="27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spans="2:13" ht="12.75">
      <c r="B509" s="27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spans="2:13" ht="12.75">
      <c r="B510" s="2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spans="2:13" ht="12.75">
      <c r="B511" s="27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spans="2:13" ht="12.75">
      <c r="B512" s="27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spans="2:13" ht="12.75">
      <c r="B513" s="27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spans="2:13" ht="12.75">
      <c r="B514" s="27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spans="2:13" ht="12.75">
      <c r="B515" s="27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spans="2:13" ht="12.75">
      <c r="B516" s="27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spans="2:13" ht="12.75">
      <c r="B517" s="27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spans="2:13" ht="12.75">
      <c r="B518" s="27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spans="2:13" ht="12.75">
      <c r="B519" s="27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spans="2:13" ht="12.75">
      <c r="B520" s="27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spans="2:13" ht="12.75">
      <c r="B521" s="27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spans="2:13" ht="12.75">
      <c r="B522" s="27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spans="2:13" ht="12.75">
      <c r="B523" s="27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spans="2:13" ht="12.75">
      <c r="B524" s="27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spans="2:13" ht="12.75">
      <c r="B525" s="27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spans="2:13" ht="12.75">
      <c r="B526" s="27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spans="2:13" ht="12.75">
      <c r="B527" s="27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spans="2:13" ht="12.75">
      <c r="B528" s="27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spans="2:13" ht="12.75">
      <c r="B529" s="27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spans="2:13" ht="12.75">
      <c r="B530" s="27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spans="2:13" ht="12.75">
      <c r="B531" s="27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spans="2:13" ht="12.75">
      <c r="B532" s="27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spans="2:13" ht="12.75">
      <c r="B533" s="27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spans="2:13" ht="12.75">
      <c r="B534" s="27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spans="2:13" ht="12.75">
      <c r="B535" s="27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spans="2:13" ht="12.75">
      <c r="B536" s="27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spans="2:13" ht="12.75">
      <c r="B537" s="27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spans="2:13" ht="12.75">
      <c r="B538" s="27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spans="2:13" ht="12.75">
      <c r="B539" s="27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spans="2:13" ht="12.75">
      <c r="B540" s="2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spans="2:13" ht="12.75">
      <c r="B541" s="27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spans="2:13" ht="12.75">
      <c r="B542" s="27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spans="2:13" ht="12.75">
      <c r="B543" s="27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spans="2:13" ht="12.75">
      <c r="B544" s="27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spans="2:13" ht="12.75">
      <c r="B545" s="27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spans="2:13" ht="12.75">
      <c r="B546" s="27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spans="2:13" ht="12.75">
      <c r="B547" s="27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spans="2:13" ht="12.75">
      <c r="B548" s="27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spans="2:13" ht="12.75">
      <c r="B549" s="27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spans="2:13" ht="12.75">
      <c r="B550" s="27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spans="2:13" ht="12.75">
      <c r="B551" s="27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spans="2:13" ht="12.75">
      <c r="B552" s="27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spans="2:13" ht="12.75">
      <c r="B553" s="27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spans="2:13" ht="12.75">
      <c r="B554" s="27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spans="2:13" ht="12.75">
      <c r="B555" s="27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spans="2:13" ht="12.75">
      <c r="B556" s="27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spans="2:13" ht="12.75">
      <c r="B557" s="27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spans="2:13" ht="12.75">
      <c r="B558" s="27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spans="2:13" ht="12.75">
      <c r="B559" s="27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spans="2:13" ht="12.75">
      <c r="B560" s="27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spans="2:13" ht="12.75">
      <c r="B561" s="27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spans="2:13" ht="12.75">
      <c r="B562" s="27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spans="2:13" ht="12.75">
      <c r="B563" s="27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spans="2:13" ht="12.75">
      <c r="B564" s="27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spans="2:13" ht="12.75">
      <c r="B565" s="27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spans="2:13" ht="12.75">
      <c r="B566" s="27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spans="2:13" ht="12.75">
      <c r="B567" s="27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spans="2:13" ht="12.75">
      <c r="B568" s="27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spans="2:13" ht="12.75">
      <c r="B569" s="27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spans="2:13" ht="12.75">
      <c r="B570" s="27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spans="2:13" ht="12.75">
      <c r="B571" s="27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spans="2:13" ht="12.75">
      <c r="B572" s="27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spans="2:13" ht="12.75">
      <c r="B573" s="27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spans="2:13" ht="12.75">
      <c r="B574" s="27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spans="2:13" ht="12.75">
      <c r="B575" s="27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spans="2:13" ht="12.75">
      <c r="B576" s="27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spans="2:13" ht="12.75">
      <c r="B577" s="27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spans="2:13" ht="12.75">
      <c r="B578" s="27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spans="2:13" ht="12.75">
      <c r="B579" s="27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spans="2:13" ht="12.75">
      <c r="B580" s="27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spans="2:13" ht="12.75">
      <c r="B581" s="27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spans="2:13" ht="12.75">
      <c r="B582" s="27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spans="2:13" ht="12.75">
      <c r="B583" s="27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spans="2:13" ht="12.75">
      <c r="B584" s="27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spans="2:13" ht="12.75">
      <c r="B585" s="27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spans="2:13" ht="12.75">
      <c r="B586" s="27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spans="2:13" ht="12.75">
      <c r="B587" s="27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spans="2:13" ht="12.75">
      <c r="B588" s="27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spans="2:13" ht="12.75">
      <c r="B589" s="27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spans="2:13" ht="12.75">
      <c r="B590" s="27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spans="2:13" ht="12.75">
      <c r="B591" s="27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spans="2:13" ht="12.75">
      <c r="B592" s="27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spans="2:13" ht="12.75">
      <c r="B593" s="27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spans="2:13" ht="12.75">
      <c r="B594" s="27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spans="2:13" ht="12.75">
      <c r="B595" s="27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spans="2:13" ht="12.75">
      <c r="B596" s="27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spans="2:13" ht="12.75">
      <c r="B597" s="27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spans="2:13" ht="12.75">
      <c r="B598" s="27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spans="2:13" ht="12.75">
      <c r="B599" s="27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spans="2:13" ht="12.75">
      <c r="B600" s="27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spans="2:13" ht="12.75">
      <c r="B601" s="27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spans="2:13" ht="12.75">
      <c r="B602" s="27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spans="2:13" ht="12.75">
      <c r="B603" s="27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spans="2:13" ht="12.75">
      <c r="B604" s="27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spans="2:13" ht="12.75">
      <c r="B605" s="27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spans="2:13" ht="12.75">
      <c r="B606" s="27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spans="2:13" ht="12.75">
      <c r="B607" s="27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spans="2:13" ht="12.75">
      <c r="B608" s="27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spans="2:13" ht="12.75">
      <c r="B609" s="27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spans="2:13" ht="12.75">
      <c r="B610" s="27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spans="2:13" ht="12.75">
      <c r="B611" s="27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spans="2:13" ht="12.75">
      <c r="B612" s="27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spans="2:13" ht="12.75">
      <c r="B613" s="27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spans="2:13" ht="12.75">
      <c r="B614" s="27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spans="2:13" ht="12.75">
      <c r="B615" s="27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spans="2:13" ht="12.75">
      <c r="B616" s="27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spans="2:13" ht="12.75">
      <c r="B617" s="27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spans="2:13" ht="12.75">
      <c r="B618" s="27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spans="2:13" ht="12.75">
      <c r="B619" s="27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spans="2:13" ht="12.75">
      <c r="B620" s="27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spans="2:13" ht="12.75">
      <c r="B621" s="27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spans="2:13" ht="12.75">
      <c r="B622" s="27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spans="2:13" ht="12.75">
      <c r="B623" s="27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spans="2:13" ht="12.75">
      <c r="B624" s="27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spans="2:13" ht="12.75">
      <c r="B625" s="27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spans="2:13" ht="12.75">
      <c r="B626" s="27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spans="2:13" ht="12.75">
      <c r="B627" s="27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spans="2:13" ht="12.75">
      <c r="B628" s="27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spans="2:13" ht="12.75">
      <c r="B629" s="27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spans="2:13" ht="12.75">
      <c r="B630" s="27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spans="2:13" ht="12.75">
      <c r="B631" s="27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spans="2:13" ht="12.75">
      <c r="B632" s="27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spans="2:13" ht="12.75">
      <c r="B633" s="27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spans="2:13" ht="12.75">
      <c r="B634" s="27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spans="2:13" ht="12.75">
      <c r="B635" s="27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spans="2:13" ht="12.75">
      <c r="B636" s="27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spans="2:13" ht="12.75">
      <c r="B637" s="27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spans="2:13" ht="12.75">
      <c r="B638" s="27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spans="2:13" ht="12.75">
      <c r="B639" s="27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spans="2:13" ht="12.75">
      <c r="B640" s="27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spans="2:13" ht="12.75">
      <c r="B641" s="27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spans="2:13" ht="12.75">
      <c r="B642" s="27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spans="2:13" ht="12.75">
      <c r="B643" s="27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spans="2:13" ht="12.75">
      <c r="B644" s="27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spans="2:13" ht="12.75">
      <c r="B645" s="27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spans="2:13" ht="12.75">
      <c r="B646" s="27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spans="2:13" ht="12.75">
      <c r="B647" s="27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spans="2:13" ht="12.75">
      <c r="B648" s="27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spans="2:13" ht="12.75">
      <c r="B649" s="27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spans="2:13" ht="12.75">
      <c r="B650" s="27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spans="2:13" ht="12.75">
      <c r="B651" s="27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spans="2:13" ht="12.75">
      <c r="B652" s="27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spans="2:13" ht="12.75">
      <c r="B653" s="27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spans="2:13" ht="12.75">
      <c r="B654" s="27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spans="2:13" ht="12.75">
      <c r="B655" s="27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spans="2:13" ht="12.75">
      <c r="B656" s="27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spans="2:13" ht="12.75">
      <c r="B657" s="27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spans="2:13" ht="12.75">
      <c r="B658" s="27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spans="2:13" ht="12.75">
      <c r="B659" s="27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spans="2:13" ht="12.75">
      <c r="B660" s="27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spans="2:13" ht="12.75">
      <c r="B661" s="27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spans="2:13" ht="12.75">
      <c r="B662" s="27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spans="2:13" ht="12.75">
      <c r="B663" s="27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spans="2:13" ht="12.75">
      <c r="B664" s="27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spans="2:13" ht="12.75">
      <c r="B665" s="27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spans="2:13" ht="12.75">
      <c r="B666" s="27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spans="2:13" ht="12.75">
      <c r="B667" s="27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spans="2:13" ht="12.75">
      <c r="B668" s="27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spans="2:13" ht="12.75">
      <c r="B669" s="27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spans="2:13" ht="12.75">
      <c r="B670" s="27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spans="2:13" ht="12.75">
      <c r="B671" s="27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spans="2:13" ht="12.75">
      <c r="B672" s="27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spans="2:13" ht="12.75">
      <c r="B673" s="27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spans="2:13" ht="12.75">
      <c r="B674" s="27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spans="2:13" ht="12.75">
      <c r="B675" s="27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spans="2:13" ht="12.75">
      <c r="B676" s="27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spans="2:13" ht="12.75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spans="2:13" ht="12.75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spans="2:13" ht="12.7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spans="2:13" ht="12.75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spans="2:13" ht="12.75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spans="2:13" ht="12.75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spans="2:13" ht="12.75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spans="2:13" ht="12.75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spans="2:13" ht="12.75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spans="2:13" ht="12.75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spans="2:13" ht="12.75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spans="2:13" ht="12.75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spans="2:13" ht="12.75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spans="2:13" ht="12.75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spans="2:13" ht="12.75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spans="2:13" ht="12.75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spans="2:13" ht="12.75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spans="2:13" ht="12.75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spans="2:13" ht="12.75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spans="2:13" ht="12.75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spans="2:13" ht="12.75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spans="2:13" ht="12.75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spans="2:13" ht="12.75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spans="2:13" ht="12.75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spans="2:13" ht="12.75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</sheetData>
  <mergeCells count="15">
    <mergeCell ref="J3:J4"/>
    <mergeCell ref="D2:D4"/>
    <mergeCell ref="E2:E4"/>
    <mergeCell ref="F2:F4"/>
    <mergeCell ref="H3:H4"/>
    <mergeCell ref="A1:M1"/>
    <mergeCell ref="K3:K4"/>
    <mergeCell ref="K2:L2"/>
    <mergeCell ref="M2:M4"/>
    <mergeCell ref="L3:L4"/>
    <mergeCell ref="H2:J2"/>
    <mergeCell ref="A2:A4"/>
    <mergeCell ref="B2:B4"/>
    <mergeCell ref="C2:C4"/>
    <mergeCell ref="G2:G4"/>
  </mergeCells>
  <printOptions horizontalCentered="1"/>
  <pageMargins left="0" right="0" top="0.8661417322834646" bottom="0.4330708661417323" header="0.6692913385826772" footer="0.2755905511811024"/>
  <pageSetup horizontalDpi="600" verticalDpi="600" orientation="landscape" paperSize="9" scale="70" r:id="rId1"/>
  <headerFooter alignWithMargins="0">
    <oddHeader>&amp;R&amp;12Tabela Nr 3&amp;9
Załącznik Nr 7
do uchwały Nr ...
Rady Miasta Opola
z dnia 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2004-12-14T13:21:26Z</cp:lastPrinted>
  <dcterms:created xsi:type="dcterms:W3CDTF">2000-11-14T12:10:39Z</dcterms:created>
  <dcterms:modified xsi:type="dcterms:W3CDTF">2004-12-15T09:24:07Z</dcterms:modified>
  <cp:category/>
  <cp:version/>
  <cp:contentType/>
  <cp:contentStatus/>
</cp:coreProperties>
</file>