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westycje zał. 7" sheetId="1" r:id="rId1"/>
    <sheet name="Inwestycje zał. 8" sheetId="2" r:id="rId2"/>
    <sheet name="Inwestycje zał. 9" sheetId="3" r:id="rId3"/>
    <sheet name="Remonty zał. 10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zał. 7'!$2:$4</definedName>
    <definedName name="_xlnm.Print_Titles" localSheetId="1">'Inwestycje zał. 8'!$1:$3</definedName>
    <definedName name="_xlnm.Print_Titles" localSheetId="2">'Inwestycje zał. 9'!$1:$3</definedName>
    <definedName name="_xlnm.Print_Titles" localSheetId="3">'Remonty zał. 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<sst xmlns="http://schemas.openxmlformats.org/spreadsheetml/2006/main" count="275" uniqueCount="206">
  <si>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</si>
  <si>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</si>
  <si>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</si>
  <si>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</si>
  <si>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</si>
  <si>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</si>
  <si>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</si>
  <si>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</si>
  <si>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</si>
  <si>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>Zakłady gospodarki mieszkaniowej</t>
  </si>
  <si>
    <t xml:space="preserve">ADMINISTRACJA PUBLICZNA </t>
  </si>
  <si>
    <t xml:space="preserve">Urzędy gmin (miast i miast na prawach powiatu) </t>
  </si>
  <si>
    <t xml:space="preserve">OŚWIATA I WYCHOWANIE </t>
  </si>
  <si>
    <t>Szkoły podstawowe</t>
  </si>
  <si>
    <t>Szkoły podstawowe specjalne</t>
  </si>
  <si>
    <t xml:space="preserve">Licea ogólnokształcące </t>
  </si>
  <si>
    <t>Szkoły zawodowe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</si>
  <si>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</si>
  <si>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</si>
  <si>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</si>
  <si>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</si>
  <si>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 xml:space="preserve">OGRODY BOTANICZNE I ZOOLOGICZNE ORAZ NATURALNE OBSZARY I OBIEKTY CHRONIONEJ PRZYRODY </t>
  </si>
  <si>
    <t>Ogrody botaniczne i zoologiczne</t>
  </si>
  <si>
    <t>KULTURA FIZYCZNA I SPORT</t>
  </si>
  <si>
    <t>OGÓŁEM</t>
  </si>
  <si>
    <t>DZIAŁALNOŚĆ USŁUGOWA</t>
  </si>
  <si>
    <t>Cmentarze</t>
  </si>
  <si>
    <t>Żłobki</t>
  </si>
  <si>
    <t>EDUKACYJNA OPIEKA WYCHOWAWCZA</t>
  </si>
  <si>
    <t>Przedszkola</t>
  </si>
  <si>
    <t xml:space="preserve">Domy pomocy społecznej </t>
  </si>
  <si>
    <t>Gimnazja</t>
  </si>
  <si>
    <t>%                7:4</t>
  </si>
  <si>
    <t>%                5:4</t>
  </si>
  <si>
    <t>Dokumentacja przyszłościowa</t>
  </si>
  <si>
    <t>Komputeryzacja Urzędu Miasta</t>
  </si>
  <si>
    <t>Zakupy inwestycyjne sprzętu</t>
  </si>
  <si>
    <t>OCHRONA ZDROWIA</t>
  </si>
  <si>
    <t>Lecznictwo ambulatoryjne</t>
  </si>
  <si>
    <t>Gospodarka ściekowa i ochrona wód</t>
  </si>
  <si>
    <t>Doświetlenie ulic</t>
  </si>
  <si>
    <t>Zakłady gospodarki komunalnej</t>
  </si>
  <si>
    <t>Inwestycje z udziałem ludności</t>
  </si>
  <si>
    <t xml:space="preserve">Galerie i biura wystaw artystycznych </t>
  </si>
  <si>
    <t xml:space="preserve">Obiekty sportowe </t>
  </si>
  <si>
    <t>Dokumentacja przyszłościowa, w tym dla projektów finansowanych z funduszy strukturalnych</t>
  </si>
  <si>
    <t>Centra kształcenia ustawicznego i praktycznego oraz ośrodki dokształcania zawodowego</t>
  </si>
  <si>
    <t>POMOC SPOŁECZNA</t>
  </si>
  <si>
    <t>POZOSTAŁE ZADANIA W ZAKRESIE POLITYKI SPOŁECZNEJ</t>
  </si>
  <si>
    <t xml:space="preserve">Domy i ośrodki kultury, świetlice i kluby </t>
  </si>
  <si>
    <t>Remont kanalizacji deszczowej</t>
  </si>
  <si>
    <t>Kontrakt nr 1: Budowa sieci kanalizacyjnej w miejscowościach: Folwark, Chrzowice, Chmielowice, Żerkowice, Komprachcice-Osiny, Polska Nowa Wieś</t>
  </si>
  <si>
    <t>Kontrakt nr 7: Nadzór nad realizacją Projektu - Inżynier Kontraktu</t>
  </si>
  <si>
    <t>budżet miasta</t>
  </si>
  <si>
    <t>inne źródła finansowania</t>
  </si>
  <si>
    <t>GOSPODARKA MIESZKANIOWA</t>
  </si>
  <si>
    <t>Uzbrojenie terenów w rejonie ulicy Lwowskiej</t>
  </si>
  <si>
    <t>Budowa budynku zaplecza technicznego z salą prób Opolskiego Teatru Lalki i Aktora im. A. Smolki, wraz z rozbiórką istniejącego budynku zaplecza technicznego w Opolu</t>
  </si>
  <si>
    <t>Ochotnicze straże pożarne</t>
  </si>
  <si>
    <t>Wydatki majątkowe niekwalifikowane związane z realizacją Programu Fundusz Spójności/ISPA - „Poprawa jakości wody w Opolu”</t>
  </si>
  <si>
    <t xml:space="preserve">KULTURA I OCHRONA DZIEDZICTWA NARODOWEGO </t>
  </si>
  <si>
    <t>Budowa ścieżki rowerowej na ul.Luboszyckiej - odc. od ul.Chabrów do ronda</t>
  </si>
  <si>
    <t xml:space="preserve">BEZPIECZEŃSTWO PUBLICZNE I OCHRONA PRZECIWPOŻAROWA </t>
  </si>
  <si>
    <t>Ochrona i konserwacja zabytków</t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</si>
  <si>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</si>
  <si>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</si>
  <si>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</si>
  <si>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Budowa obwodnicy północnej dla miasta Opola, w tym: odcinek od ul.Częstochowskiej do ul. Strzeleckiej</t>
  </si>
  <si>
    <t>Budowa Optycznej Sieci Teleinformatycznej Opola (OSTO)</t>
  </si>
  <si>
    <t>Budowa budynku mieszkalnego wielorodzinnego z lokalami socjalnymi przy ul.Walecki w Opolu (działka nr 12)</t>
  </si>
  <si>
    <t>Budowa kanalizacji deszczowej wraz z odbudową dróg nieutwardzonych w dzielnicach Gosławice, Nowa Wieś Królewska związana z realizacją Programu Fundusz Spójności/ISPA</t>
  </si>
  <si>
    <t>Budowa parkingu na Wyspie Bolko wraz z przebudową dróg dojazdowych</t>
  </si>
  <si>
    <t>Rozbudowa Centrum Kształcenia Specjalnego - III etap</t>
  </si>
  <si>
    <t>Zakup sprzętu medycznego dla SP ZOZ "Śródmieście" w Opolu</t>
  </si>
  <si>
    <t xml:space="preserve">Utrzymanie zieleni w miastach i gminach </t>
  </si>
  <si>
    <t>Przebudowa oświetlenia ulic: Drzymały, Telesfora, Jakuba Kani, Kasprowicza, Kolejowa, Warsztatowa, Przemysłowa</t>
  </si>
  <si>
    <t>Miejski Zarząd Dróg – zakupy inwestycyjne sprzętu</t>
  </si>
  <si>
    <t>Fundusz Spójności/ISPA - utrzymanie biura PIU - zakupy inwestycyjne sprzętu</t>
  </si>
  <si>
    <t>Rozbudowa urządzeń kanalizacji deszczowej</t>
  </si>
  <si>
    <t>Kontynuacja zadania budowa zimowiska dla fok wraz ze stacją uzdatniania wody oraz zagospodarowania wybiegu wokół obiektów</t>
  </si>
  <si>
    <t>Remonty konserwatorskie obiektów zabytkowych</t>
  </si>
  <si>
    <t>Ośrodki szkolenia, dokształcania i doskonalenia kadr</t>
  </si>
  <si>
    <t>Plan na 30.06.2007 r.</t>
  </si>
  <si>
    <t>Wykonanie za                                            I pł. 2007 r.</t>
  </si>
  <si>
    <t>Wykonanie planu inwestycji miasta Opola za I półrocze 2007 roku realizowanego w ramach Wieloletniego Programu Inwestycyjnego 
w zakresie Programu Fundusz Spójności/ISPA "Poprawa jakości wody w Opolu"</t>
  </si>
  <si>
    <t>Struktura wykonania za                                    I pł. 2007 r.</t>
  </si>
  <si>
    <t>Przebudowa Placu Kopernika, ul.Żeromskiego, ul.Oleskiej, ul.Sienkiewicza w Opolu</t>
  </si>
  <si>
    <t>Przebudowa wiaduktu i układu komunikacyjnego oraz remont wiaduktu żelbetowego w ciągu ul.Reymonta</t>
  </si>
  <si>
    <t>Budowa budynku mieszkalnego wielorodzinnego z lokalami socjalnymi przy ul.Walecki 5-7 w Opolu</t>
  </si>
  <si>
    <t>Towarzystwa budownictwa społecznego</t>
  </si>
  <si>
    <t>Objęcie udziałów w Opolskim Towarzystwie Budownictwa Społecznego Sp. z o.o. w Opolu</t>
  </si>
  <si>
    <t>Rozbudowa cmentarza komunalnego ul.Cmentarna w Opolu - zakończenie I etapu realizacji</t>
  </si>
  <si>
    <t>Rozbudowa cmentarza komunalnego ul.Cmentarna w Opolu - II etap - opracowanie dokumentacji</t>
  </si>
  <si>
    <r>
      <t xml:space="preserve">Realizacja projektu „eurząd dla mieszkańca Opolszczyzny” </t>
    </r>
    <r>
      <rPr>
        <i/>
        <sz val="14"/>
        <rFont val="Arial CE"/>
        <family val="2"/>
      </rPr>
      <t>*</t>
    </r>
  </si>
  <si>
    <t>PLO Nr II - termomodernizacja obiektów</t>
  </si>
  <si>
    <t>Budowa separatorów na wylotach kanalizacji deszczowej lewobrzeżnej zlewni rzeki Odry</t>
  </si>
  <si>
    <t>Budowa dróg, oświetlenia ulicznego, sieci wodociągowej, kanalizacji sanitarnej i deszczowej w rejonie obwodnicy Północnej – ul. Północnej w Opolu</t>
  </si>
  <si>
    <t>Uzbrojenie terenu w rejonie ul. Wrocławskiej-Kokota w Opolu</t>
  </si>
  <si>
    <t xml:space="preserve">Uzbrojenie terenów w rejonie ulicy Arki Bożka w Opolu </t>
  </si>
  <si>
    <t xml:space="preserve">Budowa kanalizacji deszczowej i urządzeń podczyszczających wraz z przebudową rowu R-12 w dzielnicy Nowa Wieś Królewska ul.Żwirowa, Al.Przyjaźni, ul.Marka z Jemielnicy w Opolu </t>
  </si>
  <si>
    <t>Przebudowa sieci wodociągowej, kanalizacji sanitarnej i deszczowej oraz sieci energetycznej i oświetleniowej wraz z budową nawierzchni ul.Miłej</t>
  </si>
  <si>
    <t>Wyposażenie techniczne budynku zaplecza technicznego z salą prób Opolskiego Teatru Lalki i Aktora im. A. Smolki w Opolu</t>
  </si>
  <si>
    <t>Przebudowa Amfiteatru Tysiąclecia w Opolu</t>
  </si>
  <si>
    <t>Przebudowa, rozbudowa i nadbudowa budynku przy ul. Minorytów 4 z przeznaczeniem na siedzibę wypożyczalni centralnej Miejskiej Biblioteki Publicznej w Opolu</t>
  </si>
  <si>
    <t>Budowa stadionu lekkoatletycznego w Opolu ul. Szarych Szeregów  - II etap</t>
  </si>
  <si>
    <t xml:space="preserve">Przebudowa skrzyżowania ul.Ozimskiej z ul.Plebiscytową </t>
  </si>
  <si>
    <t>Przebudowa mostu nad Kanałem Ulgi ul.Niemodlińska  - opracowanie dokumentacji technicznej</t>
  </si>
  <si>
    <t>Przebudowa wiaduktu nad ul.Bończyka w ciągu ul.Nysy Łużyckiej  - opracowanie dokumentacji technicznej</t>
  </si>
  <si>
    <t>Budowa chodników, kanalizacji deszczowej i jezdni w ul.Partyzanckiej</t>
  </si>
  <si>
    <t>Budowa ścieżki pieszo - rowerowej wraz z oświetleniem od ulicy Chabrów wzdłuż ul.Luboszyckiej do skrzyżowania z obwodnicą północną im.Powstańców Warszawskich - opracowanie dokumentacji technicznej</t>
  </si>
  <si>
    <t xml:space="preserve">Przebudowa Placu Daszyńskiego </t>
  </si>
  <si>
    <t>Przebudowa ulicy Częstochowskiej – droga krajowa nr 46</t>
  </si>
  <si>
    <t>Przebudowa skrzyżowania ulic: Krapkowicka-Odrodzenia- droga dojazdowa do parkingu na wyspie Bolko</t>
  </si>
  <si>
    <t>Budowa drogi wraz z odwodnieniem i oświetleniem na terenie domków jednorodzinnych przy ul.Lawendowej - II etap</t>
  </si>
  <si>
    <t>Budowa drogi dojazdowej łączącej ul.Kremsera z nieruchomościami położonymi przy ul.Obrońców Stalingradu 66</t>
  </si>
  <si>
    <t>Przebudowa ulicy Damrota w Opolu</t>
  </si>
  <si>
    <t>Drogi wewnętrzne</t>
  </si>
  <si>
    <t>Rozbudowa ulicy Rzeszowskiej (drogi wewnętrznej) w Opolu - II etap</t>
  </si>
  <si>
    <t>Nadzór budowlany</t>
  </si>
  <si>
    <t>Zakupy inwestycyjne sprzętu do obsługi cmentarzy</t>
  </si>
  <si>
    <t>Przebudowa wejścia do kaplicy przy ul.Cmentarnej i wykonanie elewacji</t>
  </si>
  <si>
    <t>Przebudowa istniejącego okablowania strukturalnego w budynku na Pl.Wolności</t>
  </si>
  <si>
    <t>Budowa windy i wykonanie wiatrołapu w hollu wejściowym do budynku biurowego na Pl.Wolności</t>
  </si>
  <si>
    <t>Zakup samochodu dostawczego</t>
  </si>
  <si>
    <t>Zakup i wdrożenie zintegrowanego systemu zarządzania miastem – etap I – system finansowo-księgowy, planowanie i obsługa budżetu, pełna obsługa podatków oraz ewidencje</t>
  </si>
  <si>
    <t>Komendy powiatowe Państwowej Straży Pożarnej</t>
  </si>
  <si>
    <t>Wydatki na inwestycje i zakupy inwestycyjne z zakresu administracji rządowej oraz inne zadania zlecone ustawami realizowane przez powiat - zakup sprzętu i urządzeń specjalistycznych</t>
  </si>
  <si>
    <t>Wydatki na inwestycje i zakupy inwestycyjne z zakresu administracji rządowej oraz inne zadania zlecone ustawami realizowane przez powiat - zakup specjalistycznego samochodu ratowniczo - gaśniczego</t>
  </si>
  <si>
    <t>Zakup ciężkiego samochodu pożarniczego dla OSP Bierkowice</t>
  </si>
  <si>
    <t>Straż Miejska</t>
  </si>
  <si>
    <t>Straż Miejska - zakup samochodu</t>
  </si>
  <si>
    <t>PSP Nr 5 - przebudowa boiska szkolnego na tartanowe wraz z oświetleniem</t>
  </si>
  <si>
    <t>PSP Nr 11 - przebudowa boiska szkolnego na tartanowe wraz z oświetleniem</t>
  </si>
  <si>
    <t>PSP Nr 14 - opracowanie audytu i dokumentacji termomodernizacyjnej</t>
  </si>
  <si>
    <t>PSP Nr 20 - termomodernizacja obiektów</t>
  </si>
  <si>
    <t xml:space="preserve">PSP Nr 24 - budowa boiska sportowego wraz z oświetleniem </t>
  </si>
  <si>
    <t>PG Nr 3 i PG Nr 4 - opracowanie audytu i dokumentacji termomodernizacyjnej</t>
  </si>
  <si>
    <t>PG Nr 3 - budowa boiska o nawierzchni z trawy syntetycznej wraz z oświetleniem</t>
  </si>
  <si>
    <t>PG Nr 7 - opracowanie dokumentacji budowy hali namiotowej</t>
  </si>
  <si>
    <t>Zespół Szkół Technicznych i Ogólnokształcących – Publiczne Liceum Ogólnokształcące Nr IV - zakupy inwestycyjne sprzętu</t>
  </si>
  <si>
    <t>Zespół Szkół Technicznych i Ogólnokształcących – wykonanie łapaczy piłek</t>
  </si>
  <si>
    <t>Publiczne Liceum Ogólnokształcące Nr II – zakup kserokopiarki</t>
  </si>
  <si>
    <t>Zespół Szkół Ekonomicznych - zakupy inwestycyjne sprzętu</t>
  </si>
  <si>
    <t>Zespół Szkół Technicznych i Ogólnokształcących - zakupy inwestycyjne sprzętu</t>
  </si>
  <si>
    <t>Zespół Szkół Zawodowych Nr 4 - zakupy inwestycyjne sprzętu</t>
  </si>
  <si>
    <t>Zespół Szkół Zawodowych im.Staszica - zakupy inwestycyjne sprzętu</t>
  </si>
  <si>
    <t>Adaptacja Bursy na pracownię hotelarską</t>
  </si>
  <si>
    <t>Szpitale ogólne</t>
  </si>
  <si>
    <t>Pomoc finansowa na zakup systemu analizy komputerowej zapisu kardiotokograficznego (KTG) typu MONAKO dla potrzeb Oddziału Patologii Ciąży i Sali Porodowej Samodzielnego Specjalistycznego Zespołu Opieki Zdrowotnej nad Matką i Dzieckiem w Opolu</t>
  </si>
  <si>
    <t>Budowa konsoli w Pracowni Mammograficznej SP ZOZ „Centrum” w Opolu</t>
  </si>
  <si>
    <t>SP ZOZ Zaodrze - wymiana instalacji co</t>
  </si>
  <si>
    <t>Ratownictwo medyczne</t>
  </si>
  <si>
    <t>Pomoc finansowa na sfinansowanie zakupu ambulansu przewozowego dla Opolskiego Centrum Ratownictwa Medycznego w Opolu</t>
  </si>
  <si>
    <t>Dom Pomocy Społecznej dla Kombatantów – zakupy inwestycyjne sprzętu</t>
  </si>
  <si>
    <t>Przebudowa budynku Żłobka Nr 4</t>
  </si>
  <si>
    <t xml:space="preserve">Schroniska dla zwierząt </t>
  </si>
  <si>
    <t>Wykonanie przyłącza kanalizacyjnego i wykonanie boksów dla psów wraz z aktualizacją dokumentacji</t>
  </si>
  <si>
    <t>Przebudowa oświetlenia na ul.Budowlanych (odc. od ul.Prudnickiej do obwodnicy północnej)</t>
  </si>
  <si>
    <t>Budowa oświetlenia ulicy Olsztyńskiej</t>
  </si>
  <si>
    <t xml:space="preserve">Oświetlenie Alei Gwiazd Polskiej Piosenki </t>
  </si>
  <si>
    <t>Rozbudowa parkingu przy ul.Batalionu Zośka</t>
  </si>
  <si>
    <t>Przebudowa linii kablowych niskiego napięcia usytuowanych na działkach przy ul. Tarnopolskiej w Opolu</t>
  </si>
  <si>
    <t>Domy i ośrodki kultury, świetlice i kluby</t>
  </si>
  <si>
    <t>Termoizolacja budynku siedziby Zespołu Pieśni i Tańca Opole przy Al. Przyjaźni</t>
  </si>
  <si>
    <t xml:space="preserve">Zagospodarowanie terenu - przebudowa placu od strony północnej Galerii Sztuki Współczesnej w Opolu </t>
  </si>
  <si>
    <t>Iluminacja zabytkowej zabudowy Kanału Młynówki od ul.Katedralnej do ul. Zamkowej w Opolu</t>
  </si>
  <si>
    <t>Budowa pomnika Karola Musioła</t>
  </si>
  <si>
    <t>Budowa fundamentów pod posadowienie rzeź plenerowych PierwszegoMiędzynarodowego  Pleneru Rzeźby w marmurze Opole 2006 wraz z montażem rzeźb i z zagospodarowaniem terenu</t>
  </si>
  <si>
    <t xml:space="preserve">Zakupy inwestycyjne sprzętu </t>
  </si>
  <si>
    <t xml:space="preserve">Adaptacja budynku akwarium - terrarium na pawilon zwierząt nocnych i ekspozycję żywych dinozaurów" - aktualizacja kosztorysów inwestorskich, przedmiarów i wykonania specyfikacji wykonania robót </t>
  </si>
  <si>
    <t xml:space="preserve">Budowa pawilonu lwów - tygrysów wraz z przylegającym wybiegiem zewnętrznym - opracowanie dokumentacji technicznej </t>
  </si>
  <si>
    <t xml:space="preserve">Budowa pawilonu orangutanów - nosorożców wraz z przylegającym wybiegiem zewnętrznym - opracowanie dokumentacji technicznej </t>
  </si>
  <si>
    <t>Przebudowa stadionu miejskiego przy ul.Oleskiej - opracowanie dokumentacji</t>
  </si>
  <si>
    <t xml:space="preserve">Przebudowa części budynku gospodarczego na toalety stadionu żużlowego wraz z pokojem pomocniczym dla lekarza dyżurnego w Opolu przy ul.Wschodniej </t>
  </si>
  <si>
    <t>opracowanie dokumentacji technicznej i studium wykonalności do projektu pn. "ODRA uRZEKA w Opolu"</t>
  </si>
  <si>
    <t xml:space="preserve">Przebudowa kopuły Hali Widowiskowo – Sportowej „Okrąglak” </t>
  </si>
  <si>
    <t xml:space="preserve">Wykonanie systemu nagłośnieniowego stadionu żużlowego w Opolu przy ul. Wschodniej </t>
  </si>
  <si>
    <t xml:space="preserve">Zakup i montaż ochronnych barier pneumatycznych dla stadionu żużlowego w Opolu przy ul. Wschodniej </t>
  </si>
  <si>
    <t>Zagospodarowanie terenu kąpieliska Bolko wraz z budową boiska do piłki siatkowej i nawiezieniem piasku na plażę</t>
  </si>
  <si>
    <t>Budowa rowerowego toru przeszkód</t>
  </si>
  <si>
    <t>Budowa boiska treningowego klubu OKS "ODRA" na terenie przylegającym do Skate Parku lub na części terenu należącego 
do PG Nr 7</t>
  </si>
  <si>
    <t>Wykonanie za                                    I pł. 2007 r.</t>
  </si>
  <si>
    <t>Struktura wykonania za                        I pł. 2007 r.</t>
  </si>
  <si>
    <t>Remont kaplicy cmentarnej przy ul.Krapkowickiej</t>
  </si>
  <si>
    <t>Remont korytarzy w Ratuszu</t>
  </si>
  <si>
    <t>PSP Nr 2 - remont sanitariatów</t>
  </si>
  <si>
    <t>PSP Nr 2 – wykonanie wentylacji</t>
  </si>
  <si>
    <t>PSP Nr 11 – wymiana instalacji oświetleniowej</t>
  </si>
  <si>
    <t>PSP Nr 24 – remont balkonów zewnętrznych</t>
  </si>
  <si>
    <t>PSP Nr 29 – remont parkietu sali gimnastycznej</t>
  </si>
  <si>
    <t>Przedszkole Publiczne Nr 4 – remont dachu</t>
  </si>
  <si>
    <t>Przedszkole Publiczne Nr 14 – remont dachu</t>
  </si>
  <si>
    <t xml:space="preserve">PG Nr 4 – remont dachu nad salą gimnastyczną </t>
  </si>
  <si>
    <t>PG Nr 5 – remont przewodów kominowych</t>
  </si>
  <si>
    <t>PG Nr 7 – wymiana instalacji oświetleniowej</t>
  </si>
  <si>
    <t>Licea ogólnokształcace</t>
  </si>
  <si>
    <t>Zespół Szkół im. Prymasa Tysiąclecia – remont dachu budynku OHP</t>
  </si>
  <si>
    <t>Zespół Szkół Ekonomicznych – wykonanie wentylacji</t>
  </si>
  <si>
    <t>Adaptacja pomieszczeń w PSP Nr 10 dla potrzeb Miejskiego Ośrodka Doskonalenia Nauczycieli</t>
  </si>
  <si>
    <t>Remont pomieszczeń siedziby Ośrodka Diagnostyki Chorób Gruczołu Piersiowego SP ZOZ "Centrum" przy ul. Budowlanych</t>
  </si>
  <si>
    <t>Internaty i bursy szkolne</t>
  </si>
  <si>
    <t xml:space="preserve">Internat Zespołu Szkół Mechanicznych - wydzielenie klatki schodowej p.poż. </t>
  </si>
  <si>
    <t>Internat Zespołu Szkół Mechanicznych - remont łazienek i sanitariatów</t>
  </si>
  <si>
    <t>Remont podziemi zabytkowej fontanny Ceres</t>
  </si>
  <si>
    <t>Remont masztów oświetleniowych oraz utworzenie sektora wyznaczonego dla kibiców przyjezdnych na stadionie miejskim przy ul.Oleskiej</t>
  </si>
  <si>
    <t>Teatry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</si>
</sst>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3"/>
      <name val="Arial CE"/>
      <family val="0"/>
    </font>
    <font>
      <i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6" fillId="2" borderId="1" xfId="62" applyNumberFormat="1" applyFont="1" applyFill="1" applyBorder="1" applyAlignment="1">
      <alignment horizontal="center" vertical="center" wrapText="1"/>
      <protection/>
    </xf>
    <xf numFmtId="1" fontId="6" fillId="3" borderId="1" xfId="62" applyNumberFormat="1" applyFont="1" applyFill="1" applyBorder="1" applyAlignment="1">
      <alignment horizontal="center" vertical="center" wrapText="1"/>
      <protection/>
    </xf>
    <xf numFmtId="1" fontId="0" fillId="3" borderId="1" xfId="62" applyNumberFormat="1" applyFont="1" applyFill="1" applyBorder="1" applyAlignment="1">
      <alignment horizontal="center" vertical="center" wrapText="1"/>
      <protection/>
    </xf>
    <xf numFmtId="1" fontId="6" fillId="3" borderId="1" xfId="62" applyNumberFormat="1" applyFont="1" applyFill="1" applyBorder="1" applyAlignment="1">
      <alignment horizontal="center" vertical="center" wrapText="1"/>
      <protection/>
    </xf>
    <xf numFmtId="1" fontId="0" fillId="0" borderId="1" xfId="63" applyNumberFormat="1" applyFont="1" applyBorder="1" applyAlignment="1">
      <alignment horizontal="center" vertical="center" wrapText="1"/>
      <protection/>
    </xf>
    <xf numFmtId="164" fontId="0" fillId="0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2" borderId="2" xfId="62" applyNumberFormat="1" applyFont="1" applyFill="1" applyBorder="1" applyAlignment="1">
      <alignment horizontal="center" vertical="center" wrapText="1"/>
      <protection/>
    </xf>
    <xf numFmtId="3" fontId="6" fillId="3" borderId="2" xfId="62" applyNumberFormat="1" applyFont="1" applyFill="1" applyBorder="1" applyAlignment="1">
      <alignment horizontal="left" vertical="center" wrapText="1"/>
      <protection/>
    </xf>
    <xf numFmtId="3" fontId="7" fillId="3" borderId="2" xfId="62" applyNumberFormat="1" applyFont="1" applyFill="1" applyBorder="1" applyAlignment="1">
      <alignment horizontal="right" vertical="center" wrapText="1"/>
      <protection/>
    </xf>
    <xf numFmtId="49" fontId="7" fillId="3" borderId="2" xfId="62" applyNumberFormat="1" applyFont="1" applyFill="1" applyBorder="1" applyAlignment="1">
      <alignment horizontal="right" vertical="center" wrapText="1"/>
      <protection/>
    </xf>
    <xf numFmtId="3" fontId="6" fillId="3" borderId="2" xfId="62" applyNumberFormat="1" applyFont="1" applyFill="1" applyBorder="1" applyAlignment="1">
      <alignment horizontal="left" vertical="center" wrapText="1"/>
      <protection/>
    </xf>
    <xf numFmtId="49" fontId="7" fillId="0" borderId="2" xfId="63" applyNumberFormat="1" applyFont="1" applyBorder="1" applyAlignment="1">
      <alignment horizontal="right" vertical="center" wrapText="1"/>
      <protection/>
    </xf>
    <xf numFmtId="3" fontId="8" fillId="2" borderId="2" xfId="62" applyNumberFormat="1" applyFont="1" applyFill="1" applyBorder="1" applyAlignment="1">
      <alignment horizontal="center" vertical="center" wrapText="1"/>
      <protection/>
    </xf>
    <xf numFmtId="3" fontId="6" fillId="2" borderId="3" xfId="62" applyNumberFormat="1" applyFont="1" applyFill="1" applyBorder="1" applyAlignment="1">
      <alignment horizontal="center" vertical="center" wrapText="1"/>
      <protection/>
    </xf>
    <xf numFmtId="3" fontId="6" fillId="3" borderId="3" xfId="62" applyNumberFormat="1" applyFont="1" applyFill="1" applyBorder="1" applyAlignment="1">
      <alignment horizontal="center" vertical="center" wrapText="1"/>
      <protection/>
    </xf>
    <xf numFmtId="3" fontId="0" fillId="3" borderId="3" xfId="62" applyNumberFormat="1" applyFont="1" applyFill="1" applyBorder="1" applyAlignment="1">
      <alignment horizontal="center" vertical="center" wrapText="1"/>
      <protection/>
    </xf>
    <xf numFmtId="3" fontId="6" fillId="3" borderId="3" xfId="62" applyNumberFormat="1" applyFont="1" applyFill="1" applyBorder="1" applyAlignment="1">
      <alignment horizontal="center" vertical="center" wrapText="1"/>
      <protection/>
    </xf>
    <xf numFmtId="3" fontId="0" fillId="0" borderId="3" xfId="63" applyNumberFormat="1" applyFont="1" applyBorder="1" applyAlignment="1">
      <alignment horizontal="center" vertical="center" wrapText="1"/>
      <protection/>
    </xf>
    <xf numFmtId="3" fontId="4" fillId="3" borderId="3" xfId="62" applyNumberFormat="1" applyFont="1" applyFill="1" applyBorder="1" applyAlignment="1">
      <alignment horizontal="center" vertical="center" wrapText="1"/>
      <protection/>
    </xf>
    <xf numFmtId="3" fontId="10" fillId="2" borderId="3" xfId="62" applyNumberFormat="1" applyFont="1" applyFill="1" applyBorder="1" applyAlignment="1">
      <alignment horizontal="center" vertical="center" wrapText="1"/>
      <protection/>
    </xf>
    <xf numFmtId="3" fontId="10" fillId="2" borderId="6" xfId="62" applyNumberFormat="1" applyFont="1" applyFill="1" applyBorder="1" applyAlignment="1">
      <alignment horizontal="center" vertical="center" wrapText="1"/>
      <protection/>
    </xf>
    <xf numFmtId="3" fontId="10" fillId="3" borderId="6" xfId="62" applyNumberFormat="1" applyFont="1" applyFill="1" applyBorder="1" applyAlignment="1">
      <alignment horizontal="center" vertical="center" wrapText="1"/>
      <protection/>
    </xf>
    <xf numFmtId="3" fontId="13" fillId="3" borderId="6" xfId="62" applyNumberFormat="1" applyFont="1" applyFill="1" applyBorder="1" applyAlignment="1">
      <alignment horizontal="center" vertical="center" wrapText="1"/>
      <protection/>
    </xf>
    <xf numFmtId="3" fontId="10" fillId="2" borderId="6" xfId="62" applyNumberFormat="1" applyFont="1" applyFill="1" applyBorder="1" applyAlignment="1">
      <alignment horizontal="center" vertical="center" wrapText="1"/>
      <protection/>
    </xf>
    <xf numFmtId="3" fontId="13" fillId="0" borderId="6" xfId="62" applyNumberFormat="1" applyFont="1" applyFill="1" applyBorder="1" applyAlignment="1">
      <alignment horizontal="center" vertical="center" wrapText="1"/>
      <protection/>
    </xf>
    <xf numFmtId="3" fontId="10" fillId="2" borderId="7" xfId="62" applyNumberFormat="1" applyFont="1" applyFill="1" applyBorder="1" applyAlignment="1">
      <alignment horizontal="center" vertical="center" wrapText="1"/>
      <protection/>
    </xf>
    <xf numFmtId="3" fontId="6" fillId="3" borderId="2" xfId="62" applyNumberFormat="1" applyFont="1" applyFill="1" applyBorder="1" applyAlignment="1">
      <alignment horizontal="center" vertical="center" wrapText="1"/>
      <protection/>
    </xf>
    <xf numFmtId="3" fontId="0" fillId="3" borderId="2" xfId="62" applyNumberFormat="1" applyFont="1" applyFill="1" applyBorder="1" applyAlignment="1">
      <alignment horizontal="center" vertical="center" wrapText="1"/>
      <protection/>
    </xf>
    <xf numFmtId="3" fontId="6" fillId="3" borderId="2" xfId="62" applyNumberFormat="1" applyFont="1" applyFill="1" applyBorder="1" applyAlignment="1">
      <alignment horizontal="center" vertical="center" wrapText="1"/>
      <protection/>
    </xf>
    <xf numFmtId="3" fontId="0" fillId="0" borderId="2" xfId="63" applyNumberFormat="1" applyFont="1" applyBorder="1" applyAlignment="1">
      <alignment horizontal="center" vertical="center" wrapText="1"/>
      <protection/>
    </xf>
    <xf numFmtId="3" fontId="4" fillId="3" borderId="2" xfId="62" applyNumberFormat="1" applyFont="1" applyFill="1" applyBorder="1" applyAlignment="1">
      <alignment horizontal="center" vertical="center" wrapText="1"/>
      <protection/>
    </xf>
    <xf numFmtId="3" fontId="10" fillId="2" borderId="2" xfId="62" applyNumberFormat="1" applyFont="1" applyFill="1" applyBorder="1" applyAlignment="1">
      <alignment horizontal="center" vertical="center" wrapText="1"/>
      <protection/>
    </xf>
    <xf numFmtId="3" fontId="4" fillId="0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4" fontId="10" fillId="2" borderId="6" xfId="62" applyNumberFormat="1" applyFont="1" applyFill="1" applyBorder="1" applyAlignment="1">
      <alignment horizontal="center" vertical="center" wrapText="1"/>
      <protection/>
    </xf>
    <xf numFmtId="4" fontId="6" fillId="2" borderId="3" xfId="62" applyNumberFormat="1" applyFont="1" applyFill="1" applyBorder="1" applyAlignment="1">
      <alignment horizontal="center" vertical="center" wrapText="1"/>
      <protection/>
    </xf>
    <xf numFmtId="4" fontId="6" fillId="2" borderId="1" xfId="62" applyNumberFormat="1" applyFont="1" applyFill="1" applyBorder="1" applyAlignment="1">
      <alignment horizontal="center" vertical="center" wrapText="1"/>
      <protection/>
    </xf>
    <xf numFmtId="4" fontId="10" fillId="3" borderId="6" xfId="62" applyNumberFormat="1" applyFont="1" applyFill="1" applyBorder="1" applyAlignment="1">
      <alignment horizontal="center" vertical="center" wrapText="1"/>
      <protection/>
    </xf>
    <xf numFmtId="4" fontId="6" fillId="3" borderId="3" xfId="62" applyNumberFormat="1" applyFont="1" applyFill="1" applyBorder="1" applyAlignment="1">
      <alignment horizontal="center" vertical="center" wrapText="1"/>
      <protection/>
    </xf>
    <xf numFmtId="4" fontId="6" fillId="3" borderId="1" xfId="62" applyNumberFormat="1" applyFont="1" applyFill="1" applyBorder="1" applyAlignment="1">
      <alignment horizontal="center" vertical="center" wrapText="1"/>
      <protection/>
    </xf>
    <xf numFmtId="4" fontId="13" fillId="3" borderId="6" xfId="62" applyNumberFormat="1" applyFont="1" applyFill="1" applyBorder="1" applyAlignment="1">
      <alignment horizontal="center" vertical="center" wrapText="1"/>
      <protection/>
    </xf>
    <xf numFmtId="4" fontId="0" fillId="3" borderId="3" xfId="62" applyNumberFormat="1" applyFont="1" applyFill="1" applyBorder="1" applyAlignment="1">
      <alignment horizontal="center" vertical="center" wrapText="1"/>
      <protection/>
    </xf>
    <xf numFmtId="4" fontId="0" fillId="3" borderId="1" xfId="62" applyNumberFormat="1" applyFont="1" applyFill="1" applyBorder="1" applyAlignment="1">
      <alignment horizontal="center" vertical="center" wrapText="1"/>
      <protection/>
    </xf>
    <xf numFmtId="4" fontId="6" fillId="3" borderId="3" xfId="62" applyNumberFormat="1" applyFont="1" applyFill="1" applyBorder="1" applyAlignment="1">
      <alignment horizontal="center" vertical="center" wrapText="1"/>
      <protection/>
    </xf>
    <xf numFmtId="4" fontId="6" fillId="3" borderId="1" xfId="62" applyNumberFormat="1" applyFont="1" applyFill="1" applyBorder="1" applyAlignment="1">
      <alignment horizontal="center" vertical="center" wrapText="1"/>
      <protection/>
    </xf>
    <xf numFmtId="4" fontId="0" fillId="0" borderId="3" xfId="63" applyNumberFormat="1" applyFont="1" applyBorder="1" applyAlignment="1">
      <alignment horizontal="center" vertical="center" wrapText="1"/>
      <protection/>
    </xf>
    <xf numFmtId="4" fontId="0" fillId="0" borderId="1" xfId="63" applyNumberFormat="1" applyFont="1" applyBorder="1" applyAlignment="1">
      <alignment horizontal="center" vertical="center" wrapText="1"/>
      <protection/>
    </xf>
    <xf numFmtId="4" fontId="4" fillId="3" borderId="3" xfId="62" applyNumberFormat="1" applyFont="1" applyFill="1" applyBorder="1" applyAlignment="1">
      <alignment horizontal="center" vertical="center" wrapText="1"/>
      <protection/>
    </xf>
    <xf numFmtId="4" fontId="4" fillId="3" borderId="1" xfId="62" applyNumberFormat="1" applyFont="1" applyFill="1" applyBorder="1" applyAlignment="1">
      <alignment horizontal="center" vertical="center" wrapText="1"/>
      <protection/>
    </xf>
    <xf numFmtId="4" fontId="10" fillId="2" borderId="6" xfId="62" applyNumberFormat="1" applyFont="1" applyFill="1" applyBorder="1" applyAlignment="1">
      <alignment horizontal="center" vertical="center" wrapText="1"/>
      <protection/>
    </xf>
    <xf numFmtId="4" fontId="13" fillId="0" borderId="6" xfId="62" applyNumberFormat="1" applyFont="1" applyFill="1" applyBorder="1" applyAlignment="1">
      <alignment horizontal="center" vertical="center" wrapText="1"/>
      <protection/>
    </xf>
    <xf numFmtId="4" fontId="10" fillId="2" borderId="7" xfId="62" applyNumberFormat="1" applyFont="1" applyFill="1" applyBorder="1" applyAlignment="1">
      <alignment horizontal="center" vertical="center" wrapText="1"/>
      <protection/>
    </xf>
    <xf numFmtId="4" fontId="10" fillId="2" borderId="3" xfId="62" applyNumberFormat="1" applyFont="1" applyFill="1" applyBorder="1" applyAlignment="1">
      <alignment horizontal="center" vertical="center" wrapText="1"/>
      <protection/>
    </xf>
    <xf numFmtId="4" fontId="10" fillId="2" borderId="1" xfId="62" applyNumberFormat="1" applyFont="1" applyFill="1" applyBorder="1" applyAlignment="1">
      <alignment horizontal="center" vertical="center" wrapText="1"/>
      <protection/>
    </xf>
    <xf numFmtId="4" fontId="0" fillId="0" borderId="3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3" xfId="62" applyNumberFormat="1" applyFont="1" applyFill="1" applyBorder="1" applyAlignment="1">
      <alignment horizontal="center" vertical="center" wrapText="1"/>
      <protection/>
    </xf>
    <xf numFmtId="4" fontId="0" fillId="0" borderId="1" xfId="62" applyNumberFormat="1" applyFont="1" applyFill="1" applyBorder="1" applyAlignment="1">
      <alignment horizontal="center" vertical="center" wrapText="1"/>
      <protection/>
    </xf>
    <xf numFmtId="4" fontId="0" fillId="0" borderId="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53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7,8,9,10-2007-I" xfId="62"/>
    <cellStyle name="Normalny_Załączniki do uchwały" xfId="63"/>
    <cellStyle name="Followed Hyperlink" xfId="64"/>
    <cellStyle name="Percent" xfId="65"/>
    <cellStyle name="Currency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9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.625" style="30" customWidth="1"/>
    <col min="2" max="2" width="8.875" style="30" bestFit="1" customWidth="1"/>
    <col min="3" max="3" width="39.875" style="30" customWidth="1"/>
    <col min="4" max="5" width="14.75390625" style="30" customWidth="1"/>
    <col min="6" max="6" width="15.375" style="30" customWidth="1"/>
    <col min="7" max="8" width="14.75390625" style="30" customWidth="1"/>
    <col min="9" max="9" width="15.375" style="30" customWidth="1"/>
    <col min="10" max="11" width="10.00390625" style="30" customWidth="1"/>
    <col min="12" max="16384" width="9.125" style="30" customWidth="1"/>
  </cols>
  <sheetData>
    <row r="1" spans="1:13" ht="49.5" customHeight="1" thickBot="1">
      <c r="A1" s="175" t="s">
        <v>84</v>
      </c>
      <c r="B1" s="175"/>
      <c r="C1" s="175"/>
      <c r="D1" s="176"/>
      <c r="E1" s="175"/>
      <c r="F1" s="175"/>
      <c r="G1" s="176"/>
      <c r="H1" s="175"/>
      <c r="I1" s="175"/>
      <c r="J1" s="175"/>
      <c r="K1" s="175"/>
      <c r="L1" s="23"/>
      <c r="M1" s="23"/>
    </row>
    <row r="2" spans="1:11" s="28" customFormat="1" ht="23.25" customHeight="1">
      <c r="A2" s="177" t="s">
        <v>0</v>
      </c>
      <c r="B2" s="177" t="s">
        <v>1</v>
      </c>
      <c r="C2" s="178" t="s">
        <v>2</v>
      </c>
      <c r="D2" s="179" t="s">
        <v>82</v>
      </c>
      <c r="E2" s="181" t="s">
        <v>3</v>
      </c>
      <c r="F2" s="185"/>
      <c r="G2" s="179" t="s">
        <v>83</v>
      </c>
      <c r="H2" s="181" t="s">
        <v>3</v>
      </c>
      <c r="I2" s="182"/>
      <c r="J2" s="183" t="s">
        <v>32</v>
      </c>
      <c r="K2" s="184" t="s">
        <v>85</v>
      </c>
    </row>
    <row r="3" spans="1:11" s="28" customFormat="1" ht="55.5" customHeight="1">
      <c r="A3" s="177"/>
      <c r="B3" s="177"/>
      <c r="C3" s="178"/>
      <c r="D3" s="180"/>
      <c r="E3" s="45" t="s">
        <v>53</v>
      </c>
      <c r="F3" s="56" t="s">
        <v>54</v>
      </c>
      <c r="G3" s="180"/>
      <c r="H3" s="45" t="s">
        <v>53</v>
      </c>
      <c r="I3" s="31" t="s">
        <v>54</v>
      </c>
      <c r="J3" s="183"/>
      <c r="K3" s="184"/>
    </row>
    <row r="4" spans="1:11" s="33" customFormat="1" ht="11.25" customHeight="1">
      <c r="A4" s="32">
        <v>1</v>
      </c>
      <c r="B4" s="32">
        <v>2</v>
      </c>
      <c r="C4" s="44">
        <v>3</v>
      </c>
      <c r="D4" s="51">
        <v>4</v>
      </c>
      <c r="E4" s="46">
        <v>5</v>
      </c>
      <c r="F4" s="57">
        <v>6</v>
      </c>
      <c r="G4" s="51">
        <v>7</v>
      </c>
      <c r="H4" s="46">
        <v>8</v>
      </c>
      <c r="I4" s="32">
        <v>9</v>
      </c>
      <c r="J4" s="32">
        <v>10</v>
      </c>
      <c r="K4" s="32">
        <v>11</v>
      </c>
    </row>
    <row r="5" spans="1:11" s="28" customFormat="1" ht="25.5">
      <c r="A5" s="1">
        <v>900</v>
      </c>
      <c r="B5" s="1"/>
      <c r="C5" s="39" t="s">
        <v>18</v>
      </c>
      <c r="D5" s="52">
        <f aca="true" t="shared" si="0" ref="D5:D12">E5+F5</f>
        <v>184525339</v>
      </c>
      <c r="E5" s="47">
        <f>E6</f>
        <v>46750975</v>
      </c>
      <c r="F5" s="39">
        <f>F6</f>
        <v>137774364</v>
      </c>
      <c r="G5" s="87">
        <f aca="true" t="shared" si="1" ref="G5:G12">H5+I5</f>
        <v>57891027.129999995</v>
      </c>
      <c r="H5" s="88">
        <f>H6</f>
        <v>13060115.47</v>
      </c>
      <c r="I5" s="89">
        <f>I6</f>
        <v>44830911.66</v>
      </c>
      <c r="J5" s="16">
        <f>G5/D5</f>
        <v>0.31372941756253864</v>
      </c>
      <c r="K5" s="16">
        <f aca="true" t="shared" si="2" ref="K5:K12">G5/$G$12</f>
        <v>1</v>
      </c>
    </row>
    <row r="6" spans="1:11" s="28" customFormat="1" ht="15">
      <c r="A6" s="18"/>
      <c r="B6" s="19">
        <v>90001</v>
      </c>
      <c r="C6" s="40" t="s">
        <v>39</v>
      </c>
      <c r="D6" s="53">
        <f t="shared" si="0"/>
        <v>184525339</v>
      </c>
      <c r="E6" s="48">
        <f>SUM(E7:E11)</f>
        <v>46750975</v>
      </c>
      <c r="F6" s="58">
        <f>SUM(F7:F11)</f>
        <v>137774364</v>
      </c>
      <c r="G6" s="90">
        <f t="shared" si="1"/>
        <v>57891027.129999995</v>
      </c>
      <c r="H6" s="91">
        <f>SUM(H7:H11)</f>
        <v>13060115.47</v>
      </c>
      <c r="I6" s="92">
        <f>SUM(I7:I11)</f>
        <v>44830911.66</v>
      </c>
      <c r="J6" s="61">
        <f aca="true" t="shared" si="3" ref="J6:J12">G6/D6</f>
        <v>0.31372941756253864</v>
      </c>
      <c r="K6" s="62">
        <f t="shared" si="2"/>
        <v>1</v>
      </c>
    </row>
    <row r="7" spans="1:11" ht="51">
      <c r="A7" s="18"/>
      <c r="B7" s="18"/>
      <c r="C7" s="101" t="s">
        <v>51</v>
      </c>
      <c r="D7" s="54">
        <f t="shared" si="0"/>
        <v>10377048</v>
      </c>
      <c r="E7" s="102"/>
      <c r="F7" s="102">
        <v>10377048</v>
      </c>
      <c r="G7" s="93">
        <f t="shared" si="1"/>
        <v>6045823.05</v>
      </c>
      <c r="H7" s="94"/>
      <c r="I7" s="95">
        <v>6045823.05</v>
      </c>
      <c r="J7" s="61">
        <f t="shared" si="3"/>
        <v>0.5826149257476693</v>
      </c>
      <c r="K7" s="61">
        <f t="shared" si="2"/>
        <v>0.10443454451798738</v>
      </c>
    </row>
    <row r="8" spans="1:11" ht="89.25">
      <c r="A8" s="18"/>
      <c r="B8" s="18"/>
      <c r="C8" s="101" t="s">
        <v>64</v>
      </c>
      <c r="D8" s="54">
        <f t="shared" si="0"/>
        <v>52807626</v>
      </c>
      <c r="E8" s="102">
        <v>14170485</v>
      </c>
      <c r="F8" s="102">
        <v>38637141</v>
      </c>
      <c r="G8" s="93">
        <f t="shared" si="1"/>
        <v>13341543.760000002</v>
      </c>
      <c r="H8" s="94">
        <v>2337448.62</v>
      </c>
      <c r="I8" s="95">
        <v>11004095.14</v>
      </c>
      <c r="J8" s="61">
        <f t="shared" si="3"/>
        <v>0.25264426316002164</v>
      </c>
      <c r="K8" s="61">
        <f t="shared" si="2"/>
        <v>0.23045961388869907</v>
      </c>
    </row>
    <row r="9" spans="1:11" ht="63.75">
      <c r="A9" s="18"/>
      <c r="B9" s="18"/>
      <c r="C9" s="101" t="s">
        <v>65</v>
      </c>
      <c r="D9" s="54">
        <f t="shared" si="0"/>
        <v>35223167</v>
      </c>
      <c r="E9" s="102">
        <v>4309613</v>
      </c>
      <c r="F9" s="102">
        <v>30913554</v>
      </c>
      <c r="G9" s="93">
        <f t="shared" si="1"/>
        <v>14821533.7</v>
      </c>
      <c r="H9" s="94">
        <v>2895643.78</v>
      </c>
      <c r="I9" s="95">
        <v>11925889.92</v>
      </c>
      <c r="J9" s="61">
        <f t="shared" si="3"/>
        <v>0.42078935434738163</v>
      </c>
      <c r="K9" s="61">
        <f t="shared" si="2"/>
        <v>0.2560247146197076</v>
      </c>
    </row>
    <row r="10" spans="1:11" ht="76.5">
      <c r="A10" s="18"/>
      <c r="B10" s="18"/>
      <c r="C10" s="101" t="s">
        <v>66</v>
      </c>
      <c r="D10" s="54">
        <f t="shared" si="0"/>
        <v>82869459</v>
      </c>
      <c r="E10" s="102">
        <v>27443317</v>
      </c>
      <c r="F10" s="102">
        <v>55426142</v>
      </c>
      <c r="G10" s="93">
        <f t="shared" si="1"/>
        <v>21990933.369999997</v>
      </c>
      <c r="H10" s="94">
        <v>7176080.18</v>
      </c>
      <c r="I10" s="95">
        <v>14814853.19</v>
      </c>
      <c r="J10" s="61">
        <f t="shared" si="3"/>
        <v>0.26536837135620733</v>
      </c>
      <c r="K10" s="61">
        <f t="shared" si="2"/>
        <v>0.37986773529889517</v>
      </c>
    </row>
    <row r="11" spans="1:11" ht="25.5">
      <c r="A11" s="18"/>
      <c r="B11" s="18"/>
      <c r="C11" s="101" t="s">
        <v>52</v>
      </c>
      <c r="D11" s="54">
        <f t="shared" si="0"/>
        <v>3248039</v>
      </c>
      <c r="E11" s="102">
        <v>827560</v>
      </c>
      <c r="F11" s="102">
        <v>2420479</v>
      </c>
      <c r="G11" s="93">
        <f t="shared" si="1"/>
        <v>1691193.25</v>
      </c>
      <c r="H11" s="94">
        <v>650942.89</v>
      </c>
      <c r="I11" s="95">
        <v>1040250.36</v>
      </c>
      <c r="J11" s="61">
        <f t="shared" si="3"/>
        <v>0.520681324947145</v>
      </c>
      <c r="K11" s="61">
        <f t="shared" si="2"/>
        <v>0.02921339167471082</v>
      </c>
    </row>
    <row r="12" spans="1:11" ht="19.5" customHeight="1" thickBot="1">
      <c r="A12" s="1"/>
      <c r="B12" s="1"/>
      <c r="C12" s="42" t="s">
        <v>24</v>
      </c>
      <c r="D12" s="55">
        <f t="shared" si="0"/>
        <v>184525339</v>
      </c>
      <c r="E12" s="50">
        <f>E5</f>
        <v>46750975</v>
      </c>
      <c r="F12" s="60">
        <f>F5</f>
        <v>137774364</v>
      </c>
      <c r="G12" s="96">
        <f t="shared" si="1"/>
        <v>57891027.129999995</v>
      </c>
      <c r="H12" s="97">
        <f>H5</f>
        <v>13060115.47</v>
      </c>
      <c r="I12" s="98">
        <f>I5</f>
        <v>44830911.66</v>
      </c>
      <c r="J12" s="22">
        <f t="shared" si="3"/>
        <v>0.31372941756253864</v>
      </c>
      <c r="K12" s="22">
        <f t="shared" si="2"/>
        <v>1</v>
      </c>
    </row>
    <row r="13" spans="1:11" ht="12.75">
      <c r="A13" s="34"/>
      <c r="B13" s="35"/>
      <c r="C13" s="36"/>
      <c r="D13" s="43"/>
      <c r="E13" s="43"/>
      <c r="F13" s="43"/>
      <c r="G13" s="43"/>
      <c r="H13" s="43"/>
      <c r="I13" s="43"/>
      <c r="J13" s="43"/>
      <c r="K13" s="43"/>
    </row>
    <row r="14" spans="1:11" ht="12.75">
      <c r="A14" s="34"/>
      <c r="B14" s="35"/>
      <c r="C14" s="36"/>
      <c r="D14" s="43"/>
      <c r="E14" s="43"/>
      <c r="F14" s="43"/>
      <c r="G14" s="171"/>
      <c r="H14" s="43"/>
      <c r="I14" s="43"/>
      <c r="J14" s="43"/>
      <c r="K14" s="43"/>
    </row>
    <row r="15" spans="1:11" ht="12.75">
      <c r="A15" s="34"/>
      <c r="B15" s="35"/>
      <c r="C15" s="36"/>
      <c r="D15" s="43"/>
      <c r="E15" s="43"/>
      <c r="F15" s="43"/>
      <c r="G15" s="171"/>
      <c r="H15" s="43"/>
      <c r="I15" s="43"/>
      <c r="J15" s="43"/>
      <c r="K15" s="43"/>
    </row>
    <row r="16" spans="1:11" ht="12.75">
      <c r="A16" s="34"/>
      <c r="B16" s="35"/>
      <c r="C16" s="36"/>
      <c r="D16" s="43"/>
      <c r="E16" s="43"/>
      <c r="F16" s="43"/>
      <c r="G16" s="171"/>
      <c r="H16" s="43"/>
      <c r="I16" s="43"/>
      <c r="J16" s="43"/>
      <c r="K16" s="43"/>
    </row>
    <row r="17" spans="1:11" ht="12.75">
      <c r="A17" s="34"/>
      <c r="B17" s="35"/>
      <c r="C17" s="36"/>
      <c r="D17" s="43"/>
      <c r="E17" s="43"/>
      <c r="F17" s="43"/>
      <c r="G17" s="43"/>
      <c r="H17" s="43"/>
      <c r="I17" s="43"/>
      <c r="J17" s="43"/>
      <c r="K17" s="43"/>
    </row>
    <row r="18" spans="1:11" ht="12.75">
      <c r="A18" s="34"/>
      <c r="B18" s="35"/>
      <c r="C18" s="36"/>
      <c r="D18" s="43"/>
      <c r="E18" s="43"/>
      <c r="F18" s="43"/>
      <c r="G18" s="43"/>
      <c r="H18" s="43"/>
      <c r="I18" s="43"/>
      <c r="J18" s="43"/>
      <c r="K18" s="43"/>
    </row>
    <row r="19" spans="1:11" ht="12.75">
      <c r="A19" s="34"/>
      <c r="B19" s="35"/>
      <c r="C19" s="36"/>
      <c r="D19" s="43"/>
      <c r="E19" s="43"/>
      <c r="F19" s="43"/>
      <c r="G19" s="43"/>
      <c r="H19" s="43"/>
      <c r="I19" s="43"/>
      <c r="J19" s="43"/>
      <c r="K19" s="43"/>
    </row>
    <row r="20" spans="1:11" ht="12.75">
      <c r="A20" s="34"/>
      <c r="B20" s="35"/>
      <c r="C20" s="36"/>
      <c r="D20" s="43"/>
      <c r="E20" s="43"/>
      <c r="F20" s="43"/>
      <c r="G20" s="43"/>
      <c r="H20" s="43"/>
      <c r="I20" s="43"/>
      <c r="J20" s="43"/>
      <c r="K20" s="43"/>
    </row>
    <row r="21" spans="1:11" ht="12.75">
      <c r="A21" s="34"/>
      <c r="B21" s="35"/>
      <c r="C21" s="36"/>
      <c r="D21" s="43"/>
      <c r="E21" s="43"/>
      <c r="F21" s="43"/>
      <c r="G21" s="43"/>
      <c r="H21" s="43"/>
      <c r="I21" s="43"/>
      <c r="J21" s="43"/>
      <c r="K21" s="43"/>
    </row>
    <row r="22" spans="1:11" ht="12.75">
      <c r="A22" s="34"/>
      <c r="B22" s="35"/>
      <c r="C22" s="36"/>
      <c r="D22" s="43"/>
      <c r="E22" s="43"/>
      <c r="F22" s="43"/>
      <c r="G22" s="43"/>
      <c r="H22" s="43"/>
      <c r="I22" s="43"/>
      <c r="J22" s="43"/>
      <c r="K22" s="43"/>
    </row>
    <row r="23" spans="1:11" ht="12.75">
      <c r="A23" s="34"/>
      <c r="B23" s="35"/>
      <c r="C23" s="36"/>
      <c r="D23" s="43"/>
      <c r="E23" s="43"/>
      <c r="F23" s="43"/>
      <c r="G23" s="43"/>
      <c r="H23" s="43"/>
      <c r="I23" s="43"/>
      <c r="J23" s="43"/>
      <c r="K23" s="43"/>
    </row>
    <row r="24" spans="1:11" ht="12.75">
      <c r="A24" s="34"/>
      <c r="B24" s="35"/>
      <c r="C24" s="36"/>
      <c r="D24" s="43"/>
      <c r="E24" s="43"/>
      <c r="F24" s="43"/>
      <c r="G24" s="43"/>
      <c r="H24" s="43"/>
      <c r="I24" s="43"/>
      <c r="J24" s="43"/>
      <c r="K24" s="43"/>
    </row>
    <row r="25" spans="1:11" ht="12.75">
      <c r="A25" s="34"/>
      <c r="B25" s="35"/>
      <c r="C25" s="36"/>
      <c r="D25" s="43"/>
      <c r="E25" s="43"/>
      <c r="F25" s="43"/>
      <c r="G25" s="43"/>
      <c r="H25" s="43"/>
      <c r="I25" s="43"/>
      <c r="J25" s="43"/>
      <c r="K25" s="43"/>
    </row>
    <row r="26" spans="1:11" ht="12.75">
      <c r="A26" s="34"/>
      <c r="B26" s="35"/>
      <c r="C26" s="36"/>
      <c r="D26" s="43"/>
      <c r="E26" s="43"/>
      <c r="F26" s="43"/>
      <c r="G26" s="43"/>
      <c r="H26" s="43"/>
      <c r="I26" s="43"/>
      <c r="J26" s="43"/>
      <c r="K26" s="43"/>
    </row>
    <row r="27" spans="1:11" ht="12.75">
      <c r="A27" s="34"/>
      <c r="B27" s="35"/>
      <c r="C27" s="36"/>
      <c r="D27" s="43"/>
      <c r="E27" s="43"/>
      <c r="F27" s="43"/>
      <c r="G27" s="43"/>
      <c r="H27" s="43"/>
      <c r="I27" s="43"/>
      <c r="J27" s="43"/>
      <c r="K27" s="43"/>
    </row>
    <row r="28" spans="1:11" ht="12.75">
      <c r="A28" s="34"/>
      <c r="B28" s="35"/>
      <c r="C28" s="36"/>
      <c r="D28" s="43"/>
      <c r="E28" s="43"/>
      <c r="F28" s="43"/>
      <c r="G28" s="43"/>
      <c r="H28" s="43"/>
      <c r="I28" s="43"/>
      <c r="J28" s="43"/>
      <c r="K28" s="43"/>
    </row>
    <row r="29" spans="1:11" ht="12.75">
      <c r="A29" s="34"/>
      <c r="B29" s="35"/>
      <c r="C29" s="36"/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34"/>
      <c r="B30" s="35"/>
      <c r="C30" s="36"/>
      <c r="D30" s="43"/>
      <c r="E30" s="43"/>
      <c r="F30" s="43"/>
      <c r="G30" s="43"/>
      <c r="H30" s="43"/>
      <c r="I30" s="43"/>
      <c r="J30" s="43"/>
      <c r="K30" s="43"/>
    </row>
    <row r="31" spans="1:11" ht="12.75">
      <c r="A31" s="34"/>
      <c r="B31" s="35"/>
      <c r="C31" s="36"/>
      <c r="D31" s="43"/>
      <c r="E31" s="43"/>
      <c r="F31" s="43"/>
      <c r="G31" s="43"/>
      <c r="H31" s="43"/>
      <c r="I31" s="43"/>
      <c r="J31" s="43"/>
      <c r="K31" s="43"/>
    </row>
    <row r="32" spans="1:11" ht="12.75">
      <c r="A32" s="34"/>
      <c r="B32" s="35"/>
      <c r="C32" s="36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34"/>
      <c r="B33" s="35"/>
      <c r="C33" s="36"/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34"/>
      <c r="B34" s="35"/>
      <c r="C34" s="36"/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34"/>
      <c r="B35" s="35"/>
      <c r="C35" s="36"/>
      <c r="D35" s="43"/>
      <c r="E35" s="43"/>
      <c r="F35" s="43"/>
      <c r="G35" s="43"/>
      <c r="H35" s="43"/>
      <c r="I35" s="43"/>
      <c r="J35" s="43"/>
      <c r="K35" s="43"/>
    </row>
    <row r="36" spans="1:11" ht="12.7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2.7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2.75">
      <c r="A38" s="34"/>
      <c r="B38" s="35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2.75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2.75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2.75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2.7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2.7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2.75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2.75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2.75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2.75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2.75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>
      <c r="A140" s="34"/>
      <c r="B140" s="35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>
      <c r="A143" s="34"/>
      <c r="B143" s="35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>
      <c r="A145" s="34"/>
      <c r="B145" s="35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>
      <c r="A147" s="34"/>
      <c r="B147" s="35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>
      <c r="A148" s="34"/>
      <c r="B148" s="35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>
      <c r="A149" s="34"/>
      <c r="B149" s="35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>
      <c r="A150" s="34"/>
      <c r="B150" s="35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>
      <c r="A151" s="34"/>
      <c r="B151" s="35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75">
      <c r="A152" s="34"/>
      <c r="B152" s="35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ht="12.75">
      <c r="A153" s="34"/>
      <c r="B153" s="35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ht="12.75">
      <c r="A154" s="34"/>
      <c r="B154" s="35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ht="12.75">
      <c r="A155" s="34"/>
      <c r="B155" s="35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ht="12.75">
      <c r="A156" s="34"/>
      <c r="B156" s="35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ht="12.75">
      <c r="A157" s="34"/>
      <c r="B157" s="35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ht="12.75">
      <c r="A158" s="34"/>
      <c r="B158" s="35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ht="12.75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ht="12.75">
      <c r="A160" s="34"/>
      <c r="B160" s="35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ht="12.75">
      <c r="A161" s="34"/>
      <c r="B161" s="35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ht="12.75">
      <c r="A162" s="34"/>
      <c r="B162" s="35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ht="12.75">
      <c r="A163" s="34"/>
      <c r="B163" s="35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ht="12.75">
      <c r="A164" s="34"/>
      <c r="B164" s="35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ht="12.75">
      <c r="A165" s="34"/>
      <c r="B165" s="35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ht="12.75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ht="12.75">
      <c r="A167" s="34"/>
      <c r="B167" s="35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ht="12.75">
      <c r="A168" s="34"/>
      <c r="B168" s="35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ht="12.75">
      <c r="A169" s="34"/>
      <c r="B169" s="35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ht="12.75">
      <c r="A170" s="34"/>
      <c r="B170" s="35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ht="12.75">
      <c r="A171" s="34"/>
      <c r="B171" s="35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ht="12.75">
      <c r="A172" s="34"/>
      <c r="B172" s="35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ht="12.75">
      <c r="A173" s="34"/>
      <c r="B173" s="35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ht="12.75">
      <c r="A174" s="34"/>
      <c r="B174" s="35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ht="12.75">
      <c r="A175" s="34"/>
      <c r="B175" s="35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2.75">
      <c r="A176" s="34"/>
      <c r="B176" s="35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ht="12.75">
      <c r="A177" s="34"/>
      <c r="B177" s="35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4"/>
      <c r="B178" s="35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ht="12.75">
      <c r="A179" s="34"/>
      <c r="B179" s="35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4"/>
      <c r="B180" s="35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 ht="12.75">
      <c r="A181" s="34"/>
      <c r="B181" s="35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 ht="12.75">
      <c r="A182" s="34"/>
      <c r="B182" s="35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2.75">
      <c r="A183" s="34"/>
      <c r="B183" s="35"/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1:11" ht="12.75">
      <c r="A184" s="34"/>
      <c r="B184" s="35"/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1:11" ht="12.75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1:11" ht="12.75">
      <c r="A186" s="34"/>
      <c r="B186" s="35"/>
      <c r="C186" s="36"/>
      <c r="D186" s="36"/>
      <c r="E186" s="36"/>
      <c r="F186" s="36"/>
      <c r="G186" s="36"/>
      <c r="H186" s="36"/>
      <c r="I186" s="36"/>
      <c r="J186" s="36"/>
      <c r="K186" s="36"/>
    </row>
    <row r="187" spans="1:11" ht="12.75">
      <c r="A187" s="34"/>
      <c r="B187" s="35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ht="12.75">
      <c r="A188" s="34"/>
      <c r="B188" s="35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ht="12.75">
      <c r="A189" s="34"/>
      <c r="B189" s="35"/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1:11" ht="12.75">
      <c r="A190" s="34"/>
      <c r="B190" s="35"/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1:11" ht="12.75">
      <c r="A191" s="34"/>
      <c r="B191" s="35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 ht="12.75">
      <c r="A192" s="34"/>
      <c r="B192" s="35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ht="12.75">
      <c r="A193" s="34"/>
      <c r="B193" s="35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 ht="12.75">
      <c r="A194" s="34"/>
      <c r="B194" s="35"/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1:11" ht="12.75">
      <c r="A195" s="34"/>
      <c r="B195" s="35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 ht="12.75">
      <c r="A196" s="34"/>
      <c r="B196" s="35"/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1:11" ht="12.75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1:11" ht="12.75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36"/>
    </row>
    <row r="199" spans="1:11" ht="12.75">
      <c r="A199" s="34"/>
      <c r="B199" s="35"/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11" ht="12.75">
      <c r="A200" s="34"/>
      <c r="B200" s="35"/>
      <c r="C200" s="36"/>
      <c r="D200" s="36"/>
      <c r="E200" s="36"/>
      <c r="F200" s="36"/>
      <c r="G200" s="36"/>
      <c r="H200" s="36"/>
      <c r="I200" s="36"/>
      <c r="J200" s="36"/>
      <c r="K200" s="36"/>
    </row>
    <row r="201" spans="1:11" ht="12.75">
      <c r="A201" s="34"/>
      <c r="B201" s="35"/>
      <c r="C201" s="36"/>
      <c r="D201" s="36"/>
      <c r="E201" s="36"/>
      <c r="F201" s="36"/>
      <c r="G201" s="36"/>
      <c r="H201" s="36"/>
      <c r="I201" s="36"/>
      <c r="J201" s="36"/>
      <c r="K201" s="36"/>
    </row>
    <row r="202" spans="1:11" ht="12.75">
      <c r="A202" s="34"/>
      <c r="B202" s="35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1:11" ht="12.75">
      <c r="A203" s="34"/>
      <c r="B203" s="35"/>
      <c r="C203" s="36"/>
      <c r="D203" s="36"/>
      <c r="E203" s="36"/>
      <c r="F203" s="36"/>
      <c r="G203" s="36"/>
      <c r="H203" s="36"/>
      <c r="I203" s="36"/>
      <c r="J203" s="36"/>
      <c r="K203" s="36"/>
    </row>
    <row r="204" spans="1:11" ht="12.75">
      <c r="A204" s="34"/>
      <c r="B204" s="35"/>
      <c r="C204" s="36"/>
      <c r="D204" s="36"/>
      <c r="E204" s="36"/>
      <c r="F204" s="36"/>
      <c r="G204" s="36"/>
      <c r="H204" s="36"/>
      <c r="I204" s="36"/>
      <c r="J204" s="36"/>
      <c r="K204" s="36"/>
    </row>
    <row r="205" spans="1:11" ht="12.75">
      <c r="A205" s="34"/>
      <c r="B205" s="35"/>
      <c r="C205" s="36"/>
      <c r="D205" s="36"/>
      <c r="E205" s="36"/>
      <c r="F205" s="36"/>
      <c r="G205" s="36"/>
      <c r="H205" s="36"/>
      <c r="I205" s="36"/>
      <c r="J205" s="36"/>
      <c r="K205" s="36"/>
    </row>
    <row r="206" spans="1:11" ht="12.75">
      <c r="A206" s="34"/>
      <c r="B206" s="35"/>
      <c r="C206" s="36"/>
      <c r="D206" s="36"/>
      <c r="E206" s="36"/>
      <c r="F206" s="36"/>
      <c r="G206" s="36"/>
      <c r="H206" s="36"/>
      <c r="I206" s="36"/>
      <c r="J206" s="36"/>
      <c r="K206" s="36"/>
    </row>
    <row r="207" spans="1:11" ht="12.75">
      <c r="A207" s="34"/>
      <c r="B207" s="35"/>
      <c r="C207" s="36"/>
      <c r="D207" s="36"/>
      <c r="E207" s="36"/>
      <c r="F207" s="36"/>
      <c r="G207" s="36"/>
      <c r="H207" s="36"/>
      <c r="I207" s="36"/>
      <c r="J207" s="36"/>
      <c r="K207" s="36"/>
    </row>
    <row r="208" spans="1:11" ht="12.75">
      <c r="A208" s="34"/>
      <c r="B208" s="34"/>
      <c r="C208" s="36"/>
      <c r="D208" s="36"/>
      <c r="E208" s="36"/>
      <c r="F208" s="36"/>
      <c r="G208" s="36"/>
      <c r="H208" s="36"/>
      <c r="I208" s="36"/>
      <c r="J208" s="36"/>
      <c r="K208" s="36"/>
    </row>
    <row r="209" spans="1:11" ht="12.75">
      <c r="A209" s="34"/>
      <c r="B209" s="34"/>
      <c r="C209" s="36"/>
      <c r="D209" s="36"/>
      <c r="E209" s="36"/>
      <c r="F209" s="36"/>
      <c r="G209" s="36"/>
      <c r="H209" s="36"/>
      <c r="I209" s="36"/>
      <c r="J209" s="36"/>
      <c r="K209" s="36"/>
    </row>
    <row r="210" spans="1:11" ht="12.75">
      <c r="A210" s="34"/>
      <c r="B210" s="34"/>
      <c r="C210" s="36"/>
      <c r="D210" s="36"/>
      <c r="E210" s="36"/>
      <c r="F210" s="36"/>
      <c r="G210" s="36"/>
      <c r="H210" s="36"/>
      <c r="I210" s="36"/>
      <c r="J210" s="36"/>
      <c r="K210" s="36"/>
    </row>
    <row r="211" spans="1:11" ht="12.75">
      <c r="A211" s="34"/>
      <c r="B211" s="34"/>
      <c r="C211" s="36"/>
      <c r="D211" s="36"/>
      <c r="E211" s="36"/>
      <c r="F211" s="36"/>
      <c r="G211" s="36"/>
      <c r="H211" s="36"/>
      <c r="I211" s="36"/>
      <c r="J211" s="36"/>
      <c r="K211" s="36"/>
    </row>
    <row r="212" spans="1:11" ht="12.75">
      <c r="A212" s="34"/>
      <c r="B212" s="34"/>
      <c r="C212" s="36"/>
      <c r="D212" s="36"/>
      <c r="E212" s="36"/>
      <c r="F212" s="36"/>
      <c r="G212" s="36"/>
      <c r="H212" s="36"/>
      <c r="I212" s="36"/>
      <c r="J212" s="36"/>
      <c r="K212" s="36"/>
    </row>
    <row r="213" spans="1:11" ht="12.75">
      <c r="A213" s="34"/>
      <c r="B213" s="34"/>
      <c r="C213" s="36"/>
      <c r="D213" s="36"/>
      <c r="E213" s="36"/>
      <c r="F213" s="36"/>
      <c r="G213" s="36"/>
      <c r="H213" s="36"/>
      <c r="I213" s="36"/>
      <c r="J213" s="36"/>
      <c r="K213" s="36"/>
    </row>
    <row r="214" spans="1:11" ht="12.75">
      <c r="A214" s="34"/>
      <c r="B214" s="34"/>
      <c r="C214" s="36"/>
      <c r="D214" s="36"/>
      <c r="E214" s="36"/>
      <c r="F214" s="36"/>
      <c r="G214" s="36"/>
      <c r="H214" s="36"/>
      <c r="I214" s="36"/>
      <c r="J214" s="36"/>
      <c r="K214" s="36"/>
    </row>
    <row r="215" spans="1:11" ht="12.75">
      <c r="A215" s="34"/>
      <c r="B215" s="34"/>
      <c r="C215" s="36"/>
      <c r="D215" s="36"/>
      <c r="E215" s="36"/>
      <c r="F215" s="36"/>
      <c r="G215" s="36"/>
      <c r="H215" s="36"/>
      <c r="I215" s="36"/>
      <c r="J215" s="36"/>
      <c r="K215" s="36"/>
    </row>
    <row r="216" spans="1:11" ht="12.75">
      <c r="A216" s="34"/>
      <c r="B216" s="34"/>
      <c r="C216" s="36"/>
      <c r="D216" s="36"/>
      <c r="E216" s="36"/>
      <c r="F216" s="36"/>
      <c r="G216" s="36"/>
      <c r="H216" s="36"/>
      <c r="I216" s="36"/>
      <c r="J216" s="36"/>
      <c r="K216" s="36"/>
    </row>
    <row r="217" spans="1:11" ht="12.75">
      <c r="A217" s="34"/>
      <c r="B217" s="34"/>
      <c r="C217" s="36"/>
      <c r="D217" s="36"/>
      <c r="E217" s="36"/>
      <c r="F217" s="36"/>
      <c r="G217" s="36"/>
      <c r="H217" s="36"/>
      <c r="I217" s="36"/>
      <c r="J217" s="36"/>
      <c r="K217" s="36"/>
    </row>
    <row r="218" spans="1:11" ht="12.75">
      <c r="A218" s="34"/>
      <c r="B218" s="34"/>
      <c r="C218" s="36"/>
      <c r="D218" s="36"/>
      <c r="E218" s="36"/>
      <c r="F218" s="36"/>
      <c r="G218" s="36"/>
      <c r="H218" s="36"/>
      <c r="I218" s="36"/>
      <c r="J218" s="36"/>
      <c r="K218" s="36"/>
    </row>
    <row r="219" spans="1:11" ht="12.75">
      <c r="A219" s="34"/>
      <c r="B219" s="34"/>
      <c r="C219" s="36"/>
      <c r="D219" s="36"/>
      <c r="E219" s="36"/>
      <c r="F219" s="36"/>
      <c r="G219" s="36"/>
      <c r="H219" s="36"/>
      <c r="I219" s="36"/>
      <c r="J219" s="36"/>
      <c r="K219" s="36"/>
    </row>
    <row r="220" spans="1:11" ht="12.75">
      <c r="A220" s="34"/>
      <c r="B220" s="34"/>
      <c r="C220" s="36"/>
      <c r="D220" s="36"/>
      <c r="E220" s="36"/>
      <c r="F220" s="36"/>
      <c r="G220" s="36"/>
      <c r="H220" s="36"/>
      <c r="I220" s="36"/>
      <c r="J220" s="36"/>
      <c r="K220" s="36"/>
    </row>
    <row r="221" spans="1:11" ht="12.75">
      <c r="A221" s="34"/>
      <c r="B221" s="34"/>
      <c r="C221" s="36"/>
      <c r="D221" s="36"/>
      <c r="E221" s="36"/>
      <c r="F221" s="36"/>
      <c r="G221" s="36"/>
      <c r="H221" s="36"/>
      <c r="I221" s="36"/>
      <c r="J221" s="36"/>
      <c r="K221" s="36"/>
    </row>
    <row r="222" spans="1:11" ht="12.75">
      <c r="A222" s="34"/>
      <c r="B222" s="34"/>
      <c r="C222" s="36"/>
      <c r="D222" s="36"/>
      <c r="E222" s="36"/>
      <c r="F222" s="36"/>
      <c r="G222" s="36"/>
      <c r="H222" s="36"/>
      <c r="I222" s="36"/>
      <c r="J222" s="36"/>
      <c r="K222" s="36"/>
    </row>
    <row r="223" spans="1:11" ht="12.75">
      <c r="A223" s="34"/>
      <c r="B223" s="34"/>
      <c r="C223" s="36"/>
      <c r="D223" s="36"/>
      <c r="E223" s="36"/>
      <c r="F223" s="36"/>
      <c r="G223" s="36"/>
      <c r="H223" s="36"/>
      <c r="I223" s="36"/>
      <c r="J223" s="36"/>
      <c r="K223" s="36"/>
    </row>
    <row r="224" spans="1:11" ht="12.75">
      <c r="A224" s="34"/>
      <c r="B224" s="34"/>
      <c r="C224" s="36"/>
      <c r="D224" s="36"/>
      <c r="E224" s="36"/>
      <c r="F224" s="36"/>
      <c r="G224" s="36"/>
      <c r="H224" s="36"/>
      <c r="I224" s="36"/>
      <c r="J224" s="36"/>
      <c r="K224" s="36"/>
    </row>
    <row r="225" spans="1:11" ht="12.75">
      <c r="A225" s="34"/>
      <c r="B225" s="34"/>
      <c r="C225" s="36"/>
      <c r="D225" s="36"/>
      <c r="E225" s="36"/>
      <c r="F225" s="36"/>
      <c r="G225" s="36"/>
      <c r="H225" s="36"/>
      <c r="I225" s="36"/>
      <c r="J225" s="36"/>
      <c r="K225" s="36"/>
    </row>
    <row r="226" spans="1:11" ht="12.75">
      <c r="A226" s="34"/>
      <c r="B226" s="34"/>
      <c r="C226" s="36"/>
      <c r="D226" s="36"/>
      <c r="E226" s="36"/>
      <c r="F226" s="36"/>
      <c r="G226" s="36"/>
      <c r="H226" s="36"/>
      <c r="I226" s="36"/>
      <c r="J226" s="36"/>
      <c r="K226" s="36"/>
    </row>
    <row r="227" spans="1:11" ht="12.75">
      <c r="A227" s="34"/>
      <c r="B227" s="34"/>
      <c r="C227" s="36"/>
      <c r="D227" s="36"/>
      <c r="E227" s="36"/>
      <c r="F227" s="36"/>
      <c r="G227" s="36"/>
      <c r="H227" s="36"/>
      <c r="I227" s="36"/>
      <c r="J227" s="36"/>
      <c r="K227" s="36"/>
    </row>
    <row r="228" spans="1:11" ht="12.75">
      <c r="A228" s="34"/>
      <c r="B228" s="34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2:11" ht="12.75">
      <c r="B229" s="37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2:11" ht="12.75">
      <c r="B230" s="37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2:11" ht="12.75">
      <c r="B231" s="37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2:11" ht="12.75">
      <c r="B232" s="37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2:11" ht="12.75">
      <c r="B233" s="37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11" ht="12.75">
      <c r="B234" s="37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2:11" ht="12.75">
      <c r="B235" s="37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2:11" ht="12.75">
      <c r="B236" s="37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2:11" ht="12.75">
      <c r="B237" s="37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2:11" ht="12.75">
      <c r="B238" s="37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2:11" ht="12.75">
      <c r="B239" s="37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2:11" ht="12.75">
      <c r="B240" s="37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ht="12.75">
      <c r="B241" s="37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2:11" ht="12.75">
      <c r="B242" s="37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2:11" ht="12.75">
      <c r="B243" s="37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2:11" ht="12.75">
      <c r="B244" s="37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2:11" ht="12.75">
      <c r="B245" s="37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2:11" ht="12.75">
      <c r="B246" s="37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2:11" ht="12.75">
      <c r="B247" s="37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ht="12.75">
      <c r="B248" s="37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2:11" ht="12.75">
      <c r="B249" s="37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2:11" ht="12.75">
      <c r="B250" s="37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2:11" ht="12.75">
      <c r="B251" s="37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2:11" ht="12.75">
      <c r="B252" s="37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2:11" ht="12.75">
      <c r="B253" s="37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2:11" ht="12.75">
      <c r="B254" s="37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ht="12.75">
      <c r="B255" s="37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2:11" ht="12.75">
      <c r="B256" s="37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2:11" ht="12.75">
      <c r="B257" s="37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2:11" ht="12.75">
      <c r="B258" s="37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2:11" ht="12.75">
      <c r="B259" s="37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2:11" ht="12.75">
      <c r="B260" s="37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2:11" ht="12.75">
      <c r="B261" s="37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ht="12.75">
      <c r="B262" s="37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2:11" ht="12.75">
      <c r="B263" s="37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2:11" ht="12.75">
      <c r="B264" s="37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2:11" ht="12.75">
      <c r="B265" s="37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2:11" ht="12.75">
      <c r="B266" s="37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2:11" ht="12.75">
      <c r="B267" s="37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2:11" ht="12.75">
      <c r="B268" s="37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2:11" ht="12.75">
      <c r="B269" s="37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2:11" ht="12.75">
      <c r="B270" s="37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2:11" ht="12.75">
      <c r="B271" s="37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2:11" ht="12.75">
      <c r="B272" s="37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2:11" ht="12.75">
      <c r="B273" s="37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2:11" ht="12.75">
      <c r="B274" s="37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2:11" ht="12.75">
      <c r="B275" s="37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2:11" ht="12.75">
      <c r="B276" s="37"/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2:11" ht="12.75">
      <c r="B277" s="37"/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2:11" ht="12.75">
      <c r="B278" s="37"/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2:11" ht="12.75">
      <c r="B279" s="37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11" ht="12.75">
      <c r="B280" s="37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2:11" ht="12.75">
      <c r="B281" s="37"/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2:11" ht="12.75">
      <c r="B282" s="37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2:11" ht="12.75">
      <c r="B283" s="37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2:11" ht="12.75">
      <c r="B284" s="37"/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2:11" ht="12.75">
      <c r="B285" s="37"/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2:11" ht="12.75">
      <c r="B286" s="37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11" ht="12.75">
      <c r="B287" s="37"/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2:11" ht="12.75">
      <c r="B288" s="37"/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2:11" ht="12.75">
      <c r="B289" s="37"/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2:11" ht="12.75">
      <c r="B290" s="37"/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2:11" ht="12.75">
      <c r="B291" s="37"/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2:11" ht="12.75">
      <c r="B292" s="37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2:11" ht="12.75">
      <c r="B293" s="37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ht="12.75">
      <c r="B294" s="37"/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2:11" ht="12.75">
      <c r="B295" s="37"/>
      <c r="C295" s="38"/>
      <c r="D295" s="38"/>
      <c r="E295" s="38"/>
      <c r="F295" s="38"/>
      <c r="G295" s="38"/>
      <c r="H295" s="38"/>
      <c r="I295" s="38"/>
      <c r="J295" s="38"/>
      <c r="K295" s="38"/>
    </row>
    <row r="296" spans="2:11" ht="12.75">
      <c r="B296" s="37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2:11" ht="12.75">
      <c r="B297" s="37"/>
      <c r="C297" s="38"/>
      <c r="D297" s="38"/>
      <c r="E297" s="38"/>
      <c r="F297" s="38"/>
      <c r="G297" s="38"/>
      <c r="H297" s="38"/>
      <c r="I297" s="38"/>
      <c r="J297" s="38"/>
      <c r="K297" s="38"/>
    </row>
    <row r="298" spans="2:11" ht="12.75">
      <c r="B298" s="37"/>
      <c r="C298" s="38"/>
      <c r="D298" s="38"/>
      <c r="E298" s="38"/>
      <c r="F298" s="38"/>
      <c r="G298" s="38"/>
      <c r="H298" s="38"/>
      <c r="I298" s="38"/>
      <c r="J298" s="38"/>
      <c r="K298" s="38"/>
    </row>
    <row r="299" spans="2:11" ht="12.75">
      <c r="B299" s="37"/>
      <c r="C299" s="38"/>
      <c r="D299" s="38"/>
      <c r="E299" s="38"/>
      <c r="F299" s="38"/>
      <c r="G299" s="38"/>
      <c r="H299" s="38"/>
      <c r="I299" s="38"/>
      <c r="J299" s="38"/>
      <c r="K299" s="38"/>
    </row>
    <row r="300" spans="2:11" ht="12.75">
      <c r="B300" s="37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ht="12.75">
      <c r="B301" s="37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2:11" ht="12.75">
      <c r="B302" s="37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2:11" ht="12.75">
      <c r="B303" s="37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2:11" ht="12.75">
      <c r="B304" s="37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2:11" ht="12.75">
      <c r="B305" s="37"/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2:11" ht="12.75">
      <c r="B306" s="37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2:11" ht="12.75">
      <c r="B307" s="37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ht="12.75">
      <c r="B308" s="37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2:11" ht="12.75">
      <c r="B309" s="37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2:11" ht="12.75">
      <c r="B310" s="37"/>
      <c r="C310" s="38"/>
      <c r="D310" s="38"/>
      <c r="E310" s="38"/>
      <c r="F310" s="38"/>
      <c r="G310" s="38"/>
      <c r="H310" s="38"/>
      <c r="I310" s="38"/>
      <c r="J310" s="38"/>
      <c r="K310" s="38"/>
    </row>
    <row r="311" spans="2:11" ht="12.75">
      <c r="B311" s="37"/>
      <c r="C311" s="38"/>
      <c r="D311" s="38"/>
      <c r="E311" s="38"/>
      <c r="F311" s="38"/>
      <c r="G311" s="38"/>
      <c r="H311" s="38"/>
      <c r="I311" s="38"/>
      <c r="J311" s="38"/>
      <c r="K311" s="38"/>
    </row>
    <row r="312" spans="2:11" ht="12.75">
      <c r="B312" s="37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2:11" ht="12.75">
      <c r="B313" s="37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2:11" ht="12.75">
      <c r="B314" s="37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ht="12.75">
      <c r="B315" s="37"/>
      <c r="C315" s="38"/>
      <c r="D315" s="38"/>
      <c r="E315" s="38"/>
      <c r="F315" s="38"/>
      <c r="G315" s="38"/>
      <c r="H315" s="38"/>
      <c r="I315" s="38"/>
      <c r="J315" s="38"/>
      <c r="K315" s="38"/>
    </row>
    <row r="316" spans="2:11" ht="12.75">
      <c r="B316" s="37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2:11" ht="12.75">
      <c r="B317" s="37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2:11" ht="12.75">
      <c r="B318" s="37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2:11" ht="12.75">
      <c r="B319" s="37"/>
      <c r="C319" s="38"/>
      <c r="D319" s="38"/>
      <c r="E319" s="38"/>
      <c r="F319" s="38"/>
      <c r="G319" s="38"/>
      <c r="H319" s="38"/>
      <c r="I319" s="38"/>
      <c r="J319" s="38"/>
      <c r="K319" s="38"/>
    </row>
    <row r="320" spans="2:11" ht="12.75">
      <c r="B320" s="37"/>
      <c r="C320" s="38"/>
      <c r="D320" s="38"/>
      <c r="E320" s="38"/>
      <c r="F320" s="38"/>
      <c r="G320" s="38"/>
      <c r="H320" s="38"/>
      <c r="I320" s="38"/>
      <c r="J320" s="38"/>
      <c r="K320" s="38"/>
    </row>
    <row r="321" spans="2:11" ht="12.75">
      <c r="B321" s="37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2:11" ht="12.75">
      <c r="B322" s="37"/>
      <c r="C322" s="38"/>
      <c r="D322" s="38"/>
      <c r="E322" s="38"/>
      <c r="F322" s="38"/>
      <c r="G322" s="38"/>
      <c r="H322" s="38"/>
      <c r="I322" s="38"/>
      <c r="J322" s="38"/>
      <c r="K322" s="38"/>
    </row>
    <row r="323" spans="2:11" ht="12.75">
      <c r="B323" s="37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2:11" ht="12.75">
      <c r="B324" s="37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2:11" ht="12.75">
      <c r="B325" s="37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2:11" ht="12.75">
      <c r="B326" s="37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2:11" ht="12.75">
      <c r="B327" s="37"/>
      <c r="C327" s="38"/>
      <c r="D327" s="38"/>
      <c r="E327" s="38"/>
      <c r="F327" s="38"/>
      <c r="G327" s="38"/>
      <c r="H327" s="38"/>
      <c r="I327" s="38"/>
      <c r="J327" s="38"/>
      <c r="K327" s="38"/>
    </row>
    <row r="328" spans="2:11" ht="12.75">
      <c r="B328" s="37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2:11" ht="12.75">
      <c r="B329" s="37"/>
      <c r="C329" s="38"/>
      <c r="D329" s="38"/>
      <c r="E329" s="38"/>
      <c r="F329" s="38"/>
      <c r="G329" s="38"/>
      <c r="H329" s="38"/>
      <c r="I329" s="38"/>
      <c r="J329" s="38"/>
      <c r="K329" s="38"/>
    </row>
    <row r="330" spans="2:11" ht="12.75">
      <c r="B330" s="37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2:11" ht="12.75">
      <c r="B331" s="37"/>
      <c r="C331" s="38"/>
      <c r="D331" s="38"/>
      <c r="E331" s="38"/>
      <c r="F331" s="38"/>
      <c r="G331" s="38"/>
      <c r="H331" s="38"/>
      <c r="I331" s="38"/>
      <c r="J331" s="38"/>
      <c r="K331" s="38"/>
    </row>
    <row r="332" spans="2:11" ht="12.75">
      <c r="B332" s="37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2:11" ht="12.75">
      <c r="B333" s="37"/>
      <c r="C333" s="38"/>
      <c r="D333" s="38"/>
      <c r="E333" s="38"/>
      <c r="F333" s="38"/>
      <c r="G333" s="38"/>
      <c r="H333" s="38"/>
      <c r="I333" s="38"/>
      <c r="J333" s="38"/>
      <c r="K333" s="38"/>
    </row>
    <row r="334" spans="2:11" ht="12.75">
      <c r="B334" s="37"/>
      <c r="C334" s="38"/>
      <c r="D334" s="38"/>
      <c r="E334" s="38"/>
      <c r="F334" s="38"/>
      <c r="G334" s="38"/>
      <c r="H334" s="38"/>
      <c r="I334" s="38"/>
      <c r="J334" s="38"/>
      <c r="K334" s="38"/>
    </row>
    <row r="335" spans="2:11" ht="12.75">
      <c r="B335" s="37"/>
      <c r="C335" s="38"/>
      <c r="D335" s="38"/>
      <c r="E335" s="38"/>
      <c r="F335" s="38"/>
      <c r="G335" s="38"/>
      <c r="H335" s="38"/>
      <c r="I335" s="38"/>
      <c r="J335" s="38"/>
      <c r="K335" s="38"/>
    </row>
    <row r="336" spans="2:11" ht="12.75">
      <c r="B336" s="37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2:11" ht="12.75">
      <c r="B337" s="37"/>
      <c r="C337" s="38"/>
      <c r="D337" s="38"/>
      <c r="E337" s="38"/>
      <c r="F337" s="38"/>
      <c r="G337" s="38"/>
      <c r="H337" s="38"/>
      <c r="I337" s="38"/>
      <c r="J337" s="38"/>
      <c r="K337" s="38"/>
    </row>
    <row r="338" spans="2:11" ht="12.75">
      <c r="B338" s="37"/>
      <c r="C338" s="38"/>
      <c r="D338" s="38"/>
      <c r="E338" s="38"/>
      <c r="F338" s="38"/>
      <c r="G338" s="38"/>
      <c r="H338" s="38"/>
      <c r="I338" s="38"/>
      <c r="J338" s="38"/>
      <c r="K338" s="38"/>
    </row>
    <row r="339" spans="2:11" ht="12.75">
      <c r="B339" s="37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ht="12.75">
      <c r="B340" s="37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2:11" ht="12.75">
      <c r="B341" s="37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2:11" ht="12.75">
      <c r="B342" s="37"/>
      <c r="C342" s="38"/>
      <c r="D342" s="38"/>
      <c r="E342" s="38"/>
      <c r="F342" s="38"/>
      <c r="G342" s="38"/>
      <c r="H342" s="38"/>
      <c r="I342" s="38"/>
      <c r="J342" s="38"/>
      <c r="K342" s="38"/>
    </row>
    <row r="343" spans="2:11" ht="12.75">
      <c r="B343" s="37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2:11" ht="12.75">
      <c r="B344" s="37"/>
      <c r="C344" s="38"/>
      <c r="D344" s="38"/>
      <c r="E344" s="38"/>
      <c r="F344" s="38"/>
      <c r="G344" s="38"/>
      <c r="H344" s="38"/>
      <c r="I344" s="38"/>
      <c r="J344" s="38"/>
      <c r="K344" s="38"/>
    </row>
    <row r="345" spans="2:11" ht="12.75">
      <c r="B345" s="37"/>
      <c r="C345" s="38"/>
      <c r="D345" s="38"/>
      <c r="E345" s="38"/>
      <c r="F345" s="38"/>
      <c r="G345" s="38"/>
      <c r="H345" s="38"/>
      <c r="I345" s="38"/>
      <c r="J345" s="38"/>
      <c r="K345" s="38"/>
    </row>
    <row r="346" spans="2:11" ht="12.75">
      <c r="B346" s="37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ht="12.75">
      <c r="B347" s="37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2:11" ht="12.75">
      <c r="B348" s="37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2:11" ht="12.75">
      <c r="B349" s="37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2:11" ht="12.75">
      <c r="B350" s="37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2:11" ht="12.75">
      <c r="B351" s="37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2:11" ht="12.75">
      <c r="B352" s="37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2:11" ht="12.75">
      <c r="B353" s="37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ht="12.75">
      <c r="B354" s="37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2:11" ht="12.75">
      <c r="B355" s="37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2:11" ht="12.75">
      <c r="B356" s="37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2:11" ht="12.75">
      <c r="B357" s="37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2:11" ht="12.75">
      <c r="B358" s="37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2:11" ht="12.75">
      <c r="B359" s="37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2:11" ht="12.75">
      <c r="B360" s="37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ht="12.75">
      <c r="B361" s="37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2:11" ht="12.75">
      <c r="B362" s="37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2:11" ht="12.75">
      <c r="B363" s="37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2:11" ht="12.75">
      <c r="B364" s="37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2:11" ht="12.75">
      <c r="B365" s="37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2:11" ht="12.75">
      <c r="B366" s="37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2:11" ht="12.75">
      <c r="B367" s="37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ht="12.75">
      <c r="B368" s="37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2:11" ht="12.75">
      <c r="B369" s="37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2:11" ht="12.75">
      <c r="B370" s="37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2:11" ht="12.75">
      <c r="B371" s="37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2:11" ht="12.75">
      <c r="B372" s="37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2:11" ht="12.75">
      <c r="B373" s="37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2:11" ht="12.75">
      <c r="B374" s="37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2:11" ht="12.75">
      <c r="B375" s="37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2:11" ht="12.75">
      <c r="B376" s="37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2:11" ht="12.75">
      <c r="B377" s="37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2:11" ht="12.75">
      <c r="B378" s="37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2:11" ht="12.75">
      <c r="B379" s="37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2:11" ht="12.75">
      <c r="B380" s="37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2:11" ht="12.75">
      <c r="B381" s="37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2:11" ht="12.75">
      <c r="B382" s="37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2:11" ht="12.75">
      <c r="B383" s="37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2:11" ht="12.75">
      <c r="B384" s="37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2:11" ht="12.75">
      <c r="B385" s="37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2:11" ht="12.75">
      <c r="B386" s="37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2:11" ht="12.75">
      <c r="B387" s="37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2:11" ht="12.75">
      <c r="B388" s="37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2:11" ht="12.75">
      <c r="B389" s="37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2:11" ht="12.75">
      <c r="B390" s="37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2:11" ht="12.75">
      <c r="B391" s="37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2:11" ht="12.75">
      <c r="B392" s="37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ht="12.75">
      <c r="B393" s="37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2:11" ht="12.75">
      <c r="B394" s="37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2:11" ht="12.75">
      <c r="B395" s="37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2:11" ht="12.75">
      <c r="B396" s="37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2:11" ht="12.75">
      <c r="B397" s="37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2:11" ht="12.75">
      <c r="B398" s="37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2:11" ht="12.75">
      <c r="B399" s="37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ht="12.75">
      <c r="B400" s="37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2:11" ht="12.75">
      <c r="B401" s="37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2:11" ht="12.75">
      <c r="B402" s="37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2:11" ht="12.75">
      <c r="B403" s="37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2:11" ht="12.75">
      <c r="B404" s="37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2:11" ht="12.75">
      <c r="B405" s="37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2:11" ht="12.75">
      <c r="B406" s="37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ht="12.75">
      <c r="B407" s="37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2:11" ht="12.75">
      <c r="B408" s="37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2:11" ht="12.75">
      <c r="B409" s="37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2:11" ht="12.75">
      <c r="B410" s="37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2:11" ht="12.75">
      <c r="B411" s="37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2:11" ht="12.75">
      <c r="B412" s="37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2:11" ht="12.75">
      <c r="B413" s="37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ht="12.75">
      <c r="B414" s="37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2:11" ht="12.75">
      <c r="B415" s="37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2:11" ht="12.75">
      <c r="B416" s="37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2:11" ht="12.75">
      <c r="B417" s="37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2:11" ht="12.75">
      <c r="B418" s="37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2:11" ht="12.75">
      <c r="B419" s="37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2:11" ht="12.75">
      <c r="B420" s="37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1" ht="12.75">
      <c r="B421" s="37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2:11" ht="12.75">
      <c r="B422" s="37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2:11" ht="12.75">
      <c r="B423" s="37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2:11" ht="12.75">
      <c r="B424" s="37"/>
      <c r="C424" s="38"/>
      <c r="D424" s="38"/>
      <c r="E424" s="38"/>
      <c r="F424" s="38"/>
      <c r="G424" s="38"/>
      <c r="H424" s="38"/>
      <c r="I424" s="38"/>
      <c r="J424" s="38"/>
      <c r="K424" s="38"/>
    </row>
    <row r="425" spans="2:11" ht="12.75">
      <c r="B425" s="37"/>
      <c r="C425" s="38"/>
      <c r="D425" s="38"/>
      <c r="E425" s="38"/>
      <c r="F425" s="38"/>
      <c r="G425" s="38"/>
      <c r="H425" s="38"/>
      <c r="I425" s="38"/>
      <c r="J425" s="38"/>
      <c r="K425" s="38"/>
    </row>
    <row r="426" spans="2:11" ht="12.75">
      <c r="B426" s="37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2:11" ht="12.75">
      <c r="B427" s="37"/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2:11" ht="12.75">
      <c r="B428" s="37"/>
      <c r="C428" s="38"/>
      <c r="D428" s="38"/>
      <c r="E428" s="38"/>
      <c r="F428" s="38"/>
      <c r="G428" s="38"/>
      <c r="H428" s="38"/>
      <c r="I428" s="38"/>
      <c r="J428" s="38"/>
      <c r="K428" s="38"/>
    </row>
    <row r="429" spans="2:11" ht="12.75">
      <c r="B429" s="37"/>
      <c r="C429" s="38"/>
      <c r="D429" s="38"/>
      <c r="E429" s="38"/>
      <c r="F429" s="38"/>
      <c r="G429" s="38"/>
      <c r="H429" s="38"/>
      <c r="I429" s="38"/>
      <c r="J429" s="38"/>
      <c r="K429" s="38"/>
    </row>
    <row r="430" spans="2:11" ht="12.75">
      <c r="B430" s="37"/>
      <c r="C430" s="38"/>
      <c r="D430" s="38"/>
      <c r="E430" s="38"/>
      <c r="F430" s="38"/>
      <c r="G430" s="38"/>
      <c r="H430" s="38"/>
      <c r="I430" s="38"/>
      <c r="J430" s="38"/>
      <c r="K430" s="38"/>
    </row>
    <row r="431" spans="2:11" ht="12.75">
      <c r="B431" s="37"/>
      <c r="C431" s="38"/>
      <c r="D431" s="38"/>
      <c r="E431" s="38"/>
      <c r="F431" s="38"/>
      <c r="G431" s="38"/>
      <c r="H431" s="38"/>
      <c r="I431" s="38"/>
      <c r="J431" s="38"/>
      <c r="K431" s="38"/>
    </row>
    <row r="432" spans="2:11" ht="12.75">
      <c r="B432" s="37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2:11" ht="12.75">
      <c r="B433" s="37"/>
      <c r="C433" s="38"/>
      <c r="D433" s="38"/>
      <c r="E433" s="38"/>
      <c r="F433" s="38"/>
      <c r="G433" s="38"/>
      <c r="H433" s="38"/>
      <c r="I433" s="38"/>
      <c r="J433" s="38"/>
      <c r="K433" s="38"/>
    </row>
    <row r="434" spans="2:11" ht="12.75">
      <c r="B434" s="37"/>
      <c r="C434" s="38"/>
      <c r="D434" s="38"/>
      <c r="E434" s="38"/>
      <c r="F434" s="38"/>
      <c r="G434" s="38"/>
      <c r="H434" s="38"/>
      <c r="I434" s="38"/>
      <c r="J434" s="38"/>
      <c r="K434" s="38"/>
    </row>
    <row r="435" spans="2:11" ht="12.75">
      <c r="B435" s="37"/>
      <c r="C435" s="38"/>
      <c r="D435" s="38"/>
      <c r="E435" s="38"/>
      <c r="F435" s="38"/>
      <c r="G435" s="38"/>
      <c r="H435" s="38"/>
      <c r="I435" s="38"/>
      <c r="J435" s="38"/>
      <c r="K435" s="38"/>
    </row>
    <row r="436" spans="2:11" ht="12.75">
      <c r="B436" s="37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2:11" ht="12.75">
      <c r="B437" s="37"/>
      <c r="C437" s="38"/>
      <c r="D437" s="38"/>
      <c r="E437" s="38"/>
      <c r="F437" s="38"/>
      <c r="G437" s="38"/>
      <c r="H437" s="38"/>
      <c r="I437" s="38"/>
      <c r="J437" s="38"/>
      <c r="K437" s="38"/>
    </row>
    <row r="438" spans="2:11" ht="12.75">
      <c r="B438" s="37"/>
      <c r="C438" s="38"/>
      <c r="D438" s="38"/>
      <c r="E438" s="38"/>
      <c r="F438" s="38"/>
      <c r="G438" s="38"/>
      <c r="H438" s="38"/>
      <c r="I438" s="38"/>
      <c r="J438" s="38"/>
      <c r="K438" s="38"/>
    </row>
    <row r="439" spans="2:11" ht="12.75">
      <c r="B439" s="37"/>
      <c r="C439" s="38"/>
      <c r="D439" s="38"/>
      <c r="E439" s="38"/>
      <c r="F439" s="38"/>
      <c r="G439" s="38"/>
      <c r="H439" s="38"/>
      <c r="I439" s="38"/>
      <c r="J439" s="38"/>
      <c r="K439" s="38"/>
    </row>
    <row r="440" spans="2:11" ht="12.75">
      <c r="B440" s="37"/>
      <c r="C440" s="38"/>
      <c r="D440" s="38"/>
      <c r="E440" s="38"/>
      <c r="F440" s="38"/>
      <c r="G440" s="38"/>
      <c r="H440" s="38"/>
      <c r="I440" s="38"/>
      <c r="J440" s="38"/>
      <c r="K440" s="38"/>
    </row>
    <row r="441" spans="2:11" ht="12.75">
      <c r="B441" s="37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2:11" ht="12.75">
      <c r="B442" s="37"/>
      <c r="C442" s="38"/>
      <c r="D442" s="38"/>
      <c r="E442" s="38"/>
      <c r="F442" s="38"/>
      <c r="G442" s="38"/>
      <c r="H442" s="38"/>
      <c r="I442" s="38"/>
      <c r="J442" s="38"/>
      <c r="K442" s="38"/>
    </row>
    <row r="443" spans="2:11" ht="12.75">
      <c r="B443" s="37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2:11" ht="12.75">
      <c r="B444" s="37"/>
      <c r="C444" s="38"/>
      <c r="D444" s="38"/>
      <c r="E444" s="38"/>
      <c r="F444" s="38"/>
      <c r="G444" s="38"/>
      <c r="H444" s="38"/>
      <c r="I444" s="38"/>
      <c r="J444" s="38"/>
      <c r="K444" s="38"/>
    </row>
    <row r="445" spans="2:11" ht="12.75">
      <c r="B445" s="37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11" ht="12.75">
      <c r="B446" s="37"/>
      <c r="C446" s="38"/>
      <c r="D446" s="38"/>
      <c r="E446" s="38"/>
      <c r="F446" s="38"/>
      <c r="G446" s="38"/>
      <c r="H446" s="38"/>
      <c r="I446" s="38"/>
      <c r="J446" s="38"/>
      <c r="K446" s="38"/>
    </row>
    <row r="447" spans="2:11" ht="12.75">
      <c r="B447" s="37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2:11" ht="12.75">
      <c r="B448" s="37"/>
      <c r="C448" s="38"/>
      <c r="D448" s="38"/>
      <c r="E448" s="38"/>
      <c r="F448" s="38"/>
      <c r="G448" s="38"/>
      <c r="H448" s="38"/>
      <c r="I448" s="38"/>
      <c r="J448" s="38"/>
      <c r="K448" s="38"/>
    </row>
    <row r="449" spans="2:11" ht="12.75">
      <c r="B449" s="37"/>
      <c r="C449" s="38"/>
      <c r="D449" s="38"/>
      <c r="E449" s="38"/>
      <c r="F449" s="38"/>
      <c r="G449" s="38"/>
      <c r="H449" s="38"/>
      <c r="I449" s="38"/>
      <c r="J449" s="38"/>
      <c r="K449" s="38"/>
    </row>
    <row r="450" spans="2:11" ht="12.75">
      <c r="B450" s="37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2:11" ht="12.75">
      <c r="B451" s="37"/>
      <c r="C451" s="38"/>
      <c r="D451" s="38"/>
      <c r="E451" s="38"/>
      <c r="F451" s="38"/>
      <c r="G451" s="38"/>
      <c r="H451" s="38"/>
      <c r="I451" s="38"/>
      <c r="J451" s="38"/>
      <c r="K451" s="38"/>
    </row>
    <row r="452" spans="2:11" ht="12.75">
      <c r="B452" s="37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ht="12.75">
      <c r="B453" s="37"/>
      <c r="C453" s="38"/>
      <c r="D453" s="38"/>
      <c r="E453" s="38"/>
      <c r="F453" s="38"/>
      <c r="G453" s="38"/>
      <c r="H453" s="38"/>
      <c r="I453" s="38"/>
      <c r="J453" s="38"/>
      <c r="K453" s="38"/>
    </row>
    <row r="454" spans="2:11" ht="12.75">
      <c r="B454" s="37"/>
      <c r="C454" s="38"/>
      <c r="D454" s="38"/>
      <c r="E454" s="38"/>
      <c r="F454" s="38"/>
      <c r="G454" s="38"/>
      <c r="H454" s="38"/>
      <c r="I454" s="38"/>
      <c r="J454" s="38"/>
      <c r="K454" s="38"/>
    </row>
    <row r="455" spans="2:11" ht="12.75">
      <c r="B455" s="37"/>
      <c r="C455" s="38"/>
      <c r="D455" s="38"/>
      <c r="E455" s="38"/>
      <c r="F455" s="38"/>
      <c r="G455" s="38"/>
      <c r="H455" s="38"/>
      <c r="I455" s="38"/>
      <c r="J455" s="38"/>
      <c r="K455" s="38"/>
    </row>
    <row r="456" spans="2:11" ht="12.75">
      <c r="B456" s="37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2:11" ht="12.75">
      <c r="B457" s="37"/>
      <c r="C457" s="38"/>
      <c r="D457" s="38"/>
      <c r="E457" s="38"/>
      <c r="F457" s="38"/>
      <c r="G457" s="38"/>
      <c r="H457" s="38"/>
      <c r="I457" s="38"/>
      <c r="J457" s="38"/>
      <c r="K457" s="38"/>
    </row>
    <row r="458" spans="2:11" ht="12.75">
      <c r="B458" s="37"/>
      <c r="C458" s="38"/>
      <c r="D458" s="38"/>
      <c r="E458" s="38"/>
      <c r="F458" s="38"/>
      <c r="G458" s="38"/>
      <c r="H458" s="38"/>
      <c r="I458" s="38"/>
      <c r="J458" s="38"/>
      <c r="K458" s="38"/>
    </row>
    <row r="459" spans="2:11" ht="12.75">
      <c r="B459" s="37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ht="12.75">
      <c r="B460" s="37"/>
      <c r="C460" s="38"/>
      <c r="D460" s="38"/>
      <c r="E460" s="38"/>
      <c r="F460" s="38"/>
      <c r="G460" s="38"/>
      <c r="H460" s="38"/>
      <c r="I460" s="38"/>
      <c r="J460" s="38"/>
      <c r="K460" s="38"/>
    </row>
    <row r="461" spans="2:11" ht="12.75">
      <c r="B461" s="37"/>
      <c r="C461" s="38"/>
      <c r="D461" s="38"/>
      <c r="E461" s="38"/>
      <c r="F461" s="38"/>
      <c r="G461" s="38"/>
      <c r="H461" s="38"/>
      <c r="I461" s="38"/>
      <c r="J461" s="38"/>
      <c r="K461" s="38"/>
    </row>
    <row r="462" spans="2:11" ht="12.75">
      <c r="B462" s="37"/>
      <c r="C462" s="38"/>
      <c r="D462" s="38"/>
      <c r="E462" s="38"/>
      <c r="F462" s="38"/>
      <c r="G462" s="38"/>
      <c r="H462" s="38"/>
      <c r="I462" s="38"/>
      <c r="J462" s="38"/>
      <c r="K462" s="38"/>
    </row>
    <row r="463" spans="2:11" ht="12.75">
      <c r="B463" s="37"/>
      <c r="C463" s="38"/>
      <c r="D463" s="38"/>
      <c r="E463" s="38"/>
      <c r="F463" s="38"/>
      <c r="G463" s="38"/>
      <c r="H463" s="38"/>
      <c r="I463" s="38"/>
      <c r="J463" s="38"/>
      <c r="K463" s="38"/>
    </row>
    <row r="464" spans="2:11" ht="12.75">
      <c r="B464" s="37"/>
      <c r="C464" s="38"/>
      <c r="D464" s="38"/>
      <c r="E464" s="38"/>
      <c r="F464" s="38"/>
      <c r="G464" s="38"/>
      <c r="H464" s="38"/>
      <c r="I464" s="38"/>
      <c r="J464" s="38"/>
      <c r="K464" s="38"/>
    </row>
    <row r="465" spans="2:11" ht="12.75">
      <c r="B465" s="37"/>
      <c r="C465" s="38"/>
      <c r="D465" s="38"/>
      <c r="E465" s="38"/>
      <c r="F465" s="38"/>
      <c r="G465" s="38"/>
      <c r="H465" s="38"/>
      <c r="I465" s="38"/>
      <c r="J465" s="38"/>
      <c r="K465" s="38"/>
    </row>
    <row r="466" spans="2:11" ht="12.75">
      <c r="B466" s="37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ht="12.75">
      <c r="B467" s="37"/>
      <c r="C467" s="38"/>
      <c r="D467" s="38"/>
      <c r="E467" s="38"/>
      <c r="F467" s="38"/>
      <c r="G467" s="38"/>
      <c r="H467" s="38"/>
      <c r="I467" s="38"/>
      <c r="J467" s="38"/>
      <c r="K467" s="38"/>
    </row>
    <row r="468" spans="2:11" ht="12.75">
      <c r="B468" s="37"/>
      <c r="C468" s="38"/>
      <c r="D468" s="38"/>
      <c r="E468" s="38"/>
      <c r="F468" s="38"/>
      <c r="G468" s="38"/>
      <c r="H468" s="38"/>
      <c r="I468" s="38"/>
      <c r="J468" s="38"/>
      <c r="K468" s="38"/>
    </row>
    <row r="469" spans="2:11" ht="12.75">
      <c r="B469" s="37"/>
      <c r="C469" s="38"/>
      <c r="D469" s="38"/>
      <c r="E469" s="38"/>
      <c r="F469" s="38"/>
      <c r="G469" s="38"/>
      <c r="H469" s="38"/>
      <c r="I469" s="38"/>
      <c r="J469" s="38"/>
      <c r="K469" s="38"/>
    </row>
    <row r="470" spans="2:11" ht="12.75">
      <c r="B470" s="37"/>
      <c r="C470" s="38"/>
      <c r="D470" s="38"/>
      <c r="E470" s="38"/>
      <c r="F470" s="38"/>
      <c r="G470" s="38"/>
      <c r="H470" s="38"/>
      <c r="I470" s="38"/>
      <c r="J470" s="38"/>
      <c r="K470" s="38"/>
    </row>
    <row r="471" spans="2:11" ht="12.75">
      <c r="B471" s="37"/>
      <c r="C471" s="38"/>
      <c r="D471" s="38"/>
      <c r="E471" s="38"/>
      <c r="F471" s="38"/>
      <c r="G471" s="38"/>
      <c r="H471" s="38"/>
      <c r="I471" s="38"/>
      <c r="J471" s="38"/>
      <c r="K471" s="38"/>
    </row>
    <row r="472" spans="2:11" ht="12.75">
      <c r="B472" s="37"/>
      <c r="C472" s="38"/>
      <c r="D472" s="38"/>
      <c r="E472" s="38"/>
      <c r="F472" s="38"/>
      <c r="G472" s="38"/>
      <c r="H472" s="38"/>
      <c r="I472" s="38"/>
      <c r="J472" s="38"/>
      <c r="K472" s="38"/>
    </row>
    <row r="473" spans="2:11" ht="12.75">
      <c r="B473" s="37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ht="12.75">
      <c r="B474" s="37"/>
      <c r="C474" s="38"/>
      <c r="D474" s="38"/>
      <c r="E474" s="38"/>
      <c r="F474" s="38"/>
      <c r="G474" s="38"/>
      <c r="H474" s="38"/>
      <c r="I474" s="38"/>
      <c r="J474" s="38"/>
      <c r="K474" s="38"/>
    </row>
    <row r="475" spans="2:11" ht="12.75">
      <c r="B475" s="37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2:11" ht="12.75">
      <c r="B476" s="37"/>
      <c r="C476" s="38"/>
      <c r="D476" s="38"/>
      <c r="E476" s="38"/>
      <c r="F476" s="38"/>
      <c r="G476" s="38"/>
      <c r="H476" s="38"/>
      <c r="I476" s="38"/>
      <c r="J476" s="38"/>
      <c r="K476" s="38"/>
    </row>
    <row r="477" spans="2:11" ht="12.75">
      <c r="B477" s="37"/>
      <c r="C477" s="38"/>
      <c r="D477" s="38"/>
      <c r="E477" s="38"/>
      <c r="F477" s="38"/>
      <c r="G477" s="38"/>
      <c r="H477" s="38"/>
      <c r="I477" s="38"/>
      <c r="J477" s="38"/>
      <c r="K477" s="38"/>
    </row>
    <row r="478" spans="2:11" ht="12.75">
      <c r="B478" s="37"/>
      <c r="C478" s="38"/>
      <c r="D478" s="38"/>
      <c r="E478" s="38"/>
      <c r="F478" s="38"/>
      <c r="G478" s="38"/>
      <c r="H478" s="38"/>
      <c r="I478" s="38"/>
      <c r="J478" s="38"/>
      <c r="K478" s="38"/>
    </row>
    <row r="479" spans="2:11" ht="12.75">
      <c r="B479" s="37"/>
      <c r="C479" s="38"/>
      <c r="D479" s="38"/>
      <c r="E479" s="38"/>
      <c r="F479" s="38"/>
      <c r="G479" s="38"/>
      <c r="H479" s="38"/>
      <c r="I479" s="38"/>
      <c r="J479" s="38"/>
      <c r="K479" s="38"/>
    </row>
    <row r="480" spans="2:11" ht="12.75">
      <c r="B480" s="37"/>
      <c r="C480" s="38"/>
      <c r="D480" s="38"/>
      <c r="E480" s="38"/>
      <c r="F480" s="38"/>
      <c r="G480" s="38"/>
      <c r="H480" s="38"/>
      <c r="I480" s="38"/>
      <c r="J480" s="38"/>
      <c r="K480" s="38"/>
    </row>
    <row r="481" spans="2:11" ht="12.75">
      <c r="B481" s="37"/>
      <c r="C481" s="38"/>
      <c r="D481" s="38"/>
      <c r="E481" s="38"/>
      <c r="F481" s="38"/>
      <c r="G481" s="38"/>
      <c r="H481" s="38"/>
      <c r="I481" s="38"/>
      <c r="J481" s="38"/>
      <c r="K481" s="38"/>
    </row>
    <row r="482" spans="2:11" ht="12.75">
      <c r="B482" s="37"/>
      <c r="C482" s="38"/>
      <c r="D482" s="38"/>
      <c r="E482" s="38"/>
      <c r="F482" s="38"/>
      <c r="G482" s="38"/>
      <c r="H482" s="38"/>
      <c r="I482" s="38"/>
      <c r="J482" s="38"/>
      <c r="K482" s="38"/>
    </row>
    <row r="483" spans="2:11" ht="12.75">
      <c r="B483" s="37"/>
      <c r="C483" s="38"/>
      <c r="D483" s="38"/>
      <c r="E483" s="38"/>
      <c r="F483" s="38"/>
      <c r="G483" s="38"/>
      <c r="H483" s="38"/>
      <c r="I483" s="38"/>
      <c r="J483" s="38"/>
      <c r="K483" s="38"/>
    </row>
    <row r="484" spans="2:11" ht="12.75">
      <c r="B484" s="37"/>
      <c r="C484" s="38"/>
      <c r="D484" s="38"/>
      <c r="E484" s="38"/>
      <c r="F484" s="38"/>
      <c r="G484" s="38"/>
      <c r="H484" s="38"/>
      <c r="I484" s="38"/>
      <c r="J484" s="38"/>
      <c r="K484" s="38"/>
    </row>
    <row r="485" spans="2:11" ht="12.75">
      <c r="B485" s="37"/>
      <c r="C485" s="38"/>
      <c r="D485" s="38"/>
      <c r="E485" s="38"/>
      <c r="F485" s="38"/>
      <c r="G485" s="38"/>
      <c r="H485" s="38"/>
      <c r="I485" s="38"/>
      <c r="J485" s="38"/>
      <c r="K485" s="38"/>
    </row>
    <row r="486" spans="2:11" ht="12.75">
      <c r="B486" s="37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2:11" ht="12.75">
      <c r="B487" s="37"/>
      <c r="C487" s="38"/>
      <c r="D487" s="38"/>
      <c r="E487" s="38"/>
      <c r="F487" s="38"/>
      <c r="G487" s="38"/>
      <c r="H487" s="38"/>
      <c r="I487" s="38"/>
      <c r="J487" s="38"/>
      <c r="K487" s="38"/>
    </row>
    <row r="488" spans="2:11" ht="12.75">
      <c r="B488" s="37"/>
      <c r="C488" s="38"/>
      <c r="D488" s="38"/>
      <c r="E488" s="38"/>
      <c r="F488" s="38"/>
      <c r="G488" s="38"/>
      <c r="H488" s="38"/>
      <c r="I488" s="38"/>
      <c r="J488" s="38"/>
      <c r="K488" s="38"/>
    </row>
    <row r="489" spans="2:11" ht="12.75">
      <c r="B489" s="37"/>
      <c r="C489" s="38"/>
      <c r="D489" s="38"/>
      <c r="E489" s="38"/>
      <c r="F489" s="38"/>
      <c r="G489" s="38"/>
      <c r="H489" s="38"/>
      <c r="I489" s="38"/>
      <c r="J489" s="38"/>
      <c r="K489" s="38"/>
    </row>
    <row r="490" spans="2:11" ht="12.75">
      <c r="B490" s="37"/>
      <c r="C490" s="38"/>
      <c r="D490" s="38"/>
      <c r="E490" s="38"/>
      <c r="F490" s="38"/>
      <c r="G490" s="38"/>
      <c r="H490" s="38"/>
      <c r="I490" s="38"/>
      <c r="J490" s="38"/>
      <c r="K490" s="38"/>
    </row>
    <row r="491" spans="2:11" ht="12.75">
      <c r="B491" s="37"/>
      <c r="C491" s="38"/>
      <c r="D491" s="38"/>
      <c r="E491" s="38"/>
      <c r="F491" s="38"/>
      <c r="G491" s="38"/>
      <c r="H491" s="38"/>
      <c r="I491" s="38"/>
      <c r="J491" s="38"/>
      <c r="K491" s="38"/>
    </row>
    <row r="492" spans="2:11" ht="12.75">
      <c r="B492" s="37"/>
      <c r="C492" s="38"/>
      <c r="D492" s="38"/>
      <c r="E492" s="38"/>
      <c r="F492" s="38"/>
      <c r="G492" s="38"/>
      <c r="H492" s="38"/>
      <c r="I492" s="38"/>
      <c r="J492" s="38"/>
      <c r="K492" s="38"/>
    </row>
    <row r="493" spans="2:11" ht="12.75">
      <c r="B493" s="37"/>
      <c r="C493" s="38"/>
      <c r="D493" s="38"/>
      <c r="E493" s="38"/>
      <c r="F493" s="38"/>
      <c r="G493" s="38"/>
      <c r="H493" s="38"/>
      <c r="I493" s="38"/>
      <c r="J493" s="38"/>
      <c r="K493" s="38"/>
    </row>
    <row r="494" spans="2:11" ht="12.75">
      <c r="B494" s="37"/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2:11" ht="12.75">
      <c r="B495" s="37"/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2:11" ht="12.75">
      <c r="B496" s="37"/>
      <c r="C496" s="38"/>
      <c r="D496" s="38"/>
      <c r="E496" s="38"/>
      <c r="F496" s="38"/>
      <c r="G496" s="38"/>
      <c r="H496" s="38"/>
      <c r="I496" s="38"/>
      <c r="J496" s="38"/>
      <c r="K496" s="38"/>
    </row>
    <row r="497" spans="2:11" ht="12.75">
      <c r="B497" s="37"/>
      <c r="C497" s="38"/>
      <c r="D497" s="38"/>
      <c r="E497" s="38"/>
      <c r="F497" s="38"/>
      <c r="G497" s="38"/>
      <c r="H497" s="38"/>
      <c r="I497" s="38"/>
      <c r="J497" s="38"/>
      <c r="K497" s="38"/>
    </row>
    <row r="498" spans="2:11" ht="12.75">
      <c r="B498" s="37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ht="12.75">
      <c r="B499" s="37"/>
      <c r="C499" s="38"/>
      <c r="D499" s="38"/>
      <c r="E499" s="38"/>
      <c r="F499" s="38"/>
      <c r="G499" s="38"/>
      <c r="H499" s="38"/>
      <c r="I499" s="38"/>
      <c r="J499" s="38"/>
      <c r="K499" s="38"/>
    </row>
    <row r="500" spans="2:11" ht="12.75">
      <c r="B500" s="37"/>
      <c r="C500" s="38"/>
      <c r="D500" s="38"/>
      <c r="E500" s="38"/>
      <c r="F500" s="38"/>
      <c r="G500" s="38"/>
      <c r="H500" s="38"/>
      <c r="I500" s="38"/>
      <c r="J500" s="38"/>
      <c r="K500" s="38"/>
    </row>
    <row r="501" spans="2:11" ht="12.75">
      <c r="B501" s="37"/>
      <c r="C501" s="38"/>
      <c r="D501" s="38"/>
      <c r="E501" s="38"/>
      <c r="F501" s="38"/>
      <c r="G501" s="38"/>
      <c r="H501" s="38"/>
      <c r="I501" s="38"/>
      <c r="J501" s="38"/>
      <c r="K501" s="38"/>
    </row>
    <row r="502" spans="2:11" ht="12.75">
      <c r="B502" s="37"/>
      <c r="C502" s="38"/>
      <c r="D502" s="38"/>
      <c r="E502" s="38"/>
      <c r="F502" s="38"/>
      <c r="G502" s="38"/>
      <c r="H502" s="38"/>
      <c r="I502" s="38"/>
      <c r="J502" s="38"/>
      <c r="K502" s="38"/>
    </row>
    <row r="503" spans="2:11" ht="12.75">
      <c r="B503" s="37"/>
      <c r="C503" s="38"/>
      <c r="D503" s="38"/>
      <c r="E503" s="38"/>
      <c r="F503" s="38"/>
      <c r="G503" s="38"/>
      <c r="H503" s="38"/>
      <c r="I503" s="38"/>
      <c r="J503" s="38"/>
      <c r="K503" s="38"/>
    </row>
    <row r="504" spans="2:11" ht="12.75">
      <c r="B504" s="37"/>
      <c r="C504" s="38"/>
      <c r="D504" s="38"/>
      <c r="E504" s="38"/>
      <c r="F504" s="38"/>
      <c r="G504" s="38"/>
      <c r="H504" s="38"/>
      <c r="I504" s="38"/>
      <c r="J504" s="38"/>
      <c r="K504" s="38"/>
    </row>
    <row r="505" spans="2:11" ht="12.75">
      <c r="B505" s="37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ht="12.75">
      <c r="B506" s="37"/>
      <c r="C506" s="38"/>
      <c r="D506" s="38"/>
      <c r="E506" s="38"/>
      <c r="F506" s="38"/>
      <c r="G506" s="38"/>
      <c r="H506" s="38"/>
      <c r="I506" s="38"/>
      <c r="J506" s="38"/>
      <c r="K506" s="38"/>
    </row>
    <row r="507" spans="2:11" ht="12.75">
      <c r="B507" s="37"/>
      <c r="C507" s="38"/>
      <c r="D507" s="38"/>
      <c r="E507" s="38"/>
      <c r="F507" s="38"/>
      <c r="G507" s="38"/>
      <c r="H507" s="38"/>
      <c r="I507" s="38"/>
      <c r="J507" s="38"/>
      <c r="K507" s="38"/>
    </row>
    <row r="508" spans="2:11" ht="12.75">
      <c r="B508" s="37"/>
      <c r="C508" s="38"/>
      <c r="D508" s="38"/>
      <c r="E508" s="38"/>
      <c r="F508" s="38"/>
      <c r="G508" s="38"/>
      <c r="H508" s="38"/>
      <c r="I508" s="38"/>
      <c r="J508" s="38"/>
      <c r="K508" s="38"/>
    </row>
    <row r="509" spans="2:11" ht="12.75">
      <c r="B509" s="37"/>
      <c r="C509" s="38"/>
      <c r="D509" s="38"/>
      <c r="E509" s="38"/>
      <c r="F509" s="38"/>
      <c r="G509" s="38"/>
      <c r="H509" s="38"/>
      <c r="I509" s="38"/>
      <c r="J509" s="38"/>
      <c r="K509" s="38"/>
    </row>
    <row r="510" spans="2:11" ht="12.75">
      <c r="B510" s="37"/>
      <c r="C510" s="38"/>
      <c r="D510" s="38"/>
      <c r="E510" s="38"/>
      <c r="F510" s="38"/>
      <c r="G510" s="38"/>
      <c r="H510" s="38"/>
      <c r="I510" s="38"/>
      <c r="J510" s="38"/>
      <c r="K510" s="38"/>
    </row>
    <row r="511" spans="2:11" ht="12.75">
      <c r="B511" s="37"/>
      <c r="C511" s="38"/>
      <c r="D511" s="38"/>
      <c r="E511" s="38"/>
      <c r="F511" s="38"/>
      <c r="G511" s="38"/>
      <c r="H511" s="38"/>
      <c r="I511" s="38"/>
      <c r="J511" s="38"/>
      <c r="K511" s="38"/>
    </row>
    <row r="512" spans="2:11" ht="12.75">
      <c r="B512" s="37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ht="12.75">
      <c r="B513" s="37"/>
      <c r="C513" s="38"/>
      <c r="D513" s="38"/>
      <c r="E513" s="38"/>
      <c r="F513" s="38"/>
      <c r="G513" s="38"/>
      <c r="H513" s="38"/>
      <c r="I513" s="38"/>
      <c r="J513" s="38"/>
      <c r="K513" s="38"/>
    </row>
    <row r="514" spans="2:11" ht="12.75">
      <c r="B514" s="37"/>
      <c r="C514" s="38"/>
      <c r="D514" s="38"/>
      <c r="E514" s="38"/>
      <c r="F514" s="38"/>
      <c r="G514" s="38"/>
      <c r="H514" s="38"/>
      <c r="I514" s="38"/>
      <c r="J514" s="38"/>
      <c r="K514" s="38"/>
    </row>
    <row r="515" spans="2:11" ht="12.75">
      <c r="B515" s="37"/>
      <c r="C515" s="38"/>
      <c r="D515" s="38"/>
      <c r="E515" s="38"/>
      <c r="F515" s="38"/>
      <c r="G515" s="38"/>
      <c r="H515" s="38"/>
      <c r="I515" s="38"/>
      <c r="J515" s="38"/>
      <c r="K515" s="38"/>
    </row>
    <row r="516" spans="2:11" ht="12.75">
      <c r="B516" s="37"/>
      <c r="C516" s="38"/>
      <c r="D516" s="38"/>
      <c r="E516" s="38"/>
      <c r="F516" s="38"/>
      <c r="G516" s="38"/>
      <c r="H516" s="38"/>
      <c r="I516" s="38"/>
      <c r="J516" s="38"/>
      <c r="K516" s="38"/>
    </row>
    <row r="517" spans="2:11" ht="12.75">
      <c r="B517" s="37"/>
      <c r="C517" s="38"/>
      <c r="D517" s="38"/>
      <c r="E517" s="38"/>
      <c r="F517" s="38"/>
      <c r="G517" s="38"/>
      <c r="H517" s="38"/>
      <c r="I517" s="38"/>
      <c r="J517" s="38"/>
      <c r="K517" s="38"/>
    </row>
    <row r="518" spans="2:11" ht="12.75">
      <c r="B518" s="37"/>
      <c r="C518" s="38"/>
      <c r="D518" s="38"/>
      <c r="E518" s="38"/>
      <c r="F518" s="38"/>
      <c r="G518" s="38"/>
      <c r="H518" s="38"/>
      <c r="I518" s="38"/>
      <c r="J518" s="38"/>
      <c r="K518" s="38"/>
    </row>
    <row r="519" spans="2:11" ht="12.75">
      <c r="B519" s="37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ht="12.75">
      <c r="B520" s="37"/>
      <c r="C520" s="38"/>
      <c r="D520" s="38"/>
      <c r="E520" s="38"/>
      <c r="F520" s="38"/>
      <c r="G520" s="38"/>
      <c r="H520" s="38"/>
      <c r="I520" s="38"/>
      <c r="J520" s="38"/>
      <c r="K520" s="38"/>
    </row>
    <row r="521" spans="2:11" ht="12.75">
      <c r="B521" s="37"/>
      <c r="C521" s="38"/>
      <c r="D521" s="38"/>
      <c r="E521" s="38"/>
      <c r="F521" s="38"/>
      <c r="G521" s="38"/>
      <c r="H521" s="38"/>
      <c r="I521" s="38"/>
      <c r="J521" s="38"/>
      <c r="K521" s="38"/>
    </row>
    <row r="522" spans="2:11" ht="12.75">
      <c r="B522" s="37"/>
      <c r="C522" s="38"/>
      <c r="D522" s="38"/>
      <c r="E522" s="38"/>
      <c r="F522" s="38"/>
      <c r="G522" s="38"/>
      <c r="H522" s="38"/>
      <c r="I522" s="38"/>
      <c r="J522" s="38"/>
      <c r="K522" s="38"/>
    </row>
    <row r="523" spans="2:11" ht="12.75">
      <c r="B523" s="37"/>
      <c r="C523" s="38"/>
      <c r="D523" s="38"/>
      <c r="E523" s="38"/>
      <c r="F523" s="38"/>
      <c r="G523" s="38"/>
      <c r="H523" s="38"/>
      <c r="I523" s="38"/>
      <c r="J523" s="38"/>
      <c r="K523" s="38"/>
    </row>
    <row r="524" spans="2:11" ht="12.75">
      <c r="B524" s="37"/>
      <c r="C524" s="38"/>
      <c r="D524" s="38"/>
      <c r="E524" s="38"/>
      <c r="F524" s="38"/>
      <c r="G524" s="38"/>
      <c r="H524" s="38"/>
      <c r="I524" s="38"/>
      <c r="J524" s="38"/>
      <c r="K524" s="38"/>
    </row>
    <row r="525" spans="2:11" ht="12.75">
      <c r="B525" s="37"/>
      <c r="C525" s="38"/>
      <c r="D525" s="38"/>
      <c r="E525" s="38"/>
      <c r="F525" s="38"/>
      <c r="G525" s="38"/>
      <c r="H525" s="38"/>
      <c r="I525" s="38"/>
      <c r="J525" s="38"/>
      <c r="K525" s="38"/>
    </row>
    <row r="526" spans="2:11" ht="12.75">
      <c r="B526" s="37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ht="12.75">
      <c r="B527" s="37"/>
      <c r="C527" s="38"/>
      <c r="D527" s="38"/>
      <c r="E527" s="38"/>
      <c r="F527" s="38"/>
      <c r="G527" s="38"/>
      <c r="H527" s="38"/>
      <c r="I527" s="38"/>
      <c r="J527" s="38"/>
      <c r="K527" s="38"/>
    </row>
    <row r="528" spans="2:11" ht="12.75">
      <c r="B528" s="37"/>
      <c r="C528" s="38"/>
      <c r="D528" s="38"/>
      <c r="E528" s="38"/>
      <c r="F528" s="38"/>
      <c r="G528" s="38"/>
      <c r="H528" s="38"/>
      <c r="I528" s="38"/>
      <c r="J528" s="38"/>
      <c r="K528" s="38"/>
    </row>
    <row r="529" spans="2:11" ht="12.75">
      <c r="B529" s="37"/>
      <c r="C529" s="38"/>
      <c r="D529" s="38"/>
      <c r="E529" s="38"/>
      <c r="F529" s="38"/>
      <c r="G529" s="38"/>
      <c r="H529" s="38"/>
      <c r="I529" s="38"/>
      <c r="J529" s="38"/>
      <c r="K529" s="38"/>
    </row>
    <row r="530" spans="2:11" ht="12.75">
      <c r="B530" s="37"/>
      <c r="C530" s="38"/>
      <c r="D530" s="38"/>
      <c r="E530" s="38"/>
      <c r="F530" s="38"/>
      <c r="G530" s="38"/>
      <c r="H530" s="38"/>
      <c r="I530" s="38"/>
      <c r="J530" s="38"/>
      <c r="K530" s="38"/>
    </row>
    <row r="531" spans="2:11" ht="12.75">
      <c r="B531" s="37"/>
      <c r="C531" s="38"/>
      <c r="D531" s="38"/>
      <c r="E531" s="38"/>
      <c r="F531" s="38"/>
      <c r="G531" s="38"/>
      <c r="H531" s="38"/>
      <c r="I531" s="38"/>
      <c r="J531" s="38"/>
      <c r="K531" s="38"/>
    </row>
    <row r="532" spans="2:11" ht="12.75">
      <c r="B532" s="37"/>
      <c r="C532" s="38"/>
      <c r="D532" s="38"/>
      <c r="E532" s="38"/>
      <c r="F532" s="38"/>
      <c r="G532" s="38"/>
      <c r="H532" s="38"/>
      <c r="I532" s="38"/>
      <c r="J532" s="38"/>
      <c r="K532" s="38"/>
    </row>
    <row r="533" spans="2:11" ht="12.75">
      <c r="B533" s="37"/>
      <c r="C533" s="38"/>
      <c r="D533" s="38"/>
      <c r="E533" s="38"/>
      <c r="F533" s="38"/>
      <c r="G533" s="38"/>
      <c r="H533" s="38"/>
      <c r="I533" s="38"/>
      <c r="J533" s="38"/>
      <c r="K533" s="38"/>
    </row>
    <row r="534" spans="2:11" ht="12.75">
      <c r="B534" s="37"/>
      <c r="C534" s="38"/>
      <c r="D534" s="38"/>
      <c r="E534" s="38"/>
      <c r="F534" s="38"/>
      <c r="G534" s="38"/>
      <c r="H534" s="38"/>
      <c r="I534" s="38"/>
      <c r="J534" s="38"/>
      <c r="K534" s="38"/>
    </row>
    <row r="535" spans="2:11" ht="12.75">
      <c r="B535" s="37"/>
      <c r="C535" s="38"/>
      <c r="D535" s="38"/>
      <c r="E535" s="38"/>
      <c r="F535" s="38"/>
      <c r="G535" s="38"/>
      <c r="H535" s="38"/>
      <c r="I535" s="38"/>
      <c r="J535" s="38"/>
      <c r="K535" s="38"/>
    </row>
    <row r="536" spans="2:11" ht="12.75">
      <c r="B536" s="37"/>
      <c r="C536" s="38"/>
      <c r="D536" s="38"/>
      <c r="E536" s="38"/>
      <c r="F536" s="38"/>
      <c r="G536" s="38"/>
      <c r="H536" s="38"/>
      <c r="I536" s="38"/>
      <c r="J536" s="38"/>
      <c r="K536" s="38"/>
    </row>
    <row r="537" spans="2:11" ht="12.75">
      <c r="B537" s="37"/>
      <c r="C537" s="38"/>
      <c r="D537" s="38"/>
      <c r="E537" s="38"/>
      <c r="F537" s="38"/>
      <c r="G537" s="38"/>
      <c r="H537" s="38"/>
      <c r="I537" s="38"/>
      <c r="J537" s="38"/>
      <c r="K537" s="38"/>
    </row>
    <row r="538" spans="2:11" ht="12.75">
      <c r="B538" s="37"/>
      <c r="C538" s="38"/>
      <c r="D538" s="38"/>
      <c r="E538" s="38"/>
      <c r="F538" s="38"/>
      <c r="G538" s="38"/>
      <c r="H538" s="38"/>
      <c r="I538" s="38"/>
      <c r="J538" s="38"/>
      <c r="K538" s="38"/>
    </row>
    <row r="539" spans="2:11" ht="12.75">
      <c r="B539" s="37"/>
      <c r="C539" s="38"/>
      <c r="D539" s="38"/>
      <c r="E539" s="38"/>
      <c r="F539" s="38"/>
      <c r="G539" s="38"/>
      <c r="H539" s="38"/>
      <c r="I539" s="38"/>
      <c r="J539" s="38"/>
      <c r="K539" s="38"/>
    </row>
    <row r="540" spans="2:11" ht="12.75">
      <c r="B540" s="37"/>
      <c r="C540" s="38"/>
      <c r="D540" s="38"/>
      <c r="E540" s="38"/>
      <c r="F540" s="38"/>
      <c r="G540" s="38"/>
      <c r="H540" s="38"/>
      <c r="I540" s="38"/>
      <c r="J540" s="38"/>
      <c r="K540" s="38"/>
    </row>
    <row r="541" spans="2:11" ht="12.75">
      <c r="B541" s="37"/>
      <c r="C541" s="38"/>
      <c r="D541" s="38"/>
      <c r="E541" s="38"/>
      <c r="F541" s="38"/>
      <c r="G541" s="38"/>
      <c r="H541" s="38"/>
      <c r="I541" s="38"/>
      <c r="J541" s="38"/>
      <c r="K541" s="38"/>
    </row>
    <row r="542" spans="2:11" ht="12.75">
      <c r="B542" s="37"/>
      <c r="C542" s="38"/>
      <c r="D542" s="38"/>
      <c r="E542" s="38"/>
      <c r="F542" s="38"/>
      <c r="G542" s="38"/>
      <c r="H542" s="38"/>
      <c r="I542" s="38"/>
      <c r="J542" s="38"/>
      <c r="K542" s="38"/>
    </row>
    <row r="543" spans="2:11" ht="12.75">
      <c r="B543" s="37"/>
      <c r="C543" s="38"/>
      <c r="D543" s="38"/>
      <c r="E543" s="38"/>
      <c r="F543" s="38"/>
      <c r="G543" s="38"/>
      <c r="H543" s="38"/>
      <c r="I543" s="38"/>
      <c r="J543" s="38"/>
      <c r="K543" s="38"/>
    </row>
    <row r="544" spans="2:11" ht="12.75">
      <c r="B544" s="37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ht="12.75">
      <c r="B545" s="37"/>
      <c r="C545" s="38"/>
      <c r="D545" s="38"/>
      <c r="E545" s="38"/>
      <c r="F545" s="38"/>
      <c r="G545" s="38"/>
      <c r="H545" s="38"/>
      <c r="I545" s="38"/>
      <c r="J545" s="38"/>
      <c r="K545" s="38"/>
    </row>
    <row r="546" spans="2:11" ht="12.75">
      <c r="B546" s="37"/>
      <c r="C546" s="38"/>
      <c r="D546" s="38"/>
      <c r="E546" s="38"/>
      <c r="F546" s="38"/>
      <c r="G546" s="38"/>
      <c r="H546" s="38"/>
      <c r="I546" s="38"/>
      <c r="J546" s="38"/>
      <c r="K546" s="38"/>
    </row>
    <row r="547" spans="2:11" ht="12.75">
      <c r="B547" s="37"/>
      <c r="C547" s="38"/>
      <c r="D547" s="38"/>
      <c r="E547" s="38"/>
      <c r="F547" s="38"/>
      <c r="G547" s="38"/>
      <c r="H547" s="38"/>
      <c r="I547" s="38"/>
      <c r="J547" s="38"/>
      <c r="K547" s="38"/>
    </row>
    <row r="548" spans="2:11" ht="12.75">
      <c r="B548" s="37"/>
      <c r="C548" s="38"/>
      <c r="D548" s="38"/>
      <c r="E548" s="38"/>
      <c r="F548" s="38"/>
      <c r="G548" s="38"/>
      <c r="H548" s="38"/>
      <c r="I548" s="38"/>
      <c r="J548" s="38"/>
      <c r="K548" s="38"/>
    </row>
    <row r="549" spans="2:11" ht="12.75">
      <c r="B549" s="37"/>
      <c r="C549" s="38"/>
      <c r="D549" s="38"/>
      <c r="E549" s="38"/>
      <c r="F549" s="38"/>
      <c r="G549" s="38"/>
      <c r="H549" s="38"/>
      <c r="I549" s="38"/>
      <c r="J549" s="38"/>
      <c r="K549" s="38"/>
    </row>
    <row r="550" spans="2:11" ht="12.75">
      <c r="B550" s="37"/>
      <c r="C550" s="38"/>
      <c r="D550" s="38"/>
      <c r="E550" s="38"/>
      <c r="F550" s="38"/>
      <c r="G550" s="38"/>
      <c r="H550" s="38"/>
      <c r="I550" s="38"/>
      <c r="J550" s="38"/>
      <c r="K550" s="38"/>
    </row>
    <row r="551" spans="2:11" ht="12.75">
      <c r="B551" s="37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ht="12.75">
      <c r="B552" s="37"/>
      <c r="C552" s="38"/>
      <c r="D552" s="38"/>
      <c r="E552" s="38"/>
      <c r="F552" s="38"/>
      <c r="G552" s="38"/>
      <c r="H552" s="38"/>
      <c r="I552" s="38"/>
      <c r="J552" s="38"/>
      <c r="K552" s="38"/>
    </row>
    <row r="553" spans="2:11" ht="12.75">
      <c r="B553" s="37"/>
      <c r="C553" s="38"/>
      <c r="D553" s="38"/>
      <c r="E553" s="38"/>
      <c r="F553" s="38"/>
      <c r="G553" s="38"/>
      <c r="H553" s="38"/>
      <c r="I553" s="38"/>
      <c r="J553" s="38"/>
      <c r="K553" s="38"/>
    </row>
    <row r="554" spans="2:11" ht="12.75">
      <c r="B554" s="37"/>
      <c r="C554" s="38"/>
      <c r="D554" s="38"/>
      <c r="E554" s="38"/>
      <c r="F554" s="38"/>
      <c r="G554" s="38"/>
      <c r="H554" s="38"/>
      <c r="I554" s="38"/>
      <c r="J554" s="38"/>
      <c r="K554" s="38"/>
    </row>
    <row r="555" spans="2:11" ht="12.75">
      <c r="B555" s="38"/>
      <c r="C555" s="38"/>
      <c r="D555" s="38"/>
      <c r="E555" s="38"/>
      <c r="F555" s="38"/>
      <c r="G555" s="38"/>
      <c r="H555" s="38"/>
      <c r="I555" s="38"/>
      <c r="J555" s="38"/>
      <c r="K555" s="38"/>
    </row>
    <row r="556" spans="2:11" ht="12.75">
      <c r="B556" s="38"/>
      <c r="C556" s="38"/>
      <c r="D556" s="38"/>
      <c r="E556" s="38"/>
      <c r="F556" s="38"/>
      <c r="G556" s="38"/>
      <c r="H556" s="38"/>
      <c r="I556" s="38"/>
      <c r="J556" s="38"/>
      <c r="K556" s="38"/>
    </row>
    <row r="557" spans="2:11" ht="12.75">
      <c r="B557" s="38"/>
      <c r="C557" s="38"/>
      <c r="D557" s="38"/>
      <c r="E557" s="38"/>
      <c r="F557" s="38"/>
      <c r="G557" s="38"/>
      <c r="H557" s="38"/>
      <c r="I557" s="38"/>
      <c r="J557" s="38"/>
      <c r="K557" s="38"/>
    </row>
    <row r="558" spans="2:11" ht="12.75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ht="12.75">
      <c r="B559" s="38"/>
      <c r="C559" s="38"/>
      <c r="D559" s="38"/>
      <c r="E559" s="38"/>
      <c r="F559" s="38"/>
      <c r="G559" s="38"/>
      <c r="H559" s="38"/>
      <c r="I559" s="38"/>
      <c r="J559" s="38"/>
      <c r="K559" s="38"/>
    </row>
    <row r="560" spans="2:11" ht="12.75">
      <c r="B560" s="38"/>
      <c r="C560" s="38"/>
      <c r="D560" s="38"/>
      <c r="E560" s="38"/>
      <c r="F560" s="38"/>
      <c r="G560" s="38"/>
      <c r="H560" s="38"/>
      <c r="I560" s="38"/>
      <c r="J560" s="38"/>
      <c r="K560" s="38"/>
    </row>
    <row r="561" spans="2:11" ht="12.75">
      <c r="B561" s="38"/>
      <c r="C561" s="38"/>
      <c r="D561" s="38"/>
      <c r="E561" s="38"/>
      <c r="F561" s="38"/>
      <c r="G561" s="38"/>
      <c r="H561" s="38"/>
      <c r="I561" s="38"/>
      <c r="J561" s="38"/>
      <c r="K561" s="38"/>
    </row>
    <row r="562" spans="2:11" ht="12.75">
      <c r="B562" s="38"/>
      <c r="C562" s="38"/>
      <c r="D562" s="38"/>
      <c r="E562" s="38"/>
      <c r="F562" s="38"/>
      <c r="G562" s="38"/>
      <c r="H562" s="38"/>
      <c r="I562" s="38"/>
      <c r="J562" s="38"/>
      <c r="K562" s="38"/>
    </row>
    <row r="563" spans="2:11" ht="12.75">
      <c r="B563" s="38"/>
      <c r="C563" s="38"/>
      <c r="D563" s="38"/>
      <c r="E563" s="38"/>
      <c r="F563" s="38"/>
      <c r="G563" s="38"/>
      <c r="H563" s="38"/>
      <c r="I563" s="38"/>
      <c r="J563" s="38"/>
      <c r="K563" s="38"/>
    </row>
    <row r="564" spans="2:11" ht="12.75">
      <c r="B564" s="38"/>
      <c r="C564" s="38"/>
      <c r="D564" s="38"/>
      <c r="E564" s="38"/>
      <c r="F564" s="38"/>
      <c r="G564" s="38"/>
      <c r="H564" s="38"/>
      <c r="I564" s="38"/>
      <c r="J564" s="38"/>
      <c r="K564" s="38"/>
    </row>
    <row r="565" spans="2:11" ht="12.75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ht="12.75">
      <c r="B566" s="38"/>
      <c r="C566" s="38"/>
      <c r="D566" s="38"/>
      <c r="E566" s="38"/>
      <c r="F566" s="38"/>
      <c r="G566" s="38"/>
      <c r="H566" s="38"/>
      <c r="I566" s="38"/>
      <c r="J566" s="38"/>
      <c r="K566" s="38"/>
    </row>
    <row r="567" spans="2:11" ht="12.75">
      <c r="B567" s="38"/>
      <c r="C567" s="38"/>
      <c r="D567" s="38"/>
      <c r="E567" s="38"/>
      <c r="F567" s="38"/>
      <c r="G567" s="38"/>
      <c r="H567" s="38"/>
      <c r="I567" s="38"/>
      <c r="J567" s="38"/>
      <c r="K567" s="38"/>
    </row>
    <row r="568" spans="2:11" ht="12.75">
      <c r="B568" s="38"/>
      <c r="C568" s="38"/>
      <c r="D568" s="38"/>
      <c r="E568" s="38"/>
      <c r="F568" s="38"/>
      <c r="G568" s="38"/>
      <c r="H568" s="38"/>
      <c r="I568" s="38"/>
      <c r="J568" s="38"/>
      <c r="K568" s="38"/>
    </row>
    <row r="569" spans="2:11" ht="12.75">
      <c r="B569" s="38"/>
      <c r="C569" s="38"/>
      <c r="D569" s="38"/>
      <c r="E569" s="38"/>
      <c r="F569" s="38"/>
      <c r="G569" s="38"/>
      <c r="H569" s="38"/>
      <c r="I569" s="38"/>
      <c r="J569" s="38"/>
      <c r="K569" s="38"/>
    </row>
    <row r="570" spans="2:11" ht="12.75">
      <c r="B570" s="38"/>
      <c r="C570" s="38"/>
      <c r="D570" s="38"/>
      <c r="E570" s="38"/>
      <c r="F570" s="38"/>
      <c r="G570" s="38"/>
      <c r="H570" s="38"/>
      <c r="I570" s="38"/>
      <c r="J570" s="38"/>
      <c r="K570" s="38"/>
    </row>
    <row r="571" spans="2:11" ht="12.75">
      <c r="B571" s="38"/>
      <c r="C571" s="38"/>
      <c r="D571" s="38"/>
      <c r="E571" s="38"/>
      <c r="F571" s="38"/>
      <c r="G571" s="38"/>
      <c r="H571" s="38"/>
      <c r="I571" s="38"/>
      <c r="J571" s="38"/>
      <c r="K571" s="38"/>
    </row>
    <row r="572" spans="2:11" ht="12.75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ht="12.75">
      <c r="B573" s="38"/>
      <c r="C573" s="38"/>
      <c r="D573" s="38"/>
      <c r="E573" s="38"/>
      <c r="F573" s="38"/>
      <c r="G573" s="38"/>
      <c r="H573" s="38"/>
      <c r="I573" s="38"/>
      <c r="J573" s="38"/>
      <c r="K573" s="38"/>
    </row>
    <row r="574" spans="2:11" ht="12.75">
      <c r="B574" s="38"/>
      <c r="C574" s="38"/>
      <c r="D574" s="38"/>
      <c r="E574" s="38"/>
      <c r="F574" s="38"/>
      <c r="G574" s="38"/>
      <c r="H574" s="38"/>
      <c r="I574" s="38"/>
      <c r="J574" s="38"/>
      <c r="K574" s="38"/>
    </row>
    <row r="575" spans="2:11" ht="12.75">
      <c r="B575" s="38"/>
      <c r="C575" s="38"/>
      <c r="D575" s="38"/>
      <c r="E575" s="38"/>
      <c r="F575" s="38"/>
      <c r="G575" s="38"/>
      <c r="H575" s="38"/>
      <c r="I575" s="38"/>
      <c r="J575" s="38"/>
      <c r="K575" s="38"/>
    </row>
    <row r="576" spans="2:11" ht="12.75">
      <c r="B576" s="38"/>
      <c r="C576" s="38"/>
      <c r="D576" s="38"/>
      <c r="E576" s="38"/>
      <c r="F576" s="38"/>
      <c r="G576" s="38"/>
      <c r="H576" s="38"/>
      <c r="I576" s="38"/>
      <c r="J576" s="38"/>
      <c r="K576" s="38"/>
    </row>
    <row r="577" spans="2:11" ht="12.75">
      <c r="B577" s="38"/>
      <c r="C577" s="38"/>
      <c r="D577" s="38"/>
      <c r="E577" s="38"/>
      <c r="F577" s="38"/>
      <c r="G577" s="38"/>
      <c r="H577" s="38"/>
      <c r="I577" s="38"/>
      <c r="J577" s="38"/>
      <c r="K577" s="38"/>
    </row>
    <row r="578" spans="2:11" ht="12.75">
      <c r="B578" s="38"/>
      <c r="C578" s="38"/>
      <c r="D578" s="38"/>
      <c r="E578" s="38"/>
      <c r="F578" s="38"/>
      <c r="G578" s="38"/>
      <c r="H578" s="38"/>
      <c r="I578" s="38"/>
      <c r="J578" s="38"/>
      <c r="K578" s="38"/>
    </row>
    <row r="579" spans="2:11" ht="12.75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</sheetData>
  <mergeCells count="10">
    <mergeCell ref="A1:K1"/>
    <mergeCell ref="A2:A3"/>
    <mergeCell ref="B2:B3"/>
    <mergeCell ref="C2:C3"/>
    <mergeCell ref="D2:D3"/>
    <mergeCell ref="H2:I2"/>
    <mergeCell ref="J2:J3"/>
    <mergeCell ref="K2:K3"/>
    <mergeCell ref="E2:F2"/>
    <mergeCell ref="G2:G3"/>
  </mergeCells>
  <printOptions horizontalCentered="1"/>
  <pageMargins left="0.1968503937007874" right="0.1968503937007874" top="0.7" bottom="0.7480314960629921" header="0.5118110236220472" footer="0.5118110236220472"/>
  <pageSetup horizontalDpi="600" verticalDpi="600" orientation="landscape" paperSize="9" scale="85" r:id="rId1"/>
  <headerFooter alignWithMargins="0">
    <oddHeader>&amp;RZałącznik Nr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9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7" customWidth="1"/>
    <col min="2" max="2" width="8.875" style="7" bestFit="1" customWidth="1"/>
    <col min="3" max="3" width="39.875" style="7" customWidth="1"/>
    <col min="4" max="5" width="14.75390625" style="7" customWidth="1"/>
    <col min="6" max="6" width="15.375" style="7" customWidth="1"/>
    <col min="7" max="8" width="14.75390625" style="7" customWidth="1"/>
    <col min="9" max="9" width="15.375" style="7" customWidth="1"/>
    <col min="10" max="11" width="10.00390625" style="7" customWidth="1"/>
    <col min="12" max="16384" width="9.125" style="7" customWidth="1"/>
  </cols>
  <sheetData>
    <row r="1" spans="1:11" s="3" customFormat="1" ht="23.25" customHeight="1">
      <c r="A1" s="190" t="s">
        <v>0</v>
      </c>
      <c r="B1" s="190" t="s">
        <v>1</v>
      </c>
      <c r="C1" s="191" t="s">
        <v>2</v>
      </c>
      <c r="D1" s="179" t="s">
        <v>82</v>
      </c>
      <c r="E1" s="186" t="s">
        <v>3</v>
      </c>
      <c r="F1" s="189"/>
      <c r="G1" s="179" t="s">
        <v>83</v>
      </c>
      <c r="H1" s="186" t="s">
        <v>3</v>
      </c>
      <c r="I1" s="187"/>
      <c r="J1" s="188" t="s">
        <v>32</v>
      </c>
      <c r="K1" s="184" t="s">
        <v>85</v>
      </c>
    </row>
    <row r="2" spans="1:11" s="3" customFormat="1" ht="55.5" customHeight="1">
      <c r="A2" s="190"/>
      <c r="B2" s="190"/>
      <c r="C2" s="191"/>
      <c r="D2" s="180"/>
      <c r="E2" s="69" t="s">
        <v>4</v>
      </c>
      <c r="F2" s="68" t="s">
        <v>5</v>
      </c>
      <c r="G2" s="180"/>
      <c r="H2" s="69" t="s">
        <v>4</v>
      </c>
      <c r="I2" s="13" t="s">
        <v>5</v>
      </c>
      <c r="J2" s="188"/>
      <c r="K2" s="184"/>
    </row>
    <row r="3" spans="1:11" s="5" customFormat="1" ht="11.25">
      <c r="A3" s="4">
        <v>1</v>
      </c>
      <c r="B3" s="4">
        <v>2</v>
      </c>
      <c r="C3" s="67">
        <v>3</v>
      </c>
      <c r="D3" s="71">
        <v>4</v>
      </c>
      <c r="E3" s="70">
        <v>5</v>
      </c>
      <c r="F3" s="67">
        <v>6</v>
      </c>
      <c r="G3" s="71">
        <v>7</v>
      </c>
      <c r="H3" s="70">
        <v>8</v>
      </c>
      <c r="I3" s="4">
        <v>9</v>
      </c>
      <c r="J3" s="4">
        <v>10</v>
      </c>
      <c r="K3" s="4">
        <v>11</v>
      </c>
    </row>
    <row r="4" spans="1:13" s="3" customFormat="1" ht="19.5" customHeight="1">
      <c r="A4" s="103">
        <v>600</v>
      </c>
      <c r="B4" s="103"/>
      <c r="C4" s="110" t="s">
        <v>6</v>
      </c>
      <c r="D4" s="124">
        <f aca="true" t="shared" si="0" ref="D4:D47">E4+F4</f>
        <v>19410211</v>
      </c>
      <c r="E4" s="117">
        <f>E5+E9</f>
        <v>9135053</v>
      </c>
      <c r="F4" s="110">
        <f>F5+F9</f>
        <v>10275158</v>
      </c>
      <c r="G4" s="139">
        <f aca="true" t="shared" si="1" ref="G4:G14">H4+I4</f>
        <v>13572209.030000001</v>
      </c>
      <c r="H4" s="140">
        <f>H5+H9</f>
        <v>3691762.81</v>
      </c>
      <c r="I4" s="141">
        <f>I5+I9</f>
        <v>9880446.22</v>
      </c>
      <c r="J4" s="16">
        <f>G4/D4</f>
        <v>0.6992303705508406</v>
      </c>
      <c r="K4" s="16">
        <f>G4/$G$47</f>
        <v>0.84128592997247</v>
      </c>
      <c r="L4" s="64"/>
      <c r="M4" s="65"/>
    </row>
    <row r="5" spans="1:13" s="3" customFormat="1" ht="25.5">
      <c r="A5" s="104"/>
      <c r="B5" s="104">
        <v>60015</v>
      </c>
      <c r="C5" s="111" t="s">
        <v>7</v>
      </c>
      <c r="D5" s="125">
        <f t="shared" si="0"/>
        <v>19050211</v>
      </c>
      <c r="E5" s="118">
        <f>SUM(E6:E8)</f>
        <v>8775053</v>
      </c>
      <c r="F5" s="130">
        <f>SUM(F6:F8)</f>
        <v>10275158</v>
      </c>
      <c r="G5" s="142">
        <f t="shared" si="1"/>
        <v>13572209.030000001</v>
      </c>
      <c r="H5" s="143">
        <f>SUM(H6:H8)</f>
        <v>3691762.81</v>
      </c>
      <c r="I5" s="144">
        <f>SUM(I6:I8)</f>
        <v>9880446.22</v>
      </c>
      <c r="J5" s="62">
        <f aca="true" t="shared" si="2" ref="J5:J46">G5/D5</f>
        <v>0.7124440264729877</v>
      </c>
      <c r="K5" s="62">
        <f aca="true" t="shared" si="3" ref="K5:K47">G5/$G$47</f>
        <v>0.84128592997247</v>
      </c>
      <c r="L5" s="65"/>
      <c r="M5" s="65"/>
    </row>
    <row r="6" spans="1:13" ht="38.25">
      <c r="A6" s="105"/>
      <c r="B6" s="104"/>
      <c r="C6" s="112" t="s">
        <v>67</v>
      </c>
      <c r="D6" s="126">
        <f t="shared" si="0"/>
        <v>15100211</v>
      </c>
      <c r="E6" s="119">
        <v>4825053</v>
      </c>
      <c r="F6" s="131">
        <v>10275158</v>
      </c>
      <c r="G6" s="155">
        <f t="shared" si="1"/>
        <v>13556489.33</v>
      </c>
      <c r="H6" s="172">
        <v>3676043.11</v>
      </c>
      <c r="I6" s="173">
        <v>9880446.22</v>
      </c>
      <c r="J6" s="66">
        <f t="shared" si="2"/>
        <v>0.89776820535819</v>
      </c>
      <c r="K6" s="66">
        <f t="shared" si="3"/>
        <v>0.8403115298284582</v>
      </c>
      <c r="L6" s="65"/>
      <c r="M6" s="65"/>
    </row>
    <row r="7" spans="1:13" ht="38.25">
      <c r="A7" s="105"/>
      <c r="B7" s="104"/>
      <c r="C7" s="112" t="s">
        <v>86</v>
      </c>
      <c r="D7" s="126">
        <f t="shared" si="0"/>
        <v>3500000</v>
      </c>
      <c r="E7" s="119">
        <v>3500000</v>
      </c>
      <c r="F7" s="131"/>
      <c r="G7" s="155">
        <f t="shared" si="1"/>
        <v>15719.7</v>
      </c>
      <c r="H7" s="172">
        <v>15719.7</v>
      </c>
      <c r="I7" s="173"/>
      <c r="J7" s="66">
        <f t="shared" si="2"/>
        <v>0.004491342857142857</v>
      </c>
      <c r="K7" s="66">
        <f t="shared" si="3"/>
        <v>0.0009744001440116515</v>
      </c>
      <c r="L7" s="65"/>
      <c r="M7" s="65"/>
    </row>
    <row r="8" spans="1:13" ht="38.25">
      <c r="A8" s="105"/>
      <c r="B8" s="104"/>
      <c r="C8" s="112" t="s">
        <v>87</v>
      </c>
      <c r="D8" s="126">
        <f t="shared" si="0"/>
        <v>450000</v>
      </c>
      <c r="E8" s="119">
        <v>450000</v>
      </c>
      <c r="F8" s="131"/>
      <c r="G8" s="145">
        <f t="shared" si="1"/>
        <v>0</v>
      </c>
      <c r="H8" s="146"/>
      <c r="I8" s="147"/>
      <c r="J8" s="66">
        <f t="shared" si="2"/>
        <v>0</v>
      </c>
      <c r="K8" s="66">
        <f t="shared" si="3"/>
        <v>0</v>
      </c>
      <c r="L8" s="65"/>
      <c r="M8" s="65"/>
    </row>
    <row r="9" spans="1:13" s="3" customFormat="1" ht="14.25">
      <c r="A9" s="104"/>
      <c r="B9" s="104">
        <v>60095</v>
      </c>
      <c r="C9" s="111" t="s">
        <v>17</v>
      </c>
      <c r="D9" s="126">
        <f t="shared" si="0"/>
        <v>360000</v>
      </c>
      <c r="E9" s="120">
        <f>E10</f>
        <v>360000</v>
      </c>
      <c r="F9" s="132">
        <f>F10</f>
        <v>0</v>
      </c>
      <c r="G9" s="145">
        <f t="shared" si="1"/>
        <v>0</v>
      </c>
      <c r="H9" s="148">
        <f>H10</f>
        <v>0</v>
      </c>
      <c r="I9" s="149">
        <f>I10</f>
        <v>0</v>
      </c>
      <c r="J9" s="62">
        <f t="shared" si="2"/>
        <v>0</v>
      </c>
      <c r="K9" s="62">
        <f t="shared" si="3"/>
        <v>0</v>
      </c>
      <c r="L9" s="65"/>
      <c r="M9" s="65"/>
    </row>
    <row r="10" spans="1:13" ht="25.5">
      <c r="A10" s="104"/>
      <c r="B10" s="104"/>
      <c r="C10" s="112" t="s">
        <v>68</v>
      </c>
      <c r="D10" s="126">
        <f t="shared" si="0"/>
        <v>360000</v>
      </c>
      <c r="E10" s="119">
        <v>360000</v>
      </c>
      <c r="F10" s="131"/>
      <c r="G10" s="145">
        <f t="shared" si="1"/>
        <v>0</v>
      </c>
      <c r="H10" s="146"/>
      <c r="I10" s="147"/>
      <c r="J10" s="66">
        <f t="shared" si="2"/>
        <v>0</v>
      </c>
      <c r="K10" s="66">
        <f t="shared" si="3"/>
        <v>0</v>
      </c>
      <c r="L10" s="65"/>
      <c r="M10" s="65"/>
    </row>
    <row r="11" spans="1:13" s="3" customFormat="1" ht="19.5" customHeight="1">
      <c r="A11" s="103">
        <v>700</v>
      </c>
      <c r="B11" s="103"/>
      <c r="C11" s="110" t="s">
        <v>55</v>
      </c>
      <c r="D11" s="124">
        <f t="shared" si="0"/>
        <v>4535000</v>
      </c>
      <c r="E11" s="117">
        <f>E12+E15</f>
        <v>4535000</v>
      </c>
      <c r="F11" s="110">
        <f>F12+F15</f>
        <v>0</v>
      </c>
      <c r="G11" s="139">
        <f t="shared" si="1"/>
        <v>106920.68999999999</v>
      </c>
      <c r="H11" s="140">
        <f>H12+H15</f>
        <v>106920.68999999999</v>
      </c>
      <c r="I11" s="141">
        <f>I12+I15</f>
        <v>0</v>
      </c>
      <c r="J11" s="16">
        <f t="shared" si="2"/>
        <v>0.023576778390297683</v>
      </c>
      <c r="K11" s="16">
        <f t="shared" si="3"/>
        <v>0.00662757786305242</v>
      </c>
      <c r="L11" s="65"/>
      <c r="M11" s="65"/>
    </row>
    <row r="12" spans="1:13" s="3" customFormat="1" ht="15">
      <c r="A12" s="104"/>
      <c r="B12" s="104">
        <v>70001</v>
      </c>
      <c r="C12" s="111" t="s">
        <v>9</v>
      </c>
      <c r="D12" s="125">
        <f t="shared" si="0"/>
        <v>2035000</v>
      </c>
      <c r="E12" s="120">
        <f>SUM(E13:E14)</f>
        <v>2035000</v>
      </c>
      <c r="F12" s="132">
        <f>SUM(F13:F14)</f>
        <v>0</v>
      </c>
      <c r="G12" s="142">
        <f t="shared" si="1"/>
        <v>106920.68999999999</v>
      </c>
      <c r="H12" s="148">
        <f>SUM(H13:H14)</f>
        <v>106920.68999999999</v>
      </c>
      <c r="I12" s="149">
        <f>SUM(I13:I14)</f>
        <v>0</v>
      </c>
      <c r="J12" s="62">
        <f t="shared" si="2"/>
        <v>0.0525408796068796</v>
      </c>
      <c r="K12" s="62">
        <f t="shared" si="3"/>
        <v>0.00662757786305242</v>
      </c>
      <c r="L12" s="65"/>
      <c r="M12" s="65"/>
    </row>
    <row r="13" spans="1:13" ht="38.25">
      <c r="A13" s="105"/>
      <c r="B13" s="105"/>
      <c r="C13" s="113" t="s">
        <v>69</v>
      </c>
      <c r="D13" s="126">
        <f t="shared" si="0"/>
        <v>1035000</v>
      </c>
      <c r="E13" s="119">
        <v>1035000</v>
      </c>
      <c r="F13" s="131"/>
      <c r="G13" s="145">
        <f t="shared" si="1"/>
        <v>106714.29</v>
      </c>
      <c r="H13" s="146">
        <v>106714.29</v>
      </c>
      <c r="I13" s="147"/>
      <c r="J13" s="66">
        <f t="shared" si="2"/>
        <v>0.10310559420289854</v>
      </c>
      <c r="K13" s="66">
        <f t="shared" si="3"/>
        <v>0.006614783968148318</v>
      </c>
      <c r="L13" s="65"/>
      <c r="M13" s="65"/>
    </row>
    <row r="14" spans="1:13" s="3" customFormat="1" ht="38.25">
      <c r="A14" s="105"/>
      <c r="B14" s="105"/>
      <c r="C14" s="113" t="s">
        <v>88</v>
      </c>
      <c r="D14" s="126">
        <f t="shared" si="0"/>
        <v>1000000</v>
      </c>
      <c r="E14" s="119">
        <v>1000000</v>
      </c>
      <c r="F14" s="131"/>
      <c r="G14" s="145">
        <f t="shared" si="1"/>
        <v>206.4</v>
      </c>
      <c r="H14" s="146">
        <v>206.4</v>
      </c>
      <c r="I14" s="147"/>
      <c r="J14" s="66">
        <f t="shared" si="2"/>
        <v>0.0002064</v>
      </c>
      <c r="K14" s="66">
        <f t="shared" si="3"/>
        <v>1.2793894904101533E-05</v>
      </c>
      <c r="L14" s="65"/>
      <c r="M14" s="65"/>
    </row>
    <row r="15" spans="1:13" ht="15">
      <c r="A15" s="106"/>
      <c r="B15" s="106">
        <v>70021</v>
      </c>
      <c r="C15" s="114" t="s">
        <v>89</v>
      </c>
      <c r="D15" s="125">
        <f>E15+F15</f>
        <v>2500000</v>
      </c>
      <c r="E15" s="118">
        <f>E16</f>
        <v>2500000</v>
      </c>
      <c r="F15" s="130">
        <f>F16</f>
        <v>0</v>
      </c>
      <c r="G15" s="142">
        <f>H15+I15</f>
        <v>0</v>
      </c>
      <c r="H15" s="143">
        <f>H16</f>
        <v>0</v>
      </c>
      <c r="I15" s="144">
        <f>I16</f>
        <v>0</v>
      </c>
      <c r="J15" s="62">
        <f t="shared" si="2"/>
        <v>0</v>
      </c>
      <c r="K15" s="62">
        <f t="shared" si="3"/>
        <v>0</v>
      </c>
      <c r="L15" s="65"/>
      <c r="M15" s="65"/>
    </row>
    <row r="16" spans="1:13" s="3" customFormat="1" ht="38.25">
      <c r="A16" s="104"/>
      <c r="B16" s="104"/>
      <c r="C16" s="112" t="s">
        <v>90</v>
      </c>
      <c r="D16" s="126">
        <f>E16+F16</f>
        <v>2500000</v>
      </c>
      <c r="E16" s="119">
        <v>2500000</v>
      </c>
      <c r="F16" s="131"/>
      <c r="G16" s="145">
        <f>H16+I16</f>
        <v>0</v>
      </c>
      <c r="H16" s="146"/>
      <c r="I16" s="147"/>
      <c r="J16" s="66">
        <f t="shared" si="2"/>
        <v>0</v>
      </c>
      <c r="K16" s="66">
        <f t="shared" si="3"/>
        <v>0</v>
      </c>
      <c r="L16" s="65"/>
      <c r="M16" s="65"/>
    </row>
    <row r="17" spans="1:13" ht="19.5" customHeight="1">
      <c r="A17" s="103">
        <v>710</v>
      </c>
      <c r="B17" s="103"/>
      <c r="C17" s="110" t="s">
        <v>25</v>
      </c>
      <c r="D17" s="124">
        <f t="shared" si="0"/>
        <v>500000</v>
      </c>
      <c r="E17" s="117">
        <f>E18</f>
        <v>500000</v>
      </c>
      <c r="F17" s="110">
        <f>F18</f>
        <v>0</v>
      </c>
      <c r="G17" s="139">
        <f aca="true" t="shared" si="4" ref="G17:G33">H17+I17</f>
        <v>114.35</v>
      </c>
      <c r="H17" s="140">
        <f>H18</f>
        <v>114.35</v>
      </c>
      <c r="I17" s="141">
        <f>I18</f>
        <v>0</v>
      </c>
      <c r="J17" s="16">
        <f t="shared" si="2"/>
        <v>0.00022869999999999998</v>
      </c>
      <c r="K17" s="16">
        <f t="shared" si="3"/>
        <v>7.088090514941909E-06</v>
      </c>
      <c r="L17" s="65"/>
      <c r="M17" s="65"/>
    </row>
    <row r="18" spans="1:13" s="3" customFormat="1" ht="15">
      <c r="A18" s="104"/>
      <c r="B18" s="104">
        <v>71035</v>
      </c>
      <c r="C18" s="111" t="s">
        <v>26</v>
      </c>
      <c r="D18" s="125">
        <f t="shared" si="0"/>
        <v>500000</v>
      </c>
      <c r="E18" s="118">
        <f>SUM(E19:E20)</f>
        <v>500000</v>
      </c>
      <c r="F18" s="130">
        <f>SUM(F19:F20)</f>
        <v>0</v>
      </c>
      <c r="G18" s="142">
        <f t="shared" si="4"/>
        <v>114.35</v>
      </c>
      <c r="H18" s="143">
        <f>SUM(H19:H20)</f>
        <v>114.35</v>
      </c>
      <c r="I18" s="144">
        <f>SUM(I19:I20)</f>
        <v>0</v>
      </c>
      <c r="J18" s="62">
        <f t="shared" si="2"/>
        <v>0.00022869999999999998</v>
      </c>
      <c r="K18" s="62">
        <f t="shared" si="3"/>
        <v>7.088090514941909E-06</v>
      </c>
      <c r="L18" s="65"/>
      <c r="M18" s="65"/>
    </row>
    <row r="19" spans="1:13" s="3" customFormat="1" ht="38.25">
      <c r="A19" s="105"/>
      <c r="B19" s="105"/>
      <c r="C19" s="112" t="s">
        <v>91</v>
      </c>
      <c r="D19" s="126">
        <f t="shared" si="0"/>
        <v>450000</v>
      </c>
      <c r="E19" s="119">
        <v>450000</v>
      </c>
      <c r="F19" s="131"/>
      <c r="G19" s="145">
        <f t="shared" si="4"/>
        <v>114.35</v>
      </c>
      <c r="H19" s="146">
        <v>114.35</v>
      </c>
      <c r="I19" s="147"/>
      <c r="J19" s="66">
        <f t="shared" si="2"/>
        <v>0.0002541111111111111</v>
      </c>
      <c r="K19" s="66">
        <f t="shared" si="3"/>
        <v>7.088090514941909E-06</v>
      </c>
      <c r="L19" s="65"/>
      <c r="M19" s="65"/>
    </row>
    <row r="20" spans="1:13" ht="38.25">
      <c r="A20" s="105"/>
      <c r="B20" s="105"/>
      <c r="C20" s="112" t="s">
        <v>92</v>
      </c>
      <c r="D20" s="126">
        <f t="shared" si="0"/>
        <v>50000</v>
      </c>
      <c r="E20" s="119">
        <v>50000</v>
      </c>
      <c r="F20" s="131"/>
      <c r="G20" s="145">
        <f t="shared" si="4"/>
        <v>0</v>
      </c>
      <c r="H20" s="146"/>
      <c r="I20" s="147"/>
      <c r="J20" s="66">
        <f t="shared" si="2"/>
        <v>0</v>
      </c>
      <c r="K20" s="66">
        <f t="shared" si="3"/>
        <v>0</v>
      </c>
      <c r="L20" s="65"/>
      <c r="M20" s="65"/>
    </row>
    <row r="21" spans="1:13" s="3" customFormat="1" ht="19.5" customHeight="1">
      <c r="A21" s="103">
        <v>750</v>
      </c>
      <c r="B21" s="103"/>
      <c r="C21" s="110" t="s">
        <v>10</v>
      </c>
      <c r="D21" s="124">
        <f t="shared" si="0"/>
        <v>212522</v>
      </c>
      <c r="E21" s="117">
        <f>E22</f>
        <v>212522</v>
      </c>
      <c r="F21" s="110">
        <f>F22</f>
        <v>0</v>
      </c>
      <c r="G21" s="139">
        <f t="shared" si="4"/>
        <v>0</v>
      </c>
      <c r="H21" s="140">
        <f>H22</f>
        <v>0</v>
      </c>
      <c r="I21" s="141">
        <f>I22</f>
        <v>0</v>
      </c>
      <c r="J21" s="16">
        <f t="shared" si="2"/>
        <v>0</v>
      </c>
      <c r="K21" s="16">
        <f t="shared" si="3"/>
        <v>0</v>
      </c>
      <c r="L21" s="65"/>
      <c r="M21" s="65"/>
    </row>
    <row r="22" spans="1:13" s="3" customFormat="1" ht="25.5">
      <c r="A22" s="104"/>
      <c r="B22" s="104">
        <v>75023</v>
      </c>
      <c r="C22" s="111" t="s">
        <v>11</v>
      </c>
      <c r="D22" s="125">
        <f t="shared" si="0"/>
        <v>212522</v>
      </c>
      <c r="E22" s="120">
        <f>SUM(E23:E23)</f>
        <v>212522</v>
      </c>
      <c r="F22" s="132">
        <f>SUM(F23:F23)</f>
        <v>0</v>
      </c>
      <c r="G22" s="142">
        <f t="shared" si="4"/>
        <v>0</v>
      </c>
      <c r="H22" s="148">
        <f>SUM(H23:H23)</f>
        <v>0</v>
      </c>
      <c r="I22" s="149">
        <f>SUM(I23:I23)</f>
        <v>0</v>
      </c>
      <c r="J22" s="62">
        <f t="shared" si="2"/>
        <v>0</v>
      </c>
      <c r="K22" s="62">
        <f t="shared" si="3"/>
        <v>0</v>
      </c>
      <c r="L22" s="65"/>
      <c r="M22" s="65"/>
    </row>
    <row r="23" spans="1:13" ht="31.5">
      <c r="A23" s="107"/>
      <c r="B23" s="107"/>
      <c r="C23" s="115" t="s">
        <v>93</v>
      </c>
      <c r="D23" s="126">
        <f t="shared" si="0"/>
        <v>212522</v>
      </c>
      <c r="E23" s="121">
        <v>212522</v>
      </c>
      <c r="F23" s="133"/>
      <c r="G23" s="145">
        <f t="shared" si="4"/>
        <v>0</v>
      </c>
      <c r="H23" s="150"/>
      <c r="I23" s="151"/>
      <c r="J23" s="66">
        <f t="shared" si="2"/>
        <v>0</v>
      </c>
      <c r="K23" s="66">
        <f t="shared" si="3"/>
        <v>0</v>
      </c>
      <c r="L23" s="65"/>
      <c r="M23" s="65"/>
    </row>
    <row r="24" spans="1:13" ht="19.5" customHeight="1">
      <c r="A24" s="103">
        <v>801</v>
      </c>
      <c r="B24" s="103"/>
      <c r="C24" s="110" t="s">
        <v>12</v>
      </c>
      <c r="D24" s="124">
        <f t="shared" si="0"/>
        <v>1300000</v>
      </c>
      <c r="E24" s="117">
        <f>E25</f>
        <v>1300000</v>
      </c>
      <c r="F24" s="110">
        <f>F25</f>
        <v>0</v>
      </c>
      <c r="G24" s="139">
        <f t="shared" si="4"/>
        <v>2440</v>
      </c>
      <c r="H24" s="140">
        <f>H25</f>
        <v>2440</v>
      </c>
      <c r="I24" s="141">
        <f>I25</f>
        <v>0</v>
      </c>
      <c r="J24" s="16">
        <f t="shared" si="2"/>
        <v>0.001876923076923077</v>
      </c>
      <c r="K24" s="16">
        <f t="shared" si="3"/>
        <v>0.000151245656812053</v>
      </c>
      <c r="L24" s="65"/>
      <c r="M24" s="65"/>
    </row>
    <row r="25" spans="1:13" ht="15">
      <c r="A25" s="104"/>
      <c r="B25" s="104">
        <v>80120</v>
      </c>
      <c r="C25" s="111" t="s">
        <v>15</v>
      </c>
      <c r="D25" s="125">
        <f t="shared" si="0"/>
        <v>1300000</v>
      </c>
      <c r="E25" s="120">
        <f>SUM(E26:E26)</f>
        <v>1300000</v>
      </c>
      <c r="F25" s="132">
        <f>SUM(F26:F26)</f>
        <v>0</v>
      </c>
      <c r="G25" s="142">
        <f t="shared" si="4"/>
        <v>2440</v>
      </c>
      <c r="H25" s="148">
        <f>SUM(H26:H26)</f>
        <v>2440</v>
      </c>
      <c r="I25" s="149">
        <f>SUM(I26:I26)</f>
        <v>0</v>
      </c>
      <c r="J25" s="62">
        <f t="shared" si="2"/>
        <v>0.001876923076923077</v>
      </c>
      <c r="K25" s="62">
        <f t="shared" si="3"/>
        <v>0.000151245656812053</v>
      </c>
      <c r="L25" s="65"/>
      <c r="M25" s="65"/>
    </row>
    <row r="26" spans="1:13" ht="14.25">
      <c r="A26" s="104"/>
      <c r="B26" s="104"/>
      <c r="C26" s="113" t="s">
        <v>94</v>
      </c>
      <c r="D26" s="126">
        <f t="shared" si="0"/>
        <v>1300000</v>
      </c>
      <c r="E26" s="122">
        <v>1300000</v>
      </c>
      <c r="F26" s="134"/>
      <c r="G26" s="145">
        <f t="shared" si="4"/>
        <v>2440</v>
      </c>
      <c r="H26" s="152">
        <v>2440</v>
      </c>
      <c r="I26" s="153"/>
      <c r="J26" s="66">
        <f t="shared" si="2"/>
        <v>0.001876923076923077</v>
      </c>
      <c r="K26" s="66">
        <f t="shared" si="3"/>
        <v>0.000151245656812053</v>
      </c>
      <c r="L26" s="65"/>
      <c r="M26" s="65"/>
    </row>
    <row r="27" spans="1:13" ht="25.5">
      <c r="A27" s="103">
        <v>900</v>
      </c>
      <c r="B27" s="103"/>
      <c r="C27" s="110" t="s">
        <v>18</v>
      </c>
      <c r="D27" s="127">
        <f t="shared" si="0"/>
        <v>21568000</v>
      </c>
      <c r="E27" s="117">
        <f>E28</f>
        <v>5068000</v>
      </c>
      <c r="F27" s="110">
        <f>F28</f>
        <v>16500000</v>
      </c>
      <c r="G27" s="154">
        <f t="shared" si="4"/>
        <v>865273.76</v>
      </c>
      <c r="H27" s="140">
        <f>H28</f>
        <v>865273.76</v>
      </c>
      <c r="I27" s="141">
        <f>I28</f>
        <v>0</v>
      </c>
      <c r="J27" s="16">
        <f t="shared" si="2"/>
        <v>0.040118405044510384</v>
      </c>
      <c r="K27" s="16">
        <f t="shared" si="3"/>
        <v>0.05363479432517816</v>
      </c>
      <c r="L27" s="65"/>
      <c r="M27" s="65"/>
    </row>
    <row r="28" spans="1:13" ht="15">
      <c r="A28" s="104"/>
      <c r="B28" s="104">
        <v>90095</v>
      </c>
      <c r="C28" s="111" t="s">
        <v>17</v>
      </c>
      <c r="D28" s="125">
        <f t="shared" si="0"/>
        <v>21568000</v>
      </c>
      <c r="E28" s="120">
        <f>SUM(E29:E35)</f>
        <v>5068000</v>
      </c>
      <c r="F28" s="132">
        <f>SUM(F29:F35)</f>
        <v>16500000</v>
      </c>
      <c r="G28" s="142">
        <f t="shared" si="4"/>
        <v>865273.76</v>
      </c>
      <c r="H28" s="148">
        <f>SUM(H29:H35)</f>
        <v>865273.76</v>
      </c>
      <c r="I28" s="149">
        <f>SUM(I29:I35)</f>
        <v>0</v>
      </c>
      <c r="J28" s="62">
        <f t="shared" si="2"/>
        <v>0.040118405044510384</v>
      </c>
      <c r="K28" s="62">
        <f t="shared" si="3"/>
        <v>0.05363479432517816</v>
      </c>
      <c r="L28" s="65"/>
      <c r="M28" s="65"/>
    </row>
    <row r="29" spans="1:13" ht="25.5">
      <c r="A29" s="104"/>
      <c r="B29" s="104"/>
      <c r="C29" s="113" t="s">
        <v>95</v>
      </c>
      <c r="D29" s="128">
        <f t="shared" si="0"/>
        <v>3000000</v>
      </c>
      <c r="E29" s="119">
        <v>500000</v>
      </c>
      <c r="F29" s="131">
        <v>2500000</v>
      </c>
      <c r="G29" s="155">
        <f t="shared" si="4"/>
        <v>0</v>
      </c>
      <c r="H29" s="172"/>
      <c r="I29" s="147"/>
      <c r="J29" s="66">
        <f t="shared" si="2"/>
        <v>0</v>
      </c>
      <c r="K29" s="66">
        <f t="shared" si="3"/>
        <v>0</v>
      </c>
      <c r="L29" s="65"/>
      <c r="M29" s="65"/>
    </row>
    <row r="30" spans="1:13" ht="14.25">
      <c r="A30" s="104"/>
      <c r="B30" s="104"/>
      <c r="C30" s="113" t="s">
        <v>56</v>
      </c>
      <c r="D30" s="128">
        <f t="shared" si="0"/>
        <v>4000000</v>
      </c>
      <c r="E30" s="119"/>
      <c r="F30" s="131">
        <v>4000000</v>
      </c>
      <c r="G30" s="155">
        <f t="shared" si="4"/>
        <v>0</v>
      </c>
      <c r="H30" s="146"/>
      <c r="I30" s="147"/>
      <c r="J30" s="66">
        <f t="shared" si="2"/>
        <v>0</v>
      </c>
      <c r="K30" s="66">
        <f t="shared" si="3"/>
        <v>0</v>
      </c>
      <c r="L30" s="65"/>
      <c r="M30" s="65"/>
    </row>
    <row r="31" spans="1:13" ht="51">
      <c r="A31" s="104"/>
      <c r="B31" s="104"/>
      <c r="C31" s="113" t="s">
        <v>96</v>
      </c>
      <c r="D31" s="128">
        <f t="shared" si="0"/>
        <v>13280000</v>
      </c>
      <c r="E31" s="119">
        <v>3280000</v>
      </c>
      <c r="F31" s="131">
        <v>10000000</v>
      </c>
      <c r="G31" s="155">
        <f t="shared" si="4"/>
        <v>622738.66</v>
      </c>
      <c r="H31" s="146">
        <v>622738.66</v>
      </c>
      <c r="I31" s="147"/>
      <c r="J31" s="66">
        <f t="shared" si="2"/>
        <v>0.04689297138554217</v>
      </c>
      <c r="K31" s="66">
        <f t="shared" si="3"/>
        <v>0.038601031825392526</v>
      </c>
      <c r="L31" s="65"/>
      <c r="M31" s="65"/>
    </row>
    <row r="32" spans="1:13" ht="25.5">
      <c r="A32" s="104"/>
      <c r="B32" s="104"/>
      <c r="C32" s="113" t="s">
        <v>97</v>
      </c>
      <c r="D32" s="128">
        <f t="shared" si="0"/>
        <v>44000</v>
      </c>
      <c r="E32" s="119">
        <v>44000</v>
      </c>
      <c r="F32" s="131"/>
      <c r="G32" s="155">
        <f t="shared" si="4"/>
        <v>0</v>
      </c>
      <c r="H32" s="146"/>
      <c r="I32" s="147"/>
      <c r="J32" s="66">
        <f t="shared" si="2"/>
        <v>0</v>
      </c>
      <c r="K32" s="66">
        <f t="shared" si="3"/>
        <v>0</v>
      </c>
      <c r="L32" s="65"/>
      <c r="M32" s="65"/>
    </row>
    <row r="33" spans="1:13" ht="25.5">
      <c r="A33" s="104"/>
      <c r="B33" s="104"/>
      <c r="C33" s="113" t="s">
        <v>98</v>
      </c>
      <c r="D33" s="128">
        <f t="shared" si="0"/>
        <v>180000</v>
      </c>
      <c r="E33" s="119">
        <v>180000</v>
      </c>
      <c r="F33" s="131"/>
      <c r="G33" s="155">
        <f t="shared" si="4"/>
        <v>0</v>
      </c>
      <c r="H33" s="146"/>
      <c r="I33" s="147"/>
      <c r="J33" s="66">
        <f t="shared" si="2"/>
        <v>0</v>
      </c>
      <c r="K33" s="66">
        <f t="shared" si="3"/>
        <v>0</v>
      </c>
      <c r="L33" s="65"/>
      <c r="M33" s="65"/>
    </row>
    <row r="34" spans="1:13" ht="63.75">
      <c r="A34" s="104"/>
      <c r="B34" s="104"/>
      <c r="C34" s="112" t="s">
        <v>99</v>
      </c>
      <c r="D34" s="126">
        <f>E34+F34</f>
        <v>614000</v>
      </c>
      <c r="E34" s="119">
        <v>614000</v>
      </c>
      <c r="F34" s="131"/>
      <c r="G34" s="155">
        <f>H34+I34</f>
        <v>242535.1</v>
      </c>
      <c r="H34" s="172">
        <v>242535.1</v>
      </c>
      <c r="I34" s="147"/>
      <c r="J34" s="66">
        <f t="shared" si="2"/>
        <v>0.3950083061889251</v>
      </c>
      <c r="K34" s="66">
        <f t="shared" si="3"/>
        <v>0.015033762499785637</v>
      </c>
      <c r="L34" s="65"/>
      <c r="M34" s="65"/>
    </row>
    <row r="35" spans="1:13" ht="51">
      <c r="A35" s="104"/>
      <c r="B35" s="104"/>
      <c r="C35" s="112" t="s">
        <v>100</v>
      </c>
      <c r="D35" s="126">
        <f t="shared" si="0"/>
        <v>450000</v>
      </c>
      <c r="E35" s="119">
        <v>450000</v>
      </c>
      <c r="F35" s="131"/>
      <c r="G35" s="145">
        <f aca="true" t="shared" si="5" ref="G35:G47">H35+I35</f>
        <v>0</v>
      </c>
      <c r="H35" s="146"/>
      <c r="I35" s="147"/>
      <c r="J35" s="66">
        <f t="shared" si="2"/>
        <v>0</v>
      </c>
      <c r="K35" s="66">
        <f t="shared" si="3"/>
        <v>0</v>
      </c>
      <c r="L35" s="65"/>
      <c r="M35" s="65"/>
    </row>
    <row r="36" spans="1:13" ht="25.5">
      <c r="A36" s="103">
        <v>921</v>
      </c>
      <c r="B36" s="103"/>
      <c r="C36" s="110" t="s">
        <v>20</v>
      </c>
      <c r="D36" s="124">
        <f t="shared" si="0"/>
        <v>3721500</v>
      </c>
      <c r="E36" s="117">
        <f>E37+E40+E42</f>
        <v>3721500</v>
      </c>
      <c r="F36" s="110">
        <f>F37+F40+F42</f>
        <v>0</v>
      </c>
      <c r="G36" s="139">
        <f t="shared" si="5"/>
        <v>1585736.83</v>
      </c>
      <c r="H36" s="140">
        <f>H37+H40+H42</f>
        <v>1585736.83</v>
      </c>
      <c r="I36" s="141">
        <f>I37+I40+I42</f>
        <v>0</v>
      </c>
      <c r="J36" s="16">
        <f t="shared" si="2"/>
        <v>0.4261015262662905</v>
      </c>
      <c r="K36" s="16">
        <f t="shared" si="3"/>
        <v>0.09829336409197248</v>
      </c>
      <c r="L36" s="65"/>
      <c r="M36" s="65"/>
    </row>
    <row r="37" spans="1:13" ht="15">
      <c r="A37" s="104"/>
      <c r="B37" s="104">
        <v>92106</v>
      </c>
      <c r="C37" s="111" t="s">
        <v>205</v>
      </c>
      <c r="D37" s="125">
        <f t="shared" si="0"/>
        <v>2900000</v>
      </c>
      <c r="E37" s="120">
        <f>SUM(E38:E39)</f>
        <v>2900000</v>
      </c>
      <c r="F37" s="132">
        <f>SUM(F38:F39)</f>
        <v>0</v>
      </c>
      <c r="G37" s="142">
        <f t="shared" si="5"/>
        <v>1578416.83</v>
      </c>
      <c r="H37" s="148">
        <f>SUM(H38:H39)</f>
        <v>1578416.83</v>
      </c>
      <c r="I37" s="149">
        <f>SUM(I38:I39)</f>
        <v>0</v>
      </c>
      <c r="J37" s="62">
        <f t="shared" si="2"/>
        <v>0.5442816655172414</v>
      </c>
      <c r="K37" s="62">
        <f t="shared" si="3"/>
        <v>0.09783962712153631</v>
      </c>
      <c r="L37" s="65"/>
      <c r="M37" s="65"/>
    </row>
    <row r="38" spans="1:13" ht="51">
      <c r="A38" s="104"/>
      <c r="B38" s="104"/>
      <c r="C38" s="112" t="s">
        <v>57</v>
      </c>
      <c r="D38" s="126">
        <f t="shared" si="0"/>
        <v>2850000</v>
      </c>
      <c r="E38" s="119">
        <v>2850000</v>
      </c>
      <c r="F38" s="131"/>
      <c r="G38" s="145">
        <f t="shared" si="5"/>
        <v>1573716.83</v>
      </c>
      <c r="H38" s="146">
        <v>1573716.83</v>
      </c>
      <c r="I38" s="147"/>
      <c r="J38" s="66">
        <f t="shared" si="2"/>
        <v>0.5521813438596491</v>
      </c>
      <c r="K38" s="66">
        <f t="shared" si="3"/>
        <v>0.09754829327439835</v>
      </c>
      <c r="L38" s="65"/>
      <c r="M38" s="65"/>
    </row>
    <row r="39" spans="1:13" ht="38.25">
      <c r="A39" s="104"/>
      <c r="B39" s="104"/>
      <c r="C39" s="112" t="s">
        <v>101</v>
      </c>
      <c r="D39" s="126">
        <f t="shared" si="0"/>
        <v>50000</v>
      </c>
      <c r="E39" s="119">
        <v>50000</v>
      </c>
      <c r="F39" s="131"/>
      <c r="G39" s="145">
        <f t="shared" si="5"/>
        <v>4700</v>
      </c>
      <c r="H39" s="146">
        <v>4700</v>
      </c>
      <c r="I39" s="147"/>
      <c r="J39" s="66">
        <f t="shared" si="2"/>
        <v>0.094</v>
      </c>
      <c r="K39" s="66">
        <f t="shared" si="3"/>
        <v>0.00029133384713797095</v>
      </c>
      <c r="L39" s="65"/>
      <c r="M39" s="65"/>
    </row>
    <row r="40" spans="1:13" ht="15">
      <c r="A40" s="104"/>
      <c r="B40" s="104">
        <v>92109</v>
      </c>
      <c r="C40" s="111" t="s">
        <v>49</v>
      </c>
      <c r="D40" s="125">
        <f t="shared" si="0"/>
        <v>521500</v>
      </c>
      <c r="E40" s="120">
        <f>E41</f>
        <v>521500</v>
      </c>
      <c r="F40" s="132">
        <f>F41</f>
        <v>0</v>
      </c>
      <c r="G40" s="142">
        <f t="shared" si="5"/>
        <v>0</v>
      </c>
      <c r="H40" s="148">
        <f>H41</f>
        <v>0</v>
      </c>
      <c r="I40" s="149">
        <f>I41</f>
        <v>0</v>
      </c>
      <c r="J40" s="62">
        <f t="shared" si="2"/>
        <v>0</v>
      </c>
      <c r="K40" s="62">
        <f t="shared" si="3"/>
        <v>0</v>
      </c>
      <c r="L40" s="65"/>
      <c r="M40" s="65"/>
    </row>
    <row r="41" spans="1:13" ht="14.25">
      <c r="A41" s="104"/>
      <c r="B41" s="104"/>
      <c r="C41" s="112" t="s">
        <v>102</v>
      </c>
      <c r="D41" s="126">
        <f t="shared" si="0"/>
        <v>521500</v>
      </c>
      <c r="E41" s="119">
        <v>521500</v>
      </c>
      <c r="F41" s="131"/>
      <c r="G41" s="145">
        <f t="shared" si="5"/>
        <v>0</v>
      </c>
      <c r="H41" s="146"/>
      <c r="I41" s="147"/>
      <c r="J41" s="66">
        <f t="shared" si="2"/>
        <v>0</v>
      </c>
      <c r="K41" s="66">
        <f t="shared" si="3"/>
        <v>0</v>
      </c>
      <c r="L41" s="65"/>
      <c r="M41" s="65"/>
    </row>
    <row r="42" spans="1:13" ht="15">
      <c r="A42" s="104"/>
      <c r="B42" s="104">
        <v>92195</v>
      </c>
      <c r="C42" s="114" t="s">
        <v>17</v>
      </c>
      <c r="D42" s="125">
        <f t="shared" si="0"/>
        <v>300000</v>
      </c>
      <c r="E42" s="118">
        <f>E43</f>
        <v>300000</v>
      </c>
      <c r="F42" s="130">
        <f>F43</f>
        <v>0</v>
      </c>
      <c r="G42" s="142">
        <f t="shared" si="5"/>
        <v>7320</v>
      </c>
      <c r="H42" s="143">
        <f>H43</f>
        <v>7320</v>
      </c>
      <c r="I42" s="144">
        <f>I43</f>
        <v>0</v>
      </c>
      <c r="J42" s="62">
        <f t="shared" si="2"/>
        <v>0.0244</v>
      </c>
      <c r="K42" s="62">
        <f t="shared" si="3"/>
        <v>0.000453736970436159</v>
      </c>
      <c r="L42" s="65"/>
      <c r="M42" s="65"/>
    </row>
    <row r="43" spans="1:13" ht="63.75">
      <c r="A43" s="104"/>
      <c r="B43" s="104"/>
      <c r="C43" s="112" t="s">
        <v>103</v>
      </c>
      <c r="D43" s="126">
        <f t="shared" si="0"/>
        <v>300000</v>
      </c>
      <c r="E43" s="119">
        <v>300000</v>
      </c>
      <c r="F43" s="131"/>
      <c r="G43" s="145">
        <f t="shared" si="5"/>
        <v>7320</v>
      </c>
      <c r="H43" s="146">
        <v>7320</v>
      </c>
      <c r="I43" s="147"/>
      <c r="J43" s="66">
        <f t="shared" si="2"/>
        <v>0.0244</v>
      </c>
      <c r="K43" s="66">
        <f t="shared" si="3"/>
        <v>0.000453736970436159</v>
      </c>
      <c r="L43" s="65"/>
      <c r="M43" s="65"/>
    </row>
    <row r="44" spans="1:13" ht="19.5" customHeight="1">
      <c r="A44" s="103">
        <v>926</v>
      </c>
      <c r="B44" s="103"/>
      <c r="C44" s="110" t="s">
        <v>23</v>
      </c>
      <c r="D44" s="124">
        <f t="shared" si="0"/>
        <v>2000000</v>
      </c>
      <c r="E44" s="117">
        <f>E45</f>
        <v>2000000</v>
      </c>
      <c r="F44" s="110">
        <f>F45</f>
        <v>0</v>
      </c>
      <c r="G44" s="139">
        <f t="shared" si="5"/>
        <v>0</v>
      </c>
      <c r="H44" s="140">
        <f>H45</f>
        <v>0</v>
      </c>
      <c r="I44" s="141">
        <f>I45</f>
        <v>0</v>
      </c>
      <c r="J44" s="16">
        <f t="shared" si="2"/>
        <v>0</v>
      </c>
      <c r="K44" s="16">
        <f t="shared" si="3"/>
        <v>0</v>
      </c>
      <c r="L44" s="65"/>
      <c r="M44" s="65"/>
    </row>
    <row r="45" spans="1:13" ht="15">
      <c r="A45" s="104"/>
      <c r="B45" s="104">
        <v>92601</v>
      </c>
      <c r="C45" s="111" t="s">
        <v>44</v>
      </c>
      <c r="D45" s="125">
        <f t="shared" si="0"/>
        <v>2000000</v>
      </c>
      <c r="E45" s="120">
        <f>SUM(E46:E46)</f>
        <v>2000000</v>
      </c>
      <c r="F45" s="132">
        <f>SUM(F46:F46)</f>
        <v>0</v>
      </c>
      <c r="G45" s="142">
        <f t="shared" si="5"/>
        <v>0</v>
      </c>
      <c r="H45" s="148">
        <f>SUM(H46:H46)</f>
        <v>0</v>
      </c>
      <c r="I45" s="149">
        <f>SUM(I46:I46)</f>
        <v>0</v>
      </c>
      <c r="J45" s="62">
        <f t="shared" si="2"/>
        <v>0</v>
      </c>
      <c r="K45" s="62">
        <f t="shared" si="3"/>
        <v>0</v>
      </c>
      <c r="L45" s="65"/>
      <c r="M45" s="65"/>
    </row>
    <row r="46" spans="1:13" ht="25.5">
      <c r="A46" s="104"/>
      <c r="B46" s="104"/>
      <c r="C46" s="113" t="s">
        <v>104</v>
      </c>
      <c r="D46" s="126">
        <f t="shared" si="0"/>
        <v>2000000</v>
      </c>
      <c r="E46" s="119">
        <v>2000000</v>
      </c>
      <c r="F46" s="131"/>
      <c r="G46" s="145">
        <f t="shared" si="5"/>
        <v>0</v>
      </c>
      <c r="H46" s="146"/>
      <c r="I46" s="147"/>
      <c r="J46" s="66">
        <f t="shared" si="2"/>
        <v>0</v>
      </c>
      <c r="K46" s="66">
        <f t="shared" si="3"/>
        <v>0</v>
      </c>
      <c r="L46" s="65"/>
      <c r="M46" s="65"/>
    </row>
    <row r="47" spans="1:13" ht="19.5" customHeight="1" thickBot="1">
      <c r="A47" s="103"/>
      <c r="B47" s="103"/>
      <c r="C47" s="116" t="s">
        <v>24</v>
      </c>
      <c r="D47" s="129">
        <f t="shared" si="0"/>
        <v>53247233</v>
      </c>
      <c r="E47" s="123">
        <f>E4+E17+E21+E24+E27+E36+E44+E11</f>
        <v>26472075</v>
      </c>
      <c r="F47" s="135">
        <f>F4+F17+F21+F24+F27+F36+F44+F11</f>
        <v>26775158</v>
      </c>
      <c r="G47" s="156">
        <f t="shared" si="5"/>
        <v>16132694.66</v>
      </c>
      <c r="H47" s="157">
        <f>H4+H17+H21+H24+H27+H36+H44+H11</f>
        <v>6252248.44</v>
      </c>
      <c r="I47" s="158">
        <f>I4+I17+I21+I24+I27+I36+I44+I11</f>
        <v>9880446.22</v>
      </c>
      <c r="J47" s="22">
        <f>G47/D47</f>
        <v>0.3029771454978703</v>
      </c>
      <c r="K47" s="22">
        <f t="shared" si="3"/>
        <v>1</v>
      </c>
      <c r="L47" s="65"/>
      <c r="M47" s="65"/>
    </row>
    <row r="48" spans="1:13" ht="12.75">
      <c r="A48" s="9"/>
      <c r="B48" s="8"/>
      <c r="C48" s="6"/>
      <c r="D48" s="43"/>
      <c r="E48" s="43"/>
      <c r="F48" s="43"/>
      <c r="G48" s="43"/>
      <c r="H48" s="43"/>
      <c r="I48" s="43"/>
      <c r="J48" s="43"/>
      <c r="K48" s="43"/>
      <c r="L48" s="65"/>
      <c r="M48" s="65"/>
    </row>
    <row r="49" spans="1:13" ht="12.75">
      <c r="A49" s="9"/>
      <c r="B49" s="8"/>
      <c r="C49" s="6"/>
      <c r="D49" s="43"/>
      <c r="E49" s="43"/>
      <c r="F49" s="43"/>
      <c r="G49" s="43"/>
      <c r="H49" s="43"/>
      <c r="I49" s="43"/>
      <c r="J49" s="43"/>
      <c r="K49" s="43"/>
      <c r="L49" s="65"/>
      <c r="M49" s="65"/>
    </row>
    <row r="50" spans="1:13" ht="12.75">
      <c r="A50" s="9"/>
      <c r="B50" s="8"/>
      <c r="C50" s="6"/>
      <c r="D50" s="43"/>
      <c r="E50" s="43"/>
      <c r="F50" s="43"/>
      <c r="G50" s="43"/>
      <c r="H50" s="43"/>
      <c r="I50" s="43"/>
      <c r="J50" s="43"/>
      <c r="K50" s="43"/>
      <c r="L50" s="65"/>
      <c r="M50" s="65"/>
    </row>
    <row r="51" spans="1:13" ht="12.75">
      <c r="A51" s="9"/>
      <c r="B51" s="8"/>
      <c r="C51" s="6"/>
      <c r="D51" s="43"/>
      <c r="E51" s="43"/>
      <c r="F51" s="43"/>
      <c r="G51" s="43"/>
      <c r="H51" s="43"/>
      <c r="I51" s="43"/>
      <c r="J51" s="43"/>
      <c r="K51" s="43"/>
      <c r="L51" s="65"/>
      <c r="M51" s="65"/>
    </row>
    <row r="52" spans="1:13" ht="12.75">
      <c r="A52" s="9"/>
      <c r="B52" s="8"/>
      <c r="C52" s="6"/>
      <c r="D52" s="43"/>
      <c r="E52" s="43"/>
      <c r="F52" s="43"/>
      <c r="G52" s="43"/>
      <c r="H52" s="43"/>
      <c r="I52" s="43"/>
      <c r="J52" s="43"/>
      <c r="K52" s="43"/>
      <c r="L52" s="65"/>
      <c r="M52" s="65"/>
    </row>
    <row r="53" spans="1:13" ht="12.75">
      <c r="A53" s="9"/>
      <c r="B53" s="8"/>
      <c r="C53" s="6"/>
      <c r="D53" s="43"/>
      <c r="E53" s="43"/>
      <c r="F53" s="43"/>
      <c r="G53" s="43"/>
      <c r="H53" s="43"/>
      <c r="I53" s="43"/>
      <c r="J53" s="43"/>
      <c r="K53" s="43"/>
      <c r="L53" s="65"/>
      <c r="M53" s="65"/>
    </row>
    <row r="54" spans="1:13" ht="12.75">
      <c r="A54" s="9"/>
      <c r="B54" s="8"/>
      <c r="C54" s="6"/>
      <c r="D54" s="43"/>
      <c r="E54" s="43"/>
      <c r="F54" s="43"/>
      <c r="G54" s="43"/>
      <c r="H54" s="43"/>
      <c r="I54" s="43"/>
      <c r="J54" s="43"/>
      <c r="K54" s="43"/>
      <c r="L54" s="65"/>
      <c r="M54" s="65"/>
    </row>
    <row r="55" spans="1:13" ht="12.75">
      <c r="A55" s="9"/>
      <c r="B55" s="8"/>
      <c r="C55" s="6"/>
      <c r="D55" s="43"/>
      <c r="E55" s="43"/>
      <c r="F55" s="43"/>
      <c r="G55" s="43"/>
      <c r="H55" s="43"/>
      <c r="I55" s="43"/>
      <c r="J55" s="43"/>
      <c r="K55" s="43"/>
      <c r="L55" s="65"/>
      <c r="M55" s="65"/>
    </row>
    <row r="56" spans="1:13" ht="12.75">
      <c r="A56" s="9"/>
      <c r="B56" s="8"/>
      <c r="C56" s="6"/>
      <c r="D56" s="43"/>
      <c r="E56" s="43"/>
      <c r="F56" s="43"/>
      <c r="G56" s="43"/>
      <c r="H56" s="43"/>
      <c r="I56" s="43"/>
      <c r="J56" s="43"/>
      <c r="K56" s="43"/>
      <c r="L56" s="65"/>
      <c r="M56" s="65"/>
    </row>
    <row r="57" spans="1:13" ht="12.75">
      <c r="A57" s="9"/>
      <c r="B57" s="8"/>
      <c r="C57" s="6"/>
      <c r="D57" s="43"/>
      <c r="E57" s="43"/>
      <c r="F57" s="43"/>
      <c r="G57" s="43"/>
      <c r="H57" s="43"/>
      <c r="I57" s="43"/>
      <c r="J57" s="43"/>
      <c r="K57" s="43"/>
      <c r="L57" s="65"/>
      <c r="M57" s="65"/>
    </row>
    <row r="58" spans="1:13" ht="12.75">
      <c r="A58" s="9"/>
      <c r="B58" s="8"/>
      <c r="C58" s="6"/>
      <c r="D58" s="43"/>
      <c r="E58" s="43"/>
      <c r="F58" s="43"/>
      <c r="G58" s="43"/>
      <c r="H58" s="43"/>
      <c r="I58" s="43"/>
      <c r="J58" s="43"/>
      <c r="K58" s="43"/>
      <c r="L58" s="65"/>
      <c r="M58" s="65"/>
    </row>
    <row r="59" spans="1:13" ht="12.75">
      <c r="A59" s="9"/>
      <c r="B59" s="8"/>
      <c r="C59" s="6"/>
      <c r="D59" s="43"/>
      <c r="E59" s="43"/>
      <c r="F59" s="43"/>
      <c r="G59" s="43"/>
      <c r="H59" s="43"/>
      <c r="I59" s="43"/>
      <c r="J59" s="43"/>
      <c r="K59" s="43"/>
      <c r="L59" s="65"/>
      <c r="M59" s="65"/>
    </row>
    <row r="60" spans="1:13" ht="12.75">
      <c r="A60" s="9"/>
      <c r="B60" s="8"/>
      <c r="C60" s="6"/>
      <c r="D60" s="43"/>
      <c r="E60" s="43"/>
      <c r="F60" s="43"/>
      <c r="G60" s="43"/>
      <c r="H60" s="43"/>
      <c r="I60" s="43"/>
      <c r="J60" s="43"/>
      <c r="K60" s="43"/>
      <c r="L60" s="65"/>
      <c r="M60" s="65"/>
    </row>
    <row r="61" spans="1:13" ht="12.75">
      <c r="A61" s="9"/>
      <c r="B61" s="8"/>
      <c r="C61" s="6"/>
      <c r="D61" s="43"/>
      <c r="E61" s="43"/>
      <c r="F61" s="43"/>
      <c r="G61" s="43"/>
      <c r="H61" s="43"/>
      <c r="I61" s="43"/>
      <c r="J61" s="43"/>
      <c r="K61" s="43"/>
      <c r="L61" s="65"/>
      <c r="M61" s="65"/>
    </row>
    <row r="62" spans="1:13" ht="12.75">
      <c r="A62" s="9"/>
      <c r="B62" s="8"/>
      <c r="C62" s="6"/>
      <c r="D62" s="43"/>
      <c r="E62" s="43"/>
      <c r="F62" s="43"/>
      <c r="G62" s="43"/>
      <c r="H62" s="43"/>
      <c r="I62" s="43"/>
      <c r="J62" s="43"/>
      <c r="K62" s="43"/>
      <c r="L62" s="65"/>
      <c r="M62" s="65"/>
    </row>
    <row r="63" spans="1:13" ht="12.75">
      <c r="A63" s="9"/>
      <c r="B63" s="8"/>
      <c r="C63" s="6"/>
      <c r="D63" s="43"/>
      <c r="E63" s="43"/>
      <c r="F63" s="43"/>
      <c r="G63" s="43"/>
      <c r="H63" s="43"/>
      <c r="I63" s="43"/>
      <c r="J63" s="43"/>
      <c r="K63" s="43"/>
      <c r="L63" s="65"/>
      <c r="M63" s="65"/>
    </row>
    <row r="64" spans="1:13" ht="12.75">
      <c r="A64" s="9"/>
      <c r="B64" s="8"/>
      <c r="C64" s="6"/>
      <c r="D64" s="43"/>
      <c r="E64" s="43"/>
      <c r="F64" s="43"/>
      <c r="G64" s="43"/>
      <c r="H64" s="43"/>
      <c r="I64" s="43"/>
      <c r="J64" s="43"/>
      <c r="K64" s="43"/>
      <c r="L64" s="65"/>
      <c r="M64" s="65"/>
    </row>
    <row r="65" spans="1:13" ht="12.75">
      <c r="A65" s="9"/>
      <c r="B65" s="8"/>
      <c r="C65" s="6"/>
      <c r="D65" s="43"/>
      <c r="E65" s="43"/>
      <c r="F65" s="43"/>
      <c r="G65" s="43"/>
      <c r="H65" s="43"/>
      <c r="I65" s="43"/>
      <c r="J65" s="43"/>
      <c r="K65" s="43"/>
      <c r="L65" s="65"/>
      <c r="M65" s="65"/>
    </row>
    <row r="66" spans="1:13" ht="12.75">
      <c r="A66" s="9"/>
      <c r="B66" s="8"/>
      <c r="C66" s="6"/>
      <c r="D66" s="43"/>
      <c r="E66" s="43"/>
      <c r="F66" s="43"/>
      <c r="G66" s="43"/>
      <c r="H66" s="43"/>
      <c r="I66" s="43"/>
      <c r="J66" s="43"/>
      <c r="K66" s="43"/>
      <c r="L66" s="65"/>
      <c r="M66" s="65"/>
    </row>
    <row r="67" spans="1:13" ht="12.75">
      <c r="A67" s="9"/>
      <c r="B67" s="8"/>
      <c r="C67" s="6"/>
      <c r="D67" s="43"/>
      <c r="E67" s="43"/>
      <c r="F67" s="43"/>
      <c r="G67" s="43"/>
      <c r="H67" s="43"/>
      <c r="I67" s="43"/>
      <c r="J67" s="43"/>
      <c r="K67" s="43"/>
      <c r="L67" s="65"/>
      <c r="M67" s="65"/>
    </row>
    <row r="68" spans="1:13" ht="12.75">
      <c r="A68" s="9"/>
      <c r="B68" s="8"/>
      <c r="C68" s="6"/>
      <c r="D68" s="43"/>
      <c r="E68" s="43"/>
      <c r="F68" s="43"/>
      <c r="G68" s="43"/>
      <c r="H68" s="43"/>
      <c r="I68" s="43"/>
      <c r="J68" s="43"/>
      <c r="K68" s="43"/>
      <c r="L68" s="65"/>
      <c r="M68" s="65"/>
    </row>
    <row r="69" spans="1:13" ht="12.75">
      <c r="A69" s="9"/>
      <c r="B69" s="8"/>
      <c r="C69" s="6"/>
      <c r="D69" s="43"/>
      <c r="E69" s="43"/>
      <c r="F69" s="43"/>
      <c r="G69" s="43"/>
      <c r="H69" s="43"/>
      <c r="I69" s="43"/>
      <c r="J69" s="43"/>
      <c r="K69" s="43"/>
      <c r="L69" s="65"/>
      <c r="M69" s="65"/>
    </row>
    <row r="70" spans="1:13" ht="12.75">
      <c r="A70" s="9"/>
      <c r="B70" s="8"/>
      <c r="C70" s="6"/>
      <c r="D70" s="43"/>
      <c r="E70" s="43"/>
      <c r="F70" s="43"/>
      <c r="G70" s="43"/>
      <c r="H70" s="43"/>
      <c r="I70" s="43"/>
      <c r="J70" s="43"/>
      <c r="K70" s="43"/>
      <c r="L70" s="65"/>
      <c r="M70" s="65"/>
    </row>
    <row r="71" spans="1:13" ht="12.75">
      <c r="A71" s="9"/>
      <c r="B71" s="8"/>
      <c r="C71" s="6"/>
      <c r="D71" s="43"/>
      <c r="E71" s="43"/>
      <c r="F71" s="43"/>
      <c r="G71" s="43"/>
      <c r="H71" s="43"/>
      <c r="I71" s="43"/>
      <c r="J71" s="43"/>
      <c r="K71" s="43"/>
      <c r="L71" s="65"/>
      <c r="M71" s="65"/>
    </row>
    <row r="72" spans="1:13" ht="12.75">
      <c r="A72" s="9"/>
      <c r="B72" s="8"/>
      <c r="C72" s="6"/>
      <c r="D72" s="43"/>
      <c r="E72" s="43"/>
      <c r="F72" s="43"/>
      <c r="G72" s="43"/>
      <c r="H72" s="43"/>
      <c r="I72" s="43"/>
      <c r="J72" s="43"/>
      <c r="K72" s="43"/>
      <c r="L72" s="65"/>
      <c r="M72" s="65"/>
    </row>
    <row r="73" spans="1:13" ht="12.75">
      <c r="A73" s="9"/>
      <c r="B73" s="8"/>
      <c r="C73" s="6"/>
      <c r="D73" s="43"/>
      <c r="E73" s="43"/>
      <c r="F73" s="43"/>
      <c r="G73" s="43"/>
      <c r="H73" s="43"/>
      <c r="I73" s="43"/>
      <c r="J73" s="43"/>
      <c r="K73" s="43"/>
      <c r="L73" s="65"/>
      <c r="M73" s="65"/>
    </row>
    <row r="74" spans="1:13" ht="12.75">
      <c r="A74" s="9"/>
      <c r="B74" s="8"/>
      <c r="C74" s="6"/>
      <c r="D74" s="43"/>
      <c r="E74" s="43"/>
      <c r="F74" s="43"/>
      <c r="G74" s="43"/>
      <c r="H74" s="43"/>
      <c r="I74" s="43"/>
      <c r="J74" s="43"/>
      <c r="K74" s="43"/>
      <c r="L74" s="65"/>
      <c r="M74" s="65"/>
    </row>
    <row r="75" spans="1:13" ht="12.75">
      <c r="A75" s="9"/>
      <c r="B75" s="8"/>
      <c r="C75" s="6"/>
      <c r="D75" s="43"/>
      <c r="E75" s="43"/>
      <c r="F75" s="43"/>
      <c r="G75" s="43"/>
      <c r="H75" s="43"/>
      <c r="I75" s="43"/>
      <c r="J75" s="43"/>
      <c r="K75" s="43"/>
      <c r="L75" s="65"/>
      <c r="M75" s="65"/>
    </row>
    <row r="76" spans="1:13" ht="12.75">
      <c r="A76" s="9"/>
      <c r="B76" s="8"/>
      <c r="C76" s="6"/>
      <c r="D76" s="43"/>
      <c r="E76" s="43"/>
      <c r="F76" s="43"/>
      <c r="G76" s="43"/>
      <c r="H76" s="43"/>
      <c r="I76" s="43"/>
      <c r="J76" s="43"/>
      <c r="K76" s="43"/>
      <c r="L76" s="65"/>
      <c r="M76" s="65"/>
    </row>
    <row r="77" spans="1:13" ht="12.75">
      <c r="A77" s="9"/>
      <c r="B77" s="8"/>
      <c r="C77" s="6"/>
      <c r="D77" s="43"/>
      <c r="E77" s="43"/>
      <c r="F77" s="43"/>
      <c r="G77" s="43"/>
      <c r="H77" s="43"/>
      <c r="I77" s="43"/>
      <c r="J77" s="43"/>
      <c r="K77" s="43"/>
      <c r="L77" s="65"/>
      <c r="M77" s="65"/>
    </row>
    <row r="78" spans="1:13" ht="12.75">
      <c r="A78" s="9"/>
      <c r="B78" s="8"/>
      <c r="C78" s="6"/>
      <c r="D78" s="43"/>
      <c r="E78" s="43"/>
      <c r="F78" s="43"/>
      <c r="G78" s="43"/>
      <c r="H78" s="43"/>
      <c r="I78" s="43"/>
      <c r="J78" s="43"/>
      <c r="K78" s="43"/>
      <c r="L78" s="65"/>
      <c r="M78" s="65"/>
    </row>
    <row r="79" spans="1:13" ht="12.75">
      <c r="A79" s="9"/>
      <c r="B79" s="8"/>
      <c r="C79" s="6"/>
      <c r="D79" s="43"/>
      <c r="E79" s="43"/>
      <c r="F79" s="43"/>
      <c r="G79" s="43"/>
      <c r="H79" s="43"/>
      <c r="I79" s="43"/>
      <c r="J79" s="43"/>
      <c r="K79" s="43"/>
      <c r="L79" s="65"/>
      <c r="M79" s="65"/>
    </row>
    <row r="80" spans="1:13" ht="12.75">
      <c r="A80" s="9"/>
      <c r="B80" s="8"/>
      <c r="C80" s="6"/>
      <c r="D80" s="43"/>
      <c r="E80" s="43"/>
      <c r="F80" s="43"/>
      <c r="G80" s="43"/>
      <c r="H80" s="43"/>
      <c r="I80" s="43"/>
      <c r="J80" s="43"/>
      <c r="K80" s="43"/>
      <c r="L80" s="65"/>
      <c r="M80" s="65"/>
    </row>
    <row r="81" spans="1:13" ht="12.75">
      <c r="A81" s="9"/>
      <c r="B81" s="8"/>
      <c r="C81" s="6"/>
      <c r="D81" s="43"/>
      <c r="E81" s="43"/>
      <c r="F81" s="43"/>
      <c r="G81" s="43"/>
      <c r="H81" s="43"/>
      <c r="I81" s="43"/>
      <c r="J81" s="43"/>
      <c r="K81" s="43"/>
      <c r="L81" s="65"/>
      <c r="M81" s="65"/>
    </row>
    <row r="82" spans="1:13" ht="12.75">
      <c r="A82" s="9"/>
      <c r="B82" s="8"/>
      <c r="C82" s="6"/>
      <c r="D82" s="43"/>
      <c r="E82" s="43"/>
      <c r="F82" s="43"/>
      <c r="G82" s="43"/>
      <c r="H82" s="43"/>
      <c r="I82" s="43"/>
      <c r="J82" s="43"/>
      <c r="K82" s="43"/>
      <c r="L82" s="65"/>
      <c r="M82" s="65"/>
    </row>
    <row r="83" spans="1:13" ht="12.75">
      <c r="A83" s="9"/>
      <c r="B83" s="8"/>
      <c r="C83" s="6"/>
      <c r="D83" s="43"/>
      <c r="E83" s="43"/>
      <c r="F83" s="43"/>
      <c r="G83" s="43"/>
      <c r="H83" s="43"/>
      <c r="I83" s="43"/>
      <c r="J83" s="43"/>
      <c r="K83" s="43"/>
      <c r="L83" s="65"/>
      <c r="M83" s="65"/>
    </row>
    <row r="84" spans="1:13" ht="12.75">
      <c r="A84" s="9"/>
      <c r="B84" s="8"/>
      <c r="C84" s="6"/>
      <c r="D84" s="43"/>
      <c r="E84" s="43"/>
      <c r="F84" s="43"/>
      <c r="G84" s="43"/>
      <c r="H84" s="43"/>
      <c r="I84" s="43"/>
      <c r="J84" s="43"/>
      <c r="K84" s="43"/>
      <c r="L84" s="65"/>
      <c r="M84" s="65"/>
    </row>
    <row r="85" spans="1:13" ht="12.75">
      <c r="A85" s="9"/>
      <c r="B85" s="8"/>
      <c r="C85" s="6"/>
      <c r="D85" s="43"/>
      <c r="E85" s="43"/>
      <c r="F85" s="43"/>
      <c r="G85" s="43"/>
      <c r="H85" s="43"/>
      <c r="I85" s="43"/>
      <c r="J85" s="43"/>
      <c r="K85" s="43"/>
      <c r="L85" s="65"/>
      <c r="M85" s="65"/>
    </row>
    <row r="86" spans="1:13" ht="12.75">
      <c r="A86" s="9"/>
      <c r="B86" s="8"/>
      <c r="C86" s="6"/>
      <c r="D86" s="43"/>
      <c r="E86" s="43"/>
      <c r="F86" s="43"/>
      <c r="G86" s="43"/>
      <c r="H86" s="43"/>
      <c r="I86" s="43"/>
      <c r="J86" s="43"/>
      <c r="K86" s="43"/>
      <c r="L86" s="65"/>
      <c r="M86" s="65"/>
    </row>
    <row r="87" spans="1:13" ht="12.75">
      <c r="A87" s="9"/>
      <c r="B87" s="8"/>
      <c r="C87" s="6"/>
      <c r="D87" s="43"/>
      <c r="E87" s="43"/>
      <c r="F87" s="43"/>
      <c r="G87" s="43"/>
      <c r="H87" s="43"/>
      <c r="I87" s="43"/>
      <c r="J87" s="43"/>
      <c r="K87" s="43"/>
      <c r="L87" s="65"/>
      <c r="M87" s="65"/>
    </row>
    <row r="88" spans="1:13" ht="12.75">
      <c r="A88" s="9"/>
      <c r="B88" s="8"/>
      <c r="C88" s="6"/>
      <c r="D88" s="43"/>
      <c r="E88" s="43"/>
      <c r="F88" s="43"/>
      <c r="G88" s="43"/>
      <c r="H88" s="43"/>
      <c r="I88" s="43"/>
      <c r="J88" s="43"/>
      <c r="K88" s="43"/>
      <c r="L88" s="65"/>
      <c r="M88" s="65"/>
    </row>
    <row r="89" spans="1:13" ht="12.75">
      <c r="A89" s="9"/>
      <c r="B89" s="8"/>
      <c r="C89" s="6"/>
      <c r="D89" s="43"/>
      <c r="E89" s="43"/>
      <c r="F89" s="43"/>
      <c r="G89" s="43"/>
      <c r="H89" s="43"/>
      <c r="I89" s="43"/>
      <c r="J89" s="43"/>
      <c r="K89" s="43"/>
      <c r="L89" s="65"/>
      <c r="M89" s="65"/>
    </row>
    <row r="90" spans="1:13" ht="12.75">
      <c r="A90" s="9"/>
      <c r="B90" s="8"/>
      <c r="C90" s="6"/>
      <c r="D90" s="43"/>
      <c r="E90" s="43"/>
      <c r="F90" s="43"/>
      <c r="G90" s="43"/>
      <c r="H90" s="43"/>
      <c r="I90" s="43"/>
      <c r="J90" s="43"/>
      <c r="K90" s="43"/>
      <c r="L90" s="65"/>
      <c r="M90" s="65"/>
    </row>
    <row r="91" spans="1:13" ht="12.75">
      <c r="A91" s="9"/>
      <c r="B91" s="8"/>
      <c r="C91" s="6"/>
      <c r="D91" s="43"/>
      <c r="E91" s="43"/>
      <c r="F91" s="43"/>
      <c r="G91" s="43"/>
      <c r="H91" s="43"/>
      <c r="I91" s="43"/>
      <c r="J91" s="43"/>
      <c r="K91" s="43"/>
      <c r="L91" s="65"/>
      <c r="M91" s="65"/>
    </row>
    <row r="92" spans="1:13" ht="12.75">
      <c r="A92" s="9"/>
      <c r="B92" s="8"/>
      <c r="C92" s="6"/>
      <c r="D92" s="43"/>
      <c r="E92" s="43"/>
      <c r="F92" s="43"/>
      <c r="G92" s="43"/>
      <c r="H92" s="43"/>
      <c r="I92" s="43"/>
      <c r="J92" s="43"/>
      <c r="K92" s="43"/>
      <c r="L92" s="65"/>
      <c r="M92" s="65"/>
    </row>
    <row r="93" spans="1:13" ht="12.75">
      <c r="A93" s="9"/>
      <c r="B93" s="8"/>
      <c r="C93" s="6"/>
      <c r="D93" s="43"/>
      <c r="E93" s="43"/>
      <c r="F93" s="43"/>
      <c r="G93" s="43"/>
      <c r="H93" s="43"/>
      <c r="I93" s="43"/>
      <c r="J93" s="43"/>
      <c r="K93" s="43"/>
      <c r="L93" s="65"/>
      <c r="M93" s="65"/>
    </row>
    <row r="94" spans="1:13" ht="12.75">
      <c r="A94" s="9"/>
      <c r="B94" s="8"/>
      <c r="C94" s="6"/>
      <c r="D94" s="43"/>
      <c r="E94" s="43"/>
      <c r="F94" s="43"/>
      <c r="G94" s="43"/>
      <c r="H94" s="43"/>
      <c r="I94" s="43"/>
      <c r="J94" s="43"/>
      <c r="K94" s="43"/>
      <c r="L94" s="65"/>
      <c r="M94" s="65"/>
    </row>
    <row r="95" spans="1:13" ht="12.75">
      <c r="A95" s="9"/>
      <c r="B95" s="8"/>
      <c r="C95" s="6"/>
      <c r="D95" s="43"/>
      <c r="E95" s="43"/>
      <c r="F95" s="43"/>
      <c r="G95" s="43"/>
      <c r="H95" s="43"/>
      <c r="I95" s="43"/>
      <c r="J95" s="43"/>
      <c r="K95" s="43"/>
      <c r="L95" s="65"/>
      <c r="M95" s="65"/>
    </row>
    <row r="96" spans="1:13" ht="12.75">
      <c r="A96" s="9"/>
      <c r="B96" s="8"/>
      <c r="C96" s="6"/>
      <c r="D96" s="43"/>
      <c r="E96" s="43"/>
      <c r="F96" s="43"/>
      <c r="G96" s="43"/>
      <c r="H96" s="43"/>
      <c r="I96" s="43"/>
      <c r="J96" s="43"/>
      <c r="K96" s="43"/>
      <c r="L96" s="65"/>
      <c r="M96" s="65"/>
    </row>
    <row r="97" spans="1:13" ht="12.75">
      <c r="A97" s="9"/>
      <c r="B97" s="8"/>
      <c r="C97" s="6"/>
      <c r="D97" s="43"/>
      <c r="E97" s="43"/>
      <c r="F97" s="43"/>
      <c r="G97" s="43"/>
      <c r="H97" s="43"/>
      <c r="I97" s="43"/>
      <c r="J97" s="43"/>
      <c r="K97" s="43"/>
      <c r="L97" s="65"/>
      <c r="M97" s="65"/>
    </row>
    <row r="98" spans="1:13" ht="12.75">
      <c r="A98" s="9"/>
      <c r="B98" s="8"/>
      <c r="C98" s="6"/>
      <c r="D98" s="43"/>
      <c r="E98" s="43"/>
      <c r="F98" s="43"/>
      <c r="G98" s="43"/>
      <c r="H98" s="43"/>
      <c r="I98" s="43"/>
      <c r="J98" s="43"/>
      <c r="K98" s="43"/>
      <c r="L98" s="65"/>
      <c r="M98" s="65"/>
    </row>
    <row r="99" spans="1:13" ht="12.75">
      <c r="A99" s="9"/>
      <c r="B99" s="8"/>
      <c r="C99" s="6"/>
      <c r="D99" s="43"/>
      <c r="E99" s="43"/>
      <c r="F99" s="43"/>
      <c r="G99" s="43"/>
      <c r="H99" s="43"/>
      <c r="I99" s="43"/>
      <c r="J99" s="43"/>
      <c r="K99" s="43"/>
      <c r="L99" s="65"/>
      <c r="M99" s="65"/>
    </row>
    <row r="100" spans="1:13" ht="12.75">
      <c r="A100" s="9"/>
      <c r="B100" s="8"/>
      <c r="C100" s="6"/>
      <c r="D100" s="43"/>
      <c r="E100" s="43"/>
      <c r="F100" s="43"/>
      <c r="G100" s="43"/>
      <c r="H100" s="43"/>
      <c r="I100" s="43"/>
      <c r="J100" s="43"/>
      <c r="K100" s="43"/>
      <c r="L100" s="65"/>
      <c r="M100" s="65"/>
    </row>
    <row r="101" spans="1:13" ht="12.75">
      <c r="A101" s="9"/>
      <c r="B101" s="8"/>
      <c r="C101" s="6"/>
      <c r="D101" s="43"/>
      <c r="E101" s="43"/>
      <c r="F101" s="43"/>
      <c r="G101" s="43"/>
      <c r="H101" s="43"/>
      <c r="I101" s="43"/>
      <c r="J101" s="43"/>
      <c r="K101" s="43"/>
      <c r="L101" s="65"/>
      <c r="M101" s="65"/>
    </row>
    <row r="102" spans="1:13" ht="12.75">
      <c r="A102" s="9"/>
      <c r="B102" s="8"/>
      <c r="C102" s="6"/>
      <c r="D102" s="43"/>
      <c r="E102" s="43"/>
      <c r="F102" s="43"/>
      <c r="G102" s="43"/>
      <c r="H102" s="43"/>
      <c r="I102" s="43"/>
      <c r="J102" s="43"/>
      <c r="K102" s="43"/>
      <c r="L102" s="65"/>
      <c r="M102" s="65"/>
    </row>
    <row r="103" spans="1:13" ht="12.75">
      <c r="A103" s="9"/>
      <c r="B103" s="8"/>
      <c r="C103" s="6"/>
      <c r="D103" s="43"/>
      <c r="E103" s="43"/>
      <c r="F103" s="43"/>
      <c r="G103" s="43"/>
      <c r="H103" s="43"/>
      <c r="I103" s="43"/>
      <c r="J103" s="43"/>
      <c r="K103" s="43"/>
      <c r="L103" s="65"/>
      <c r="M103" s="65"/>
    </row>
    <row r="104" spans="1:13" ht="12.75">
      <c r="A104" s="9"/>
      <c r="B104" s="8"/>
      <c r="C104" s="6"/>
      <c r="D104" s="43"/>
      <c r="E104" s="43"/>
      <c r="F104" s="43"/>
      <c r="G104" s="43"/>
      <c r="H104" s="43"/>
      <c r="I104" s="43"/>
      <c r="J104" s="43"/>
      <c r="K104" s="43"/>
      <c r="L104" s="65"/>
      <c r="M104" s="65"/>
    </row>
    <row r="105" spans="1:13" ht="12.75">
      <c r="A105" s="9"/>
      <c r="B105" s="8"/>
      <c r="C105" s="6"/>
      <c r="D105" s="43"/>
      <c r="E105" s="43"/>
      <c r="F105" s="43"/>
      <c r="G105" s="43"/>
      <c r="H105" s="43"/>
      <c r="I105" s="43"/>
      <c r="J105" s="43"/>
      <c r="K105" s="43"/>
      <c r="L105" s="65"/>
      <c r="M105" s="65"/>
    </row>
    <row r="106" spans="1:13" ht="12.75">
      <c r="A106" s="9"/>
      <c r="B106" s="8"/>
      <c r="C106" s="6"/>
      <c r="D106" s="43"/>
      <c r="E106" s="43"/>
      <c r="F106" s="43"/>
      <c r="G106" s="43"/>
      <c r="H106" s="43"/>
      <c r="I106" s="43"/>
      <c r="J106" s="43"/>
      <c r="K106" s="43"/>
      <c r="L106" s="65"/>
      <c r="M106" s="65"/>
    </row>
    <row r="107" spans="1:13" ht="12.75">
      <c r="A107" s="9"/>
      <c r="B107" s="8"/>
      <c r="C107" s="6"/>
      <c r="D107" s="43"/>
      <c r="E107" s="43"/>
      <c r="F107" s="43"/>
      <c r="G107" s="43"/>
      <c r="H107" s="43"/>
      <c r="I107" s="43"/>
      <c r="J107" s="43"/>
      <c r="K107" s="43"/>
      <c r="L107" s="65"/>
      <c r="M107" s="65"/>
    </row>
    <row r="108" spans="1:13" ht="12.75">
      <c r="A108" s="9"/>
      <c r="B108" s="8"/>
      <c r="C108" s="6"/>
      <c r="D108" s="43"/>
      <c r="E108" s="43"/>
      <c r="F108" s="43"/>
      <c r="G108" s="43"/>
      <c r="H108" s="43"/>
      <c r="I108" s="43"/>
      <c r="J108" s="43"/>
      <c r="K108" s="43"/>
      <c r="L108" s="65"/>
      <c r="M108" s="65"/>
    </row>
    <row r="109" spans="1:13" ht="12.75">
      <c r="A109" s="9"/>
      <c r="B109" s="8"/>
      <c r="C109" s="6"/>
      <c r="D109" s="43"/>
      <c r="E109" s="43"/>
      <c r="F109" s="43"/>
      <c r="G109" s="43"/>
      <c r="H109" s="43"/>
      <c r="I109" s="43"/>
      <c r="J109" s="43"/>
      <c r="K109" s="43"/>
      <c r="L109" s="65"/>
      <c r="M109" s="65"/>
    </row>
    <row r="110" spans="1:13" ht="12.75">
      <c r="A110" s="9"/>
      <c r="B110" s="8"/>
      <c r="C110" s="6"/>
      <c r="D110" s="43"/>
      <c r="E110" s="43"/>
      <c r="F110" s="43"/>
      <c r="G110" s="43"/>
      <c r="H110" s="43"/>
      <c r="I110" s="43"/>
      <c r="J110" s="43"/>
      <c r="K110" s="43"/>
      <c r="L110" s="65"/>
      <c r="M110" s="65"/>
    </row>
    <row r="111" spans="1:13" ht="12.75">
      <c r="A111" s="9"/>
      <c r="B111" s="8"/>
      <c r="C111" s="6"/>
      <c r="D111" s="43"/>
      <c r="E111" s="43"/>
      <c r="F111" s="43"/>
      <c r="G111" s="43"/>
      <c r="H111" s="43"/>
      <c r="I111" s="43"/>
      <c r="J111" s="43"/>
      <c r="K111" s="43"/>
      <c r="L111" s="65"/>
      <c r="M111" s="65"/>
    </row>
    <row r="112" spans="1:13" ht="12.75">
      <c r="A112" s="9"/>
      <c r="B112" s="8"/>
      <c r="C112" s="6"/>
      <c r="D112" s="43"/>
      <c r="E112" s="43"/>
      <c r="F112" s="43"/>
      <c r="G112" s="43"/>
      <c r="H112" s="43"/>
      <c r="I112" s="43"/>
      <c r="J112" s="43"/>
      <c r="K112" s="43"/>
      <c r="L112" s="65"/>
      <c r="M112" s="65"/>
    </row>
    <row r="113" spans="1:13" ht="12.75">
      <c r="A113" s="9"/>
      <c r="B113" s="8"/>
      <c r="C113" s="6"/>
      <c r="D113" s="43"/>
      <c r="E113" s="43"/>
      <c r="F113" s="43"/>
      <c r="G113" s="43"/>
      <c r="H113" s="43"/>
      <c r="I113" s="43"/>
      <c r="J113" s="43"/>
      <c r="K113" s="43"/>
      <c r="L113" s="65"/>
      <c r="M113" s="65"/>
    </row>
    <row r="114" spans="1:13" ht="12.75">
      <c r="A114" s="9"/>
      <c r="B114" s="8"/>
      <c r="C114" s="6"/>
      <c r="D114" s="43"/>
      <c r="E114" s="43"/>
      <c r="F114" s="43"/>
      <c r="G114" s="43"/>
      <c r="H114" s="43"/>
      <c r="I114" s="43"/>
      <c r="J114" s="43"/>
      <c r="K114" s="43"/>
      <c r="L114" s="65"/>
      <c r="M114" s="65"/>
    </row>
    <row r="115" spans="1:13" ht="12.75">
      <c r="A115" s="9"/>
      <c r="B115" s="8"/>
      <c r="C115" s="6"/>
      <c r="D115" s="43"/>
      <c r="E115" s="43"/>
      <c r="F115" s="43"/>
      <c r="G115" s="43"/>
      <c r="H115" s="43"/>
      <c r="I115" s="43"/>
      <c r="J115" s="43"/>
      <c r="K115" s="43"/>
      <c r="L115" s="65"/>
      <c r="M115" s="65"/>
    </row>
    <row r="116" spans="1:13" ht="12.75">
      <c r="A116" s="9"/>
      <c r="B116" s="8"/>
      <c r="C116" s="6"/>
      <c r="D116" s="43"/>
      <c r="E116" s="43"/>
      <c r="F116" s="43"/>
      <c r="G116" s="43"/>
      <c r="H116" s="43"/>
      <c r="I116" s="43"/>
      <c r="J116" s="43"/>
      <c r="K116" s="43"/>
      <c r="L116" s="65"/>
      <c r="M116" s="65"/>
    </row>
    <row r="117" spans="1:13" ht="12.75">
      <c r="A117" s="9"/>
      <c r="B117" s="8"/>
      <c r="C117" s="6"/>
      <c r="D117" s="43"/>
      <c r="E117" s="43"/>
      <c r="F117" s="43"/>
      <c r="G117" s="43"/>
      <c r="H117" s="43"/>
      <c r="I117" s="43"/>
      <c r="J117" s="43"/>
      <c r="K117" s="43"/>
      <c r="L117" s="65"/>
      <c r="M117" s="65"/>
    </row>
    <row r="118" spans="1:13" ht="12.75">
      <c r="A118" s="9"/>
      <c r="B118" s="8"/>
      <c r="C118" s="6"/>
      <c r="D118" s="43"/>
      <c r="E118" s="43"/>
      <c r="F118" s="43"/>
      <c r="G118" s="43"/>
      <c r="H118" s="43"/>
      <c r="I118" s="43"/>
      <c r="J118" s="43"/>
      <c r="K118" s="43"/>
      <c r="L118" s="65"/>
      <c r="M118" s="65"/>
    </row>
    <row r="119" spans="1:13" ht="12.75">
      <c r="A119" s="9"/>
      <c r="B119" s="8"/>
      <c r="C119" s="6"/>
      <c r="D119" s="43"/>
      <c r="E119" s="43"/>
      <c r="F119" s="43"/>
      <c r="G119" s="43"/>
      <c r="H119" s="43"/>
      <c r="I119" s="43"/>
      <c r="J119" s="43"/>
      <c r="K119" s="43"/>
      <c r="L119" s="65"/>
      <c r="M119" s="65"/>
    </row>
    <row r="120" spans="1:13" ht="12.75">
      <c r="A120" s="9"/>
      <c r="B120" s="8"/>
      <c r="C120" s="6"/>
      <c r="D120" s="43"/>
      <c r="E120" s="43"/>
      <c r="F120" s="43"/>
      <c r="G120" s="43"/>
      <c r="H120" s="43"/>
      <c r="I120" s="43"/>
      <c r="J120" s="43"/>
      <c r="K120" s="43"/>
      <c r="L120" s="65"/>
      <c r="M120" s="65"/>
    </row>
    <row r="121" spans="1:13" ht="12.75">
      <c r="A121" s="9"/>
      <c r="B121" s="8"/>
      <c r="C121" s="6"/>
      <c r="D121" s="43"/>
      <c r="E121" s="43"/>
      <c r="F121" s="43"/>
      <c r="G121" s="43"/>
      <c r="H121" s="43"/>
      <c r="I121" s="43"/>
      <c r="J121" s="43"/>
      <c r="K121" s="43"/>
      <c r="L121" s="65"/>
      <c r="M121" s="65"/>
    </row>
    <row r="122" spans="1:13" ht="12.75">
      <c r="A122" s="9"/>
      <c r="B122" s="8"/>
      <c r="C122" s="6"/>
      <c r="D122" s="43"/>
      <c r="E122" s="43"/>
      <c r="F122" s="43"/>
      <c r="G122" s="43"/>
      <c r="H122" s="43"/>
      <c r="I122" s="43"/>
      <c r="J122" s="43"/>
      <c r="K122" s="43"/>
      <c r="L122" s="65"/>
      <c r="M122" s="65"/>
    </row>
    <row r="123" spans="1:13" ht="12.75">
      <c r="A123" s="9"/>
      <c r="B123" s="8"/>
      <c r="C123" s="6"/>
      <c r="D123" s="43"/>
      <c r="E123" s="43"/>
      <c r="F123" s="43"/>
      <c r="G123" s="43"/>
      <c r="H123" s="43"/>
      <c r="I123" s="43"/>
      <c r="J123" s="43"/>
      <c r="K123" s="43"/>
      <c r="L123" s="65"/>
      <c r="M123" s="65"/>
    </row>
    <row r="124" spans="1:13" ht="12.75">
      <c r="A124" s="9"/>
      <c r="B124" s="8"/>
      <c r="C124" s="6"/>
      <c r="D124" s="43"/>
      <c r="E124" s="43"/>
      <c r="F124" s="43"/>
      <c r="G124" s="43"/>
      <c r="H124" s="43"/>
      <c r="I124" s="43"/>
      <c r="J124" s="43"/>
      <c r="K124" s="43"/>
      <c r="L124" s="65"/>
      <c r="M124" s="65"/>
    </row>
    <row r="125" spans="1:13" ht="12.75">
      <c r="A125" s="9"/>
      <c r="B125" s="8"/>
      <c r="C125" s="6"/>
      <c r="D125" s="43"/>
      <c r="E125" s="43"/>
      <c r="F125" s="43"/>
      <c r="G125" s="43"/>
      <c r="H125" s="43"/>
      <c r="I125" s="43"/>
      <c r="J125" s="43"/>
      <c r="K125" s="43"/>
      <c r="L125" s="65"/>
      <c r="M125" s="65"/>
    </row>
    <row r="126" spans="1:13" ht="12.75">
      <c r="A126" s="9"/>
      <c r="B126" s="8"/>
      <c r="C126" s="6"/>
      <c r="D126" s="43"/>
      <c r="E126" s="43"/>
      <c r="F126" s="43"/>
      <c r="G126" s="43"/>
      <c r="H126" s="43"/>
      <c r="I126" s="43"/>
      <c r="J126" s="43"/>
      <c r="K126" s="43"/>
      <c r="L126" s="65"/>
      <c r="M126" s="65"/>
    </row>
    <row r="127" spans="1:13" ht="12.75">
      <c r="A127" s="9"/>
      <c r="B127" s="8"/>
      <c r="C127" s="6"/>
      <c r="D127" s="43"/>
      <c r="E127" s="43"/>
      <c r="F127" s="43"/>
      <c r="G127" s="43"/>
      <c r="H127" s="43"/>
      <c r="I127" s="43"/>
      <c r="J127" s="43"/>
      <c r="K127" s="43"/>
      <c r="L127" s="65"/>
      <c r="M127" s="65"/>
    </row>
    <row r="128" spans="1:13" ht="12.75">
      <c r="A128" s="9"/>
      <c r="B128" s="8"/>
      <c r="C128" s="6"/>
      <c r="D128" s="43"/>
      <c r="E128" s="43"/>
      <c r="F128" s="43"/>
      <c r="G128" s="43"/>
      <c r="H128" s="43"/>
      <c r="I128" s="43"/>
      <c r="J128" s="43"/>
      <c r="K128" s="43"/>
      <c r="L128" s="65"/>
      <c r="M128" s="65"/>
    </row>
    <row r="129" spans="1:13" ht="12.75">
      <c r="A129" s="9"/>
      <c r="B129" s="8"/>
      <c r="C129" s="6"/>
      <c r="D129" s="43"/>
      <c r="E129" s="43"/>
      <c r="F129" s="43"/>
      <c r="G129" s="43"/>
      <c r="H129" s="43"/>
      <c r="I129" s="43"/>
      <c r="J129" s="43"/>
      <c r="K129" s="43"/>
      <c r="L129" s="65"/>
      <c r="M129" s="65"/>
    </row>
    <row r="130" spans="1:13" ht="12.75">
      <c r="A130" s="9"/>
      <c r="B130" s="8"/>
      <c r="C130" s="6"/>
      <c r="D130" s="43"/>
      <c r="E130" s="43"/>
      <c r="F130" s="43"/>
      <c r="G130" s="43"/>
      <c r="H130" s="43"/>
      <c r="I130" s="43"/>
      <c r="J130" s="43"/>
      <c r="K130" s="43"/>
      <c r="L130" s="65"/>
      <c r="M130" s="65"/>
    </row>
    <row r="131" spans="1:13" ht="12.75">
      <c r="A131" s="9"/>
      <c r="B131" s="8"/>
      <c r="C131" s="6"/>
      <c r="D131" s="43"/>
      <c r="E131" s="43"/>
      <c r="F131" s="43"/>
      <c r="G131" s="43"/>
      <c r="H131" s="43"/>
      <c r="I131" s="43"/>
      <c r="J131" s="43"/>
      <c r="K131" s="43"/>
      <c r="L131" s="65"/>
      <c r="M131" s="65"/>
    </row>
    <row r="132" spans="1:13" ht="12.75">
      <c r="A132" s="9"/>
      <c r="B132" s="8"/>
      <c r="C132" s="6"/>
      <c r="D132" s="43"/>
      <c r="E132" s="43"/>
      <c r="F132" s="43"/>
      <c r="G132" s="43"/>
      <c r="H132" s="43"/>
      <c r="I132" s="43"/>
      <c r="J132" s="43"/>
      <c r="K132" s="43"/>
      <c r="L132" s="65"/>
      <c r="M132" s="65"/>
    </row>
    <row r="133" spans="1:13" ht="12.75">
      <c r="A133" s="9"/>
      <c r="B133" s="8"/>
      <c r="C133" s="6"/>
      <c r="D133" s="43"/>
      <c r="E133" s="43"/>
      <c r="F133" s="43"/>
      <c r="G133" s="43"/>
      <c r="H133" s="43"/>
      <c r="I133" s="43"/>
      <c r="J133" s="43"/>
      <c r="K133" s="43"/>
      <c r="L133" s="65"/>
      <c r="M133" s="65"/>
    </row>
    <row r="134" spans="1:13" ht="12.75">
      <c r="A134" s="9"/>
      <c r="B134" s="8"/>
      <c r="C134" s="6"/>
      <c r="D134" s="43"/>
      <c r="E134" s="43"/>
      <c r="F134" s="43"/>
      <c r="G134" s="43"/>
      <c r="H134" s="43"/>
      <c r="I134" s="43"/>
      <c r="J134" s="43"/>
      <c r="K134" s="43"/>
      <c r="L134" s="65"/>
      <c r="M134" s="65"/>
    </row>
    <row r="135" spans="1:13" ht="12.75">
      <c r="A135" s="9"/>
      <c r="B135" s="8"/>
      <c r="C135" s="6"/>
      <c r="D135" s="43"/>
      <c r="E135" s="43"/>
      <c r="F135" s="43"/>
      <c r="G135" s="43"/>
      <c r="H135" s="43"/>
      <c r="I135" s="43"/>
      <c r="J135" s="43"/>
      <c r="K135" s="43"/>
      <c r="L135" s="65"/>
      <c r="M135" s="65"/>
    </row>
    <row r="136" spans="1:13" ht="12.75">
      <c r="A136" s="9"/>
      <c r="B136" s="8"/>
      <c r="C136" s="6"/>
      <c r="D136" s="43"/>
      <c r="E136" s="43"/>
      <c r="F136" s="43"/>
      <c r="G136" s="43"/>
      <c r="H136" s="43"/>
      <c r="I136" s="43"/>
      <c r="J136" s="43"/>
      <c r="K136" s="43"/>
      <c r="L136" s="65"/>
      <c r="M136" s="65"/>
    </row>
    <row r="137" spans="1:13" ht="12.75">
      <c r="A137" s="9"/>
      <c r="B137" s="8"/>
      <c r="C137" s="6"/>
      <c r="D137" s="43"/>
      <c r="E137" s="43"/>
      <c r="F137" s="43"/>
      <c r="G137" s="43"/>
      <c r="H137" s="43"/>
      <c r="I137" s="43"/>
      <c r="J137" s="43"/>
      <c r="K137" s="43"/>
      <c r="L137" s="65"/>
      <c r="M137" s="65"/>
    </row>
    <row r="138" spans="1:13" ht="12.75">
      <c r="A138" s="9"/>
      <c r="B138" s="8"/>
      <c r="C138" s="6"/>
      <c r="D138" s="43"/>
      <c r="E138" s="43"/>
      <c r="F138" s="43"/>
      <c r="G138" s="43"/>
      <c r="H138" s="43"/>
      <c r="I138" s="43"/>
      <c r="J138" s="43"/>
      <c r="K138" s="43"/>
      <c r="L138" s="65"/>
      <c r="M138" s="65"/>
    </row>
    <row r="139" spans="1:13" ht="12.75">
      <c r="A139" s="9"/>
      <c r="B139" s="8"/>
      <c r="C139" s="6"/>
      <c r="D139" s="43"/>
      <c r="E139" s="43"/>
      <c r="F139" s="43"/>
      <c r="G139" s="43"/>
      <c r="H139" s="43"/>
      <c r="I139" s="43"/>
      <c r="J139" s="43"/>
      <c r="K139" s="43"/>
      <c r="L139" s="65"/>
      <c r="M139" s="65"/>
    </row>
    <row r="140" spans="1:13" ht="12.75">
      <c r="A140" s="9"/>
      <c r="B140" s="8"/>
      <c r="C140" s="6"/>
      <c r="D140" s="43"/>
      <c r="E140" s="43"/>
      <c r="F140" s="43"/>
      <c r="G140" s="43"/>
      <c r="H140" s="43"/>
      <c r="I140" s="43"/>
      <c r="J140" s="43"/>
      <c r="K140" s="43"/>
      <c r="L140" s="65"/>
      <c r="M140" s="65"/>
    </row>
    <row r="141" spans="1:13" ht="12.75">
      <c r="A141" s="9"/>
      <c r="B141" s="8"/>
      <c r="C141" s="6"/>
      <c r="D141" s="43"/>
      <c r="E141" s="43"/>
      <c r="F141" s="43"/>
      <c r="G141" s="43"/>
      <c r="H141" s="43"/>
      <c r="I141" s="43"/>
      <c r="J141" s="43"/>
      <c r="K141" s="43"/>
      <c r="L141" s="65"/>
      <c r="M141" s="65"/>
    </row>
    <row r="142" spans="1:13" ht="12.75">
      <c r="A142" s="9"/>
      <c r="B142" s="8"/>
      <c r="C142" s="6"/>
      <c r="D142" s="43"/>
      <c r="E142" s="43"/>
      <c r="F142" s="43"/>
      <c r="G142" s="43"/>
      <c r="H142" s="43"/>
      <c r="I142" s="43"/>
      <c r="J142" s="43"/>
      <c r="K142" s="43"/>
      <c r="L142" s="65"/>
      <c r="M142" s="65"/>
    </row>
    <row r="143" spans="1:13" ht="12.75">
      <c r="A143" s="9"/>
      <c r="B143" s="8"/>
      <c r="C143" s="6"/>
      <c r="D143" s="43"/>
      <c r="E143" s="43"/>
      <c r="F143" s="43"/>
      <c r="G143" s="43"/>
      <c r="H143" s="43"/>
      <c r="I143" s="43"/>
      <c r="J143" s="43"/>
      <c r="K143" s="43"/>
      <c r="L143" s="65"/>
      <c r="M143" s="65"/>
    </row>
    <row r="144" spans="1:13" ht="12.75">
      <c r="A144" s="9"/>
      <c r="B144" s="8"/>
      <c r="C144" s="6"/>
      <c r="D144" s="43"/>
      <c r="E144" s="43"/>
      <c r="F144" s="43"/>
      <c r="G144" s="43"/>
      <c r="H144" s="43"/>
      <c r="I144" s="43"/>
      <c r="J144" s="43"/>
      <c r="K144" s="43"/>
      <c r="L144" s="65"/>
      <c r="M144" s="65"/>
    </row>
    <row r="145" spans="1:13" ht="12.75">
      <c r="A145" s="9"/>
      <c r="B145" s="8"/>
      <c r="C145" s="6"/>
      <c r="D145" s="43"/>
      <c r="E145" s="43"/>
      <c r="F145" s="43"/>
      <c r="G145" s="43"/>
      <c r="H145" s="43"/>
      <c r="I145" s="43"/>
      <c r="J145" s="43"/>
      <c r="K145" s="43"/>
      <c r="L145" s="65"/>
      <c r="M145" s="65"/>
    </row>
    <row r="146" spans="1:13" ht="12.75">
      <c r="A146" s="9"/>
      <c r="B146" s="8"/>
      <c r="C146" s="6"/>
      <c r="D146" s="43"/>
      <c r="E146" s="43"/>
      <c r="F146" s="43"/>
      <c r="G146" s="43"/>
      <c r="H146" s="43"/>
      <c r="I146" s="43"/>
      <c r="J146" s="43"/>
      <c r="K146" s="43"/>
      <c r="L146" s="65"/>
      <c r="M146" s="65"/>
    </row>
    <row r="147" spans="1:13" ht="12.75">
      <c r="A147" s="9"/>
      <c r="B147" s="8"/>
      <c r="C147" s="6"/>
      <c r="D147" s="43"/>
      <c r="E147" s="43"/>
      <c r="F147" s="43"/>
      <c r="G147" s="43"/>
      <c r="H147" s="43"/>
      <c r="I147" s="43"/>
      <c r="J147" s="43"/>
      <c r="K147" s="43"/>
      <c r="L147" s="65"/>
      <c r="M147" s="65"/>
    </row>
    <row r="148" spans="1:13" ht="12.75">
      <c r="A148" s="9"/>
      <c r="B148" s="8"/>
      <c r="C148" s="6"/>
      <c r="D148" s="43"/>
      <c r="E148" s="43"/>
      <c r="F148" s="43"/>
      <c r="G148" s="43"/>
      <c r="H148" s="43"/>
      <c r="I148" s="43"/>
      <c r="J148" s="43"/>
      <c r="K148" s="43"/>
      <c r="L148" s="65"/>
      <c r="M148" s="65"/>
    </row>
    <row r="149" spans="1:13" ht="12.75">
      <c r="A149" s="9"/>
      <c r="B149" s="8"/>
      <c r="C149" s="6"/>
      <c r="D149" s="43"/>
      <c r="E149" s="43"/>
      <c r="F149" s="43"/>
      <c r="G149" s="43"/>
      <c r="H149" s="43"/>
      <c r="I149" s="43"/>
      <c r="J149" s="43"/>
      <c r="K149" s="43"/>
      <c r="L149" s="65"/>
      <c r="M149" s="65"/>
    </row>
    <row r="150" spans="1:13" ht="12.75">
      <c r="A150" s="9"/>
      <c r="B150" s="8"/>
      <c r="C150" s="6"/>
      <c r="D150" s="43"/>
      <c r="E150" s="43"/>
      <c r="F150" s="43"/>
      <c r="G150" s="43"/>
      <c r="H150" s="43"/>
      <c r="I150" s="43"/>
      <c r="J150" s="43"/>
      <c r="K150" s="43"/>
      <c r="L150" s="65"/>
      <c r="M150" s="65"/>
    </row>
    <row r="151" spans="1:13" ht="12.75">
      <c r="A151" s="9"/>
      <c r="B151" s="8"/>
      <c r="C151" s="6"/>
      <c r="D151" s="43"/>
      <c r="E151" s="43"/>
      <c r="F151" s="43"/>
      <c r="G151" s="43"/>
      <c r="H151" s="43"/>
      <c r="I151" s="43"/>
      <c r="J151" s="43"/>
      <c r="K151" s="43"/>
      <c r="L151" s="65"/>
      <c r="M151" s="65"/>
    </row>
    <row r="152" spans="1:13" ht="12.75">
      <c r="A152" s="9"/>
      <c r="B152" s="8"/>
      <c r="C152" s="6"/>
      <c r="D152" s="43"/>
      <c r="E152" s="43"/>
      <c r="F152" s="43"/>
      <c r="G152" s="43"/>
      <c r="H152" s="43"/>
      <c r="I152" s="43"/>
      <c r="J152" s="43"/>
      <c r="K152" s="43"/>
      <c r="L152" s="65"/>
      <c r="M152" s="65"/>
    </row>
    <row r="153" spans="1:13" ht="12.75">
      <c r="A153" s="9"/>
      <c r="B153" s="8"/>
      <c r="C153" s="6"/>
      <c r="D153" s="43"/>
      <c r="E153" s="43"/>
      <c r="F153" s="43"/>
      <c r="G153" s="43"/>
      <c r="H153" s="43"/>
      <c r="I153" s="43"/>
      <c r="J153" s="43"/>
      <c r="K153" s="43"/>
      <c r="L153" s="65"/>
      <c r="M153" s="65"/>
    </row>
    <row r="154" spans="1:13" ht="12.75">
      <c r="A154" s="9"/>
      <c r="B154" s="8"/>
      <c r="C154" s="6"/>
      <c r="D154" s="43"/>
      <c r="E154" s="43"/>
      <c r="F154" s="43"/>
      <c r="G154" s="43"/>
      <c r="H154" s="43"/>
      <c r="I154" s="43"/>
      <c r="J154" s="43"/>
      <c r="K154" s="43"/>
      <c r="L154" s="65"/>
      <c r="M154" s="65"/>
    </row>
    <row r="155" spans="1:13" ht="12.75">
      <c r="A155" s="9"/>
      <c r="B155" s="8"/>
      <c r="C155" s="6"/>
      <c r="D155" s="43"/>
      <c r="E155" s="43"/>
      <c r="F155" s="43"/>
      <c r="G155" s="43"/>
      <c r="H155" s="43"/>
      <c r="I155" s="43"/>
      <c r="J155" s="43"/>
      <c r="K155" s="43"/>
      <c r="L155" s="65"/>
      <c r="M155" s="65"/>
    </row>
    <row r="156" spans="1:13" ht="12.75">
      <c r="A156" s="9"/>
      <c r="B156" s="8"/>
      <c r="C156" s="6"/>
      <c r="D156" s="43"/>
      <c r="E156" s="43"/>
      <c r="F156" s="43"/>
      <c r="G156" s="43"/>
      <c r="H156" s="43"/>
      <c r="I156" s="43"/>
      <c r="J156" s="43"/>
      <c r="K156" s="43"/>
      <c r="L156" s="65"/>
      <c r="M156" s="65"/>
    </row>
    <row r="157" spans="1:13" ht="12.75">
      <c r="A157" s="9"/>
      <c r="B157" s="8"/>
      <c r="C157" s="6"/>
      <c r="D157" s="43"/>
      <c r="E157" s="43"/>
      <c r="F157" s="43"/>
      <c r="G157" s="43"/>
      <c r="H157" s="43"/>
      <c r="I157" s="43"/>
      <c r="J157" s="43"/>
      <c r="K157" s="43"/>
      <c r="L157" s="65"/>
      <c r="M157" s="65"/>
    </row>
    <row r="158" spans="1:13" ht="12.75">
      <c r="A158" s="9"/>
      <c r="B158" s="8"/>
      <c r="C158" s="6"/>
      <c r="D158" s="43"/>
      <c r="E158" s="43"/>
      <c r="F158" s="43"/>
      <c r="G158" s="43"/>
      <c r="H158" s="43"/>
      <c r="I158" s="43"/>
      <c r="J158" s="43"/>
      <c r="K158" s="43"/>
      <c r="L158" s="65"/>
      <c r="M158" s="65"/>
    </row>
    <row r="159" spans="1:13" ht="12.75">
      <c r="A159" s="9"/>
      <c r="B159" s="8"/>
      <c r="C159" s="6"/>
      <c r="D159" s="43"/>
      <c r="E159" s="43"/>
      <c r="F159" s="43"/>
      <c r="G159" s="43"/>
      <c r="H159" s="43"/>
      <c r="I159" s="43"/>
      <c r="J159" s="43"/>
      <c r="K159" s="43"/>
      <c r="L159" s="65"/>
      <c r="M159" s="65"/>
    </row>
    <row r="160" spans="1:13" ht="12.75">
      <c r="A160" s="9"/>
      <c r="B160" s="8"/>
      <c r="C160" s="6"/>
      <c r="D160" s="43"/>
      <c r="E160" s="43"/>
      <c r="F160" s="43"/>
      <c r="G160" s="43"/>
      <c r="H160" s="43"/>
      <c r="I160" s="43"/>
      <c r="J160" s="43"/>
      <c r="K160" s="43"/>
      <c r="L160" s="65"/>
      <c r="M160" s="65"/>
    </row>
    <row r="161" spans="1:13" ht="12.75">
      <c r="A161" s="9"/>
      <c r="B161" s="8"/>
      <c r="C161" s="6"/>
      <c r="D161" s="43"/>
      <c r="E161" s="43"/>
      <c r="F161" s="43"/>
      <c r="G161" s="43"/>
      <c r="H161" s="43"/>
      <c r="I161" s="43"/>
      <c r="J161" s="43"/>
      <c r="K161" s="43"/>
      <c r="L161" s="65"/>
      <c r="M161" s="65"/>
    </row>
    <row r="162" spans="1:13" ht="12.75">
      <c r="A162" s="9"/>
      <c r="B162" s="8"/>
      <c r="C162" s="6"/>
      <c r="D162" s="43"/>
      <c r="E162" s="43"/>
      <c r="F162" s="43"/>
      <c r="G162" s="43"/>
      <c r="H162" s="43"/>
      <c r="I162" s="43"/>
      <c r="J162" s="43"/>
      <c r="K162" s="43"/>
      <c r="L162" s="65"/>
      <c r="M162" s="65"/>
    </row>
    <row r="163" spans="1:13" ht="12.75">
      <c r="A163" s="9"/>
      <c r="B163" s="8"/>
      <c r="C163" s="6"/>
      <c r="D163" s="43"/>
      <c r="E163" s="43"/>
      <c r="F163" s="43"/>
      <c r="G163" s="43"/>
      <c r="H163" s="43"/>
      <c r="I163" s="43"/>
      <c r="J163" s="43"/>
      <c r="K163" s="43"/>
      <c r="L163" s="65"/>
      <c r="M163" s="65"/>
    </row>
    <row r="164" spans="1:13" ht="12.75">
      <c r="A164" s="9"/>
      <c r="B164" s="8"/>
      <c r="C164" s="6"/>
      <c r="D164" s="43"/>
      <c r="E164" s="43"/>
      <c r="F164" s="43"/>
      <c r="G164" s="43"/>
      <c r="H164" s="43"/>
      <c r="I164" s="43"/>
      <c r="J164" s="43"/>
      <c r="K164" s="43"/>
      <c r="L164" s="65"/>
      <c r="M164" s="65"/>
    </row>
    <row r="165" spans="1:13" ht="12.75">
      <c r="A165" s="9"/>
      <c r="B165" s="8"/>
      <c r="C165" s="6"/>
      <c r="D165" s="43"/>
      <c r="E165" s="43"/>
      <c r="F165" s="43"/>
      <c r="G165" s="43"/>
      <c r="H165" s="43"/>
      <c r="I165" s="43"/>
      <c r="J165" s="43"/>
      <c r="K165" s="43"/>
      <c r="L165" s="65"/>
      <c r="M165" s="65"/>
    </row>
    <row r="166" spans="1:13" ht="12.75">
      <c r="A166" s="9"/>
      <c r="B166" s="8"/>
      <c r="C166" s="6"/>
      <c r="D166" s="43"/>
      <c r="E166" s="43"/>
      <c r="F166" s="43"/>
      <c r="G166" s="43"/>
      <c r="H166" s="43"/>
      <c r="I166" s="43"/>
      <c r="J166" s="43"/>
      <c r="K166" s="43"/>
      <c r="L166" s="65"/>
      <c r="M166" s="65"/>
    </row>
    <row r="167" spans="1:13" ht="12.75">
      <c r="A167" s="9"/>
      <c r="B167" s="8"/>
      <c r="C167" s="6"/>
      <c r="D167" s="43"/>
      <c r="E167" s="43"/>
      <c r="F167" s="43"/>
      <c r="G167" s="43"/>
      <c r="H167" s="43"/>
      <c r="I167" s="43"/>
      <c r="J167" s="43"/>
      <c r="K167" s="43"/>
      <c r="L167" s="65"/>
      <c r="M167" s="65"/>
    </row>
    <row r="168" spans="1:13" ht="12.75">
      <c r="A168" s="9"/>
      <c r="B168" s="8"/>
      <c r="C168" s="6"/>
      <c r="D168" s="43"/>
      <c r="E168" s="43"/>
      <c r="F168" s="43"/>
      <c r="G168" s="43"/>
      <c r="H168" s="43"/>
      <c r="I168" s="43"/>
      <c r="J168" s="43"/>
      <c r="K168" s="43"/>
      <c r="L168" s="65"/>
      <c r="M168" s="65"/>
    </row>
    <row r="169" spans="1:13" ht="12.75">
      <c r="A169" s="9"/>
      <c r="B169" s="8"/>
      <c r="C169" s="6"/>
      <c r="D169" s="43"/>
      <c r="E169" s="43"/>
      <c r="F169" s="43"/>
      <c r="G169" s="43"/>
      <c r="H169" s="43"/>
      <c r="I169" s="43"/>
      <c r="J169" s="43"/>
      <c r="K169" s="43"/>
      <c r="L169" s="65"/>
      <c r="M169" s="65"/>
    </row>
    <row r="170" spans="1:13" ht="12.75">
      <c r="A170" s="9"/>
      <c r="B170" s="8"/>
      <c r="C170" s="6"/>
      <c r="D170" s="43"/>
      <c r="E170" s="43"/>
      <c r="F170" s="43"/>
      <c r="G170" s="43"/>
      <c r="H170" s="43"/>
      <c r="I170" s="43"/>
      <c r="J170" s="43"/>
      <c r="K170" s="43"/>
      <c r="L170" s="65"/>
      <c r="M170" s="65"/>
    </row>
    <row r="171" spans="1:13" ht="12.75">
      <c r="A171" s="9"/>
      <c r="B171" s="8"/>
      <c r="C171" s="6"/>
      <c r="D171" s="43"/>
      <c r="E171" s="43"/>
      <c r="F171" s="43"/>
      <c r="G171" s="43"/>
      <c r="H171" s="43"/>
      <c r="I171" s="43"/>
      <c r="J171" s="43"/>
      <c r="K171" s="43"/>
      <c r="L171" s="65"/>
      <c r="M171" s="65"/>
    </row>
    <row r="172" spans="1:13" ht="12.75">
      <c r="A172" s="9"/>
      <c r="B172" s="8"/>
      <c r="C172" s="6"/>
      <c r="D172" s="43"/>
      <c r="E172" s="43"/>
      <c r="F172" s="43"/>
      <c r="G172" s="43"/>
      <c r="H172" s="43"/>
      <c r="I172" s="43"/>
      <c r="J172" s="43"/>
      <c r="K172" s="43"/>
      <c r="L172" s="65"/>
      <c r="M172" s="65"/>
    </row>
    <row r="173" spans="1:13" ht="12.75">
      <c r="A173" s="9"/>
      <c r="B173" s="8"/>
      <c r="C173" s="6"/>
      <c r="D173" s="43"/>
      <c r="E173" s="43"/>
      <c r="F173" s="43"/>
      <c r="G173" s="43"/>
      <c r="H173" s="43"/>
      <c r="I173" s="43"/>
      <c r="J173" s="43"/>
      <c r="K173" s="43"/>
      <c r="L173" s="65"/>
      <c r="M173" s="65"/>
    </row>
    <row r="174" spans="1:13" ht="12.75">
      <c r="A174" s="9"/>
      <c r="B174" s="8"/>
      <c r="C174" s="6"/>
      <c r="D174" s="43"/>
      <c r="E174" s="43"/>
      <c r="F174" s="43"/>
      <c r="G174" s="43"/>
      <c r="H174" s="43"/>
      <c r="I174" s="43"/>
      <c r="J174" s="43"/>
      <c r="K174" s="43"/>
      <c r="L174" s="65"/>
      <c r="M174" s="65"/>
    </row>
    <row r="175" spans="1:13" ht="12.75">
      <c r="A175" s="9"/>
      <c r="B175" s="8"/>
      <c r="C175" s="6"/>
      <c r="D175" s="43"/>
      <c r="E175" s="43"/>
      <c r="F175" s="43"/>
      <c r="G175" s="43"/>
      <c r="H175" s="43"/>
      <c r="I175" s="43"/>
      <c r="J175" s="43"/>
      <c r="K175" s="43"/>
      <c r="L175" s="65"/>
      <c r="M175" s="65"/>
    </row>
    <row r="176" spans="1:13" ht="12.75">
      <c r="A176" s="9"/>
      <c r="B176" s="8"/>
      <c r="C176" s="6"/>
      <c r="D176" s="43"/>
      <c r="E176" s="43"/>
      <c r="F176" s="43"/>
      <c r="G176" s="43"/>
      <c r="H176" s="43"/>
      <c r="I176" s="43"/>
      <c r="J176" s="43"/>
      <c r="K176" s="43"/>
      <c r="L176" s="65"/>
      <c r="M176" s="65"/>
    </row>
    <row r="177" spans="1:13" ht="12.75">
      <c r="A177" s="9"/>
      <c r="B177" s="8"/>
      <c r="C177" s="6"/>
      <c r="D177" s="43"/>
      <c r="E177" s="43"/>
      <c r="F177" s="43"/>
      <c r="G177" s="43"/>
      <c r="H177" s="43"/>
      <c r="I177" s="43"/>
      <c r="J177" s="43"/>
      <c r="K177" s="43"/>
      <c r="L177" s="65"/>
      <c r="M177" s="65"/>
    </row>
    <row r="178" spans="1:13" ht="12.75">
      <c r="A178" s="9"/>
      <c r="B178" s="8"/>
      <c r="C178" s="6"/>
      <c r="D178" s="43"/>
      <c r="E178" s="43"/>
      <c r="F178" s="43"/>
      <c r="G178" s="43"/>
      <c r="H178" s="43"/>
      <c r="I178" s="43"/>
      <c r="J178" s="43"/>
      <c r="K178" s="43"/>
      <c r="L178" s="65"/>
      <c r="M178" s="65"/>
    </row>
    <row r="179" spans="1:13" ht="12.75">
      <c r="A179" s="9"/>
      <c r="B179" s="8"/>
      <c r="C179" s="6"/>
      <c r="D179" s="43"/>
      <c r="E179" s="43"/>
      <c r="F179" s="43"/>
      <c r="G179" s="43"/>
      <c r="H179" s="43"/>
      <c r="I179" s="43"/>
      <c r="J179" s="43"/>
      <c r="K179" s="43"/>
      <c r="L179" s="65"/>
      <c r="M179" s="65"/>
    </row>
    <row r="180" spans="1:13" ht="12.75">
      <c r="A180" s="9"/>
      <c r="B180" s="8"/>
      <c r="C180" s="6"/>
      <c r="D180" s="43"/>
      <c r="E180" s="43"/>
      <c r="F180" s="43"/>
      <c r="G180" s="43"/>
      <c r="H180" s="43"/>
      <c r="I180" s="43"/>
      <c r="J180" s="43"/>
      <c r="K180" s="43"/>
      <c r="L180" s="65"/>
      <c r="M180" s="65"/>
    </row>
    <row r="181" spans="1:13" ht="12.75">
      <c r="A181" s="9"/>
      <c r="B181" s="8"/>
      <c r="C181" s="6"/>
      <c r="D181" s="43"/>
      <c r="E181" s="43"/>
      <c r="F181" s="43"/>
      <c r="G181" s="43"/>
      <c r="H181" s="43"/>
      <c r="I181" s="43"/>
      <c r="J181" s="43"/>
      <c r="K181" s="43"/>
      <c r="L181" s="65"/>
      <c r="M181" s="65"/>
    </row>
    <row r="182" spans="1:13" ht="12.75">
      <c r="A182" s="9"/>
      <c r="B182" s="8"/>
      <c r="C182" s="6"/>
      <c r="D182" s="43"/>
      <c r="E182" s="43"/>
      <c r="F182" s="43"/>
      <c r="G182" s="43"/>
      <c r="H182" s="43"/>
      <c r="I182" s="43"/>
      <c r="J182" s="43"/>
      <c r="K182" s="43"/>
      <c r="L182" s="65"/>
      <c r="M182" s="65"/>
    </row>
    <row r="183" spans="1:13" ht="12.75">
      <c r="A183" s="9"/>
      <c r="B183" s="8"/>
      <c r="C183" s="6"/>
      <c r="D183" s="43"/>
      <c r="E183" s="43"/>
      <c r="F183" s="43"/>
      <c r="G183" s="43"/>
      <c r="H183" s="43"/>
      <c r="I183" s="43"/>
      <c r="J183" s="43"/>
      <c r="K183" s="43"/>
      <c r="L183" s="65"/>
      <c r="M183" s="65"/>
    </row>
    <row r="184" spans="1:13" ht="12.75">
      <c r="A184" s="9"/>
      <c r="B184" s="8"/>
      <c r="C184" s="6"/>
      <c r="D184" s="43"/>
      <c r="E184" s="43"/>
      <c r="F184" s="43"/>
      <c r="G184" s="43"/>
      <c r="H184" s="43"/>
      <c r="I184" s="43"/>
      <c r="J184" s="43"/>
      <c r="K184" s="43"/>
      <c r="L184" s="65"/>
      <c r="M184" s="65"/>
    </row>
    <row r="185" spans="1:13" ht="12.75">
      <c r="A185" s="9"/>
      <c r="B185" s="8"/>
      <c r="C185" s="6"/>
      <c r="D185" s="43"/>
      <c r="E185" s="43"/>
      <c r="F185" s="43"/>
      <c r="G185" s="43"/>
      <c r="H185" s="43"/>
      <c r="I185" s="43"/>
      <c r="J185" s="43"/>
      <c r="K185" s="43"/>
      <c r="L185" s="65"/>
      <c r="M185" s="65"/>
    </row>
    <row r="186" spans="1:13" ht="12.75">
      <c r="A186" s="9"/>
      <c r="B186" s="8"/>
      <c r="C186" s="6"/>
      <c r="D186" s="43"/>
      <c r="E186" s="43"/>
      <c r="F186" s="43"/>
      <c r="G186" s="43"/>
      <c r="H186" s="43"/>
      <c r="I186" s="43"/>
      <c r="J186" s="43"/>
      <c r="K186" s="43"/>
      <c r="L186" s="65"/>
      <c r="M186" s="65"/>
    </row>
    <row r="187" spans="1:13" ht="12.75">
      <c r="A187" s="9"/>
      <c r="B187" s="8"/>
      <c r="C187" s="6"/>
      <c r="D187" s="43"/>
      <c r="E187" s="43"/>
      <c r="F187" s="43"/>
      <c r="G187" s="43"/>
      <c r="H187" s="43"/>
      <c r="I187" s="43"/>
      <c r="J187" s="43"/>
      <c r="K187" s="43"/>
      <c r="L187" s="65"/>
      <c r="M187" s="65"/>
    </row>
    <row r="188" spans="1:13" ht="12.75">
      <c r="A188" s="9"/>
      <c r="B188" s="8"/>
      <c r="C188" s="6"/>
      <c r="D188" s="43"/>
      <c r="E188" s="43"/>
      <c r="F188" s="43"/>
      <c r="G188" s="43"/>
      <c r="H188" s="43"/>
      <c r="I188" s="43"/>
      <c r="J188" s="43"/>
      <c r="K188" s="43"/>
      <c r="L188" s="65"/>
      <c r="M188" s="65"/>
    </row>
    <row r="189" spans="1:13" ht="12.75">
      <c r="A189" s="9"/>
      <c r="B189" s="8"/>
      <c r="C189" s="6"/>
      <c r="D189" s="43"/>
      <c r="E189" s="43"/>
      <c r="F189" s="43"/>
      <c r="G189" s="43"/>
      <c r="H189" s="43"/>
      <c r="I189" s="43"/>
      <c r="J189" s="43"/>
      <c r="K189" s="43"/>
      <c r="L189" s="65"/>
      <c r="M189" s="65"/>
    </row>
    <row r="190" spans="1:13" ht="12.75">
      <c r="A190" s="9"/>
      <c r="B190" s="8"/>
      <c r="C190" s="6"/>
      <c r="D190" s="43"/>
      <c r="E190" s="43"/>
      <c r="F190" s="43"/>
      <c r="G190" s="43"/>
      <c r="H190" s="43"/>
      <c r="I190" s="43"/>
      <c r="J190" s="43"/>
      <c r="K190" s="43"/>
      <c r="L190" s="65"/>
      <c r="M190" s="65"/>
    </row>
    <row r="191" spans="1:13" ht="12.75">
      <c r="A191" s="9"/>
      <c r="B191" s="8"/>
      <c r="C191" s="6"/>
      <c r="D191" s="43"/>
      <c r="E191" s="43"/>
      <c r="F191" s="43"/>
      <c r="G191" s="43"/>
      <c r="H191" s="43"/>
      <c r="I191" s="43"/>
      <c r="J191" s="43"/>
      <c r="K191" s="43"/>
      <c r="L191" s="65"/>
      <c r="M191" s="65"/>
    </row>
    <row r="192" spans="1:13" ht="12.75">
      <c r="A192" s="9"/>
      <c r="B192" s="8"/>
      <c r="C192" s="6"/>
      <c r="D192" s="43"/>
      <c r="E192" s="43"/>
      <c r="F192" s="43"/>
      <c r="G192" s="43"/>
      <c r="H192" s="43"/>
      <c r="I192" s="43"/>
      <c r="J192" s="43"/>
      <c r="K192" s="43"/>
      <c r="L192" s="65"/>
      <c r="M192" s="65"/>
    </row>
    <row r="193" spans="1:13" ht="12.75">
      <c r="A193" s="9"/>
      <c r="B193" s="8"/>
      <c r="C193" s="6"/>
      <c r="D193" s="43"/>
      <c r="E193" s="43"/>
      <c r="F193" s="43"/>
      <c r="G193" s="43"/>
      <c r="H193" s="43"/>
      <c r="I193" s="43"/>
      <c r="J193" s="43"/>
      <c r="K193" s="43"/>
      <c r="L193" s="65"/>
      <c r="M193" s="65"/>
    </row>
    <row r="194" spans="1:13" ht="12.75">
      <c r="A194" s="9"/>
      <c r="B194" s="8"/>
      <c r="C194" s="6"/>
      <c r="D194" s="43"/>
      <c r="E194" s="43"/>
      <c r="F194" s="43"/>
      <c r="G194" s="43"/>
      <c r="H194" s="43"/>
      <c r="I194" s="43"/>
      <c r="J194" s="43"/>
      <c r="K194" s="43"/>
      <c r="L194" s="65"/>
      <c r="M194" s="65"/>
    </row>
    <row r="195" spans="1:13" ht="12.75">
      <c r="A195" s="9"/>
      <c r="B195" s="8"/>
      <c r="C195" s="6"/>
      <c r="D195" s="43"/>
      <c r="E195" s="43"/>
      <c r="F195" s="43"/>
      <c r="G195" s="43"/>
      <c r="H195" s="43"/>
      <c r="I195" s="43"/>
      <c r="J195" s="43"/>
      <c r="K195" s="43"/>
      <c r="L195" s="65"/>
      <c r="M195" s="65"/>
    </row>
    <row r="196" spans="1:13" ht="12.75">
      <c r="A196" s="9"/>
      <c r="B196" s="8"/>
      <c r="C196" s="6"/>
      <c r="D196" s="43"/>
      <c r="E196" s="43"/>
      <c r="F196" s="43"/>
      <c r="G196" s="43"/>
      <c r="H196" s="43"/>
      <c r="I196" s="43"/>
      <c r="J196" s="43"/>
      <c r="K196" s="43"/>
      <c r="L196" s="65"/>
      <c r="M196" s="65"/>
    </row>
    <row r="197" spans="1:13" ht="12.75">
      <c r="A197" s="9"/>
      <c r="B197" s="8"/>
      <c r="C197" s="6"/>
      <c r="D197" s="43"/>
      <c r="E197" s="43"/>
      <c r="F197" s="43"/>
      <c r="G197" s="43"/>
      <c r="H197" s="43"/>
      <c r="I197" s="43"/>
      <c r="J197" s="43"/>
      <c r="K197" s="43"/>
      <c r="L197" s="65"/>
      <c r="M197" s="65"/>
    </row>
    <row r="198" spans="1:13" ht="12.75">
      <c r="A198" s="9"/>
      <c r="B198" s="8"/>
      <c r="C198" s="6"/>
      <c r="D198" s="43"/>
      <c r="E198" s="43"/>
      <c r="F198" s="43"/>
      <c r="G198" s="43"/>
      <c r="H198" s="43"/>
      <c r="I198" s="43"/>
      <c r="J198" s="43"/>
      <c r="K198" s="43"/>
      <c r="L198" s="65"/>
      <c r="M198" s="65"/>
    </row>
    <row r="199" spans="1:13" ht="12.75">
      <c r="A199" s="9"/>
      <c r="B199" s="8"/>
      <c r="C199" s="6"/>
      <c r="D199" s="43"/>
      <c r="E199" s="43"/>
      <c r="F199" s="43"/>
      <c r="G199" s="43"/>
      <c r="H199" s="43"/>
      <c r="I199" s="43"/>
      <c r="J199" s="43"/>
      <c r="K199" s="43"/>
      <c r="L199" s="65"/>
      <c r="M199" s="65"/>
    </row>
    <row r="200" spans="1:13" ht="12.75">
      <c r="A200" s="9"/>
      <c r="B200" s="8"/>
      <c r="C200" s="6"/>
      <c r="D200" s="43"/>
      <c r="E200" s="43"/>
      <c r="F200" s="43"/>
      <c r="G200" s="43"/>
      <c r="H200" s="43"/>
      <c r="I200" s="43"/>
      <c r="J200" s="43"/>
      <c r="K200" s="43"/>
      <c r="L200" s="65"/>
      <c r="M200" s="65"/>
    </row>
    <row r="201" spans="1:13" ht="12.75">
      <c r="A201" s="9"/>
      <c r="B201" s="8"/>
      <c r="C201" s="6"/>
      <c r="D201" s="43"/>
      <c r="E201" s="43"/>
      <c r="F201" s="43"/>
      <c r="G201" s="43"/>
      <c r="H201" s="43"/>
      <c r="I201" s="43"/>
      <c r="J201" s="43"/>
      <c r="K201" s="43"/>
      <c r="L201" s="65"/>
      <c r="M201" s="65"/>
    </row>
    <row r="202" spans="1:13" ht="12.75">
      <c r="A202" s="9"/>
      <c r="B202" s="8"/>
      <c r="C202" s="6"/>
      <c r="D202" s="43"/>
      <c r="E202" s="43"/>
      <c r="F202" s="43"/>
      <c r="G202" s="43"/>
      <c r="H202" s="43"/>
      <c r="I202" s="43"/>
      <c r="J202" s="43"/>
      <c r="K202" s="43"/>
      <c r="L202" s="65"/>
      <c r="M202" s="65"/>
    </row>
    <row r="203" spans="1:13" ht="12.75">
      <c r="A203" s="9"/>
      <c r="B203" s="8"/>
      <c r="C203" s="6"/>
      <c r="D203" s="43"/>
      <c r="E203" s="43"/>
      <c r="F203" s="43"/>
      <c r="G203" s="43"/>
      <c r="H203" s="43"/>
      <c r="I203" s="43"/>
      <c r="J203" s="43"/>
      <c r="K203" s="43"/>
      <c r="L203" s="65"/>
      <c r="M203" s="65"/>
    </row>
    <row r="204" spans="1:13" ht="12.75">
      <c r="A204" s="9"/>
      <c r="B204" s="8"/>
      <c r="C204" s="6"/>
      <c r="D204" s="43"/>
      <c r="E204" s="43"/>
      <c r="F204" s="43"/>
      <c r="G204" s="43"/>
      <c r="H204" s="43"/>
      <c r="I204" s="43"/>
      <c r="J204" s="43"/>
      <c r="K204" s="43"/>
      <c r="L204" s="65"/>
      <c r="M204" s="65"/>
    </row>
    <row r="205" spans="1:13" ht="12.75">
      <c r="A205" s="9"/>
      <c r="B205" s="8"/>
      <c r="C205" s="6"/>
      <c r="D205" s="43"/>
      <c r="E205" s="43"/>
      <c r="F205" s="43"/>
      <c r="G205" s="43"/>
      <c r="H205" s="43"/>
      <c r="I205" s="43"/>
      <c r="J205" s="43"/>
      <c r="K205" s="43"/>
      <c r="L205" s="65"/>
      <c r="M205" s="65"/>
    </row>
    <row r="206" spans="1:13" ht="12.75">
      <c r="A206" s="9"/>
      <c r="B206" s="8"/>
      <c r="C206" s="6"/>
      <c r="D206" s="43"/>
      <c r="E206" s="43"/>
      <c r="F206" s="43"/>
      <c r="G206" s="43"/>
      <c r="H206" s="43"/>
      <c r="I206" s="43"/>
      <c r="J206" s="43"/>
      <c r="K206" s="43"/>
      <c r="L206" s="65"/>
      <c r="M206" s="65"/>
    </row>
    <row r="207" spans="1:13" ht="12.75">
      <c r="A207" s="9"/>
      <c r="B207" s="8"/>
      <c r="C207" s="6"/>
      <c r="D207" s="43"/>
      <c r="E207" s="43"/>
      <c r="F207" s="43"/>
      <c r="G207" s="43"/>
      <c r="H207" s="43"/>
      <c r="I207" s="43"/>
      <c r="J207" s="43"/>
      <c r="K207" s="43"/>
      <c r="L207" s="65"/>
      <c r="M207" s="65"/>
    </row>
    <row r="208" spans="1:13" ht="12.75">
      <c r="A208" s="9"/>
      <c r="B208" s="8"/>
      <c r="C208" s="6"/>
      <c r="D208" s="43"/>
      <c r="E208" s="43"/>
      <c r="F208" s="43"/>
      <c r="G208" s="43"/>
      <c r="H208" s="43"/>
      <c r="I208" s="43"/>
      <c r="J208" s="43"/>
      <c r="K208" s="43"/>
      <c r="L208" s="65"/>
      <c r="M208" s="65"/>
    </row>
    <row r="209" spans="1:13" ht="12.75">
      <c r="A209" s="9"/>
      <c r="B209" s="8"/>
      <c r="C209" s="6"/>
      <c r="D209" s="43"/>
      <c r="E209" s="43"/>
      <c r="F209" s="43"/>
      <c r="G209" s="43"/>
      <c r="H209" s="43"/>
      <c r="I209" s="43"/>
      <c r="J209" s="43"/>
      <c r="K209" s="43"/>
      <c r="L209" s="65"/>
      <c r="M209" s="65"/>
    </row>
    <row r="210" spans="1:13" ht="12.75">
      <c r="A210" s="9"/>
      <c r="B210" s="8"/>
      <c r="C210" s="6"/>
      <c r="D210" s="43"/>
      <c r="E210" s="43"/>
      <c r="F210" s="43"/>
      <c r="G210" s="43"/>
      <c r="H210" s="43"/>
      <c r="I210" s="43"/>
      <c r="J210" s="43"/>
      <c r="K210" s="43"/>
      <c r="L210" s="65"/>
      <c r="M210" s="65"/>
    </row>
    <row r="211" spans="1:13" ht="12.75">
      <c r="A211" s="9"/>
      <c r="B211" s="8"/>
      <c r="C211" s="6"/>
      <c r="D211" s="43"/>
      <c r="E211" s="43"/>
      <c r="F211" s="43"/>
      <c r="G211" s="43"/>
      <c r="H211" s="43"/>
      <c r="I211" s="43"/>
      <c r="J211" s="43"/>
      <c r="K211" s="43"/>
      <c r="L211" s="65"/>
      <c r="M211" s="65"/>
    </row>
    <row r="212" spans="1:13" ht="12.75">
      <c r="A212" s="9"/>
      <c r="B212" s="8"/>
      <c r="C212" s="6"/>
      <c r="D212" s="43"/>
      <c r="E212" s="43"/>
      <c r="F212" s="43"/>
      <c r="G212" s="43"/>
      <c r="H212" s="43"/>
      <c r="I212" s="43"/>
      <c r="J212" s="43"/>
      <c r="K212" s="43"/>
      <c r="L212" s="65"/>
      <c r="M212" s="65"/>
    </row>
    <row r="213" spans="1:13" ht="12.75">
      <c r="A213" s="9"/>
      <c r="B213" s="8"/>
      <c r="C213" s="6"/>
      <c r="D213" s="43"/>
      <c r="E213" s="43"/>
      <c r="F213" s="43"/>
      <c r="G213" s="43"/>
      <c r="H213" s="43"/>
      <c r="I213" s="43"/>
      <c r="J213" s="43"/>
      <c r="K213" s="43"/>
      <c r="L213" s="65"/>
      <c r="M213" s="65"/>
    </row>
    <row r="214" spans="1:13" ht="12.75">
      <c r="A214" s="9"/>
      <c r="B214" s="8"/>
      <c r="C214" s="6"/>
      <c r="D214" s="43"/>
      <c r="E214" s="43"/>
      <c r="F214" s="43"/>
      <c r="G214" s="43"/>
      <c r="H214" s="43"/>
      <c r="I214" s="43"/>
      <c r="J214" s="43"/>
      <c r="K214" s="43"/>
      <c r="L214" s="65"/>
      <c r="M214" s="65"/>
    </row>
    <row r="215" spans="1:13" ht="12.75">
      <c r="A215" s="9"/>
      <c r="B215" s="8"/>
      <c r="C215" s="6"/>
      <c r="D215" s="43"/>
      <c r="E215" s="43"/>
      <c r="F215" s="43"/>
      <c r="G215" s="43"/>
      <c r="H215" s="43"/>
      <c r="I215" s="43"/>
      <c r="J215" s="43"/>
      <c r="K215" s="43"/>
      <c r="L215" s="65"/>
      <c r="M215" s="65"/>
    </row>
    <row r="216" spans="1:13" ht="12.75">
      <c r="A216" s="9"/>
      <c r="B216" s="8"/>
      <c r="C216" s="6"/>
      <c r="D216" s="43"/>
      <c r="E216" s="43"/>
      <c r="F216" s="43"/>
      <c r="G216" s="43"/>
      <c r="H216" s="43"/>
      <c r="I216" s="43"/>
      <c r="J216" s="43"/>
      <c r="K216" s="43"/>
      <c r="L216" s="65"/>
      <c r="M216" s="65"/>
    </row>
    <row r="217" spans="1:13" ht="12.75">
      <c r="A217" s="9"/>
      <c r="B217" s="8"/>
      <c r="C217" s="6"/>
      <c r="D217" s="43"/>
      <c r="E217" s="43"/>
      <c r="F217" s="43"/>
      <c r="G217" s="43"/>
      <c r="H217" s="43"/>
      <c r="I217" s="43"/>
      <c r="J217" s="43"/>
      <c r="K217" s="43"/>
      <c r="L217" s="65"/>
      <c r="M217" s="65"/>
    </row>
    <row r="218" spans="1:13" ht="12.75">
      <c r="A218" s="9"/>
      <c r="B218" s="8"/>
      <c r="C218" s="6"/>
      <c r="D218" s="43"/>
      <c r="E218" s="43"/>
      <c r="F218" s="43"/>
      <c r="G218" s="43"/>
      <c r="H218" s="43"/>
      <c r="I218" s="43"/>
      <c r="J218" s="43"/>
      <c r="K218" s="43"/>
      <c r="L218" s="65"/>
      <c r="M218" s="65"/>
    </row>
    <row r="219" spans="1:13" ht="12.75">
      <c r="A219" s="9"/>
      <c r="B219" s="8"/>
      <c r="C219" s="6"/>
      <c r="D219" s="43"/>
      <c r="E219" s="43"/>
      <c r="F219" s="43"/>
      <c r="G219" s="43"/>
      <c r="H219" s="43"/>
      <c r="I219" s="43"/>
      <c r="J219" s="43"/>
      <c r="K219" s="43"/>
      <c r="L219" s="65"/>
      <c r="M219" s="65"/>
    </row>
    <row r="220" spans="1:13" ht="12.75">
      <c r="A220" s="9"/>
      <c r="B220" s="8"/>
      <c r="C220" s="6"/>
      <c r="D220" s="43"/>
      <c r="E220" s="43"/>
      <c r="F220" s="43"/>
      <c r="G220" s="43"/>
      <c r="H220" s="43"/>
      <c r="I220" s="43"/>
      <c r="J220" s="43"/>
      <c r="K220" s="43"/>
      <c r="L220" s="65"/>
      <c r="M220" s="65"/>
    </row>
    <row r="221" spans="1:13" ht="12.75">
      <c r="A221" s="9"/>
      <c r="B221" s="8"/>
      <c r="C221" s="6"/>
      <c r="D221" s="43"/>
      <c r="E221" s="43"/>
      <c r="F221" s="43"/>
      <c r="G221" s="43"/>
      <c r="H221" s="43"/>
      <c r="I221" s="43"/>
      <c r="J221" s="43"/>
      <c r="K221" s="43"/>
      <c r="L221" s="65"/>
      <c r="M221" s="65"/>
    </row>
    <row r="222" spans="1:13" ht="12.75">
      <c r="A222" s="9"/>
      <c r="B222" s="8"/>
      <c r="C222" s="6"/>
      <c r="D222" s="43"/>
      <c r="E222" s="43"/>
      <c r="F222" s="43"/>
      <c r="G222" s="43"/>
      <c r="H222" s="43"/>
      <c r="I222" s="43"/>
      <c r="J222" s="43"/>
      <c r="K222" s="43"/>
      <c r="L222" s="65"/>
      <c r="M222" s="65"/>
    </row>
    <row r="223" spans="1:13" ht="12.75">
      <c r="A223" s="9"/>
      <c r="B223" s="8"/>
      <c r="C223" s="6"/>
      <c r="D223" s="43"/>
      <c r="E223" s="43"/>
      <c r="F223" s="43"/>
      <c r="G223" s="43"/>
      <c r="H223" s="43"/>
      <c r="I223" s="43"/>
      <c r="J223" s="43"/>
      <c r="K223" s="43"/>
      <c r="L223" s="65"/>
      <c r="M223" s="65"/>
    </row>
    <row r="224" spans="1:13" ht="12.75">
      <c r="A224" s="9"/>
      <c r="B224" s="8"/>
      <c r="C224" s="6"/>
      <c r="D224" s="43"/>
      <c r="E224" s="43"/>
      <c r="F224" s="43"/>
      <c r="G224" s="43"/>
      <c r="H224" s="43"/>
      <c r="I224" s="43"/>
      <c r="J224" s="43"/>
      <c r="K224" s="43"/>
      <c r="L224" s="65"/>
      <c r="M224" s="65"/>
    </row>
    <row r="225" spans="1:13" ht="12.75">
      <c r="A225" s="9"/>
      <c r="B225" s="8"/>
      <c r="C225" s="6"/>
      <c r="D225" s="43"/>
      <c r="E225" s="43"/>
      <c r="F225" s="43"/>
      <c r="G225" s="43"/>
      <c r="H225" s="43"/>
      <c r="I225" s="43"/>
      <c r="J225" s="43"/>
      <c r="K225" s="43"/>
      <c r="L225" s="65"/>
      <c r="M225" s="65"/>
    </row>
    <row r="226" spans="1:13" ht="12.75">
      <c r="A226" s="9"/>
      <c r="B226" s="8"/>
      <c r="C226" s="6"/>
      <c r="D226" s="43"/>
      <c r="E226" s="43"/>
      <c r="F226" s="43"/>
      <c r="G226" s="43"/>
      <c r="H226" s="43"/>
      <c r="I226" s="43"/>
      <c r="J226" s="43"/>
      <c r="K226" s="43"/>
      <c r="L226" s="65"/>
      <c r="M226" s="65"/>
    </row>
    <row r="227" spans="1:13" ht="12.75">
      <c r="A227" s="9"/>
      <c r="B227" s="8"/>
      <c r="C227" s="6"/>
      <c r="D227" s="43"/>
      <c r="E227" s="43"/>
      <c r="F227" s="43"/>
      <c r="G227" s="43"/>
      <c r="H227" s="43"/>
      <c r="I227" s="43"/>
      <c r="J227" s="43"/>
      <c r="K227" s="43"/>
      <c r="L227" s="65"/>
      <c r="M227" s="65"/>
    </row>
    <row r="228" spans="1:13" ht="12.75">
      <c r="A228" s="9"/>
      <c r="B228" s="9"/>
      <c r="C228" s="6"/>
      <c r="D228" s="43"/>
      <c r="E228" s="43"/>
      <c r="F228" s="43"/>
      <c r="G228" s="43"/>
      <c r="H228" s="43"/>
      <c r="I228" s="43"/>
      <c r="J228" s="43"/>
      <c r="K228" s="43"/>
      <c r="L228" s="65"/>
      <c r="M228" s="65"/>
    </row>
    <row r="229" spans="1:13" ht="12.75">
      <c r="A229" s="9"/>
      <c r="B229" s="9"/>
      <c r="C229" s="6"/>
      <c r="D229" s="43"/>
      <c r="E229" s="43"/>
      <c r="F229" s="43"/>
      <c r="G229" s="43"/>
      <c r="H229" s="43"/>
      <c r="I229" s="43"/>
      <c r="J229" s="43"/>
      <c r="K229" s="43"/>
      <c r="L229" s="65"/>
      <c r="M229" s="65"/>
    </row>
    <row r="230" spans="1:13" ht="12.75">
      <c r="A230" s="9"/>
      <c r="B230" s="9"/>
      <c r="C230" s="6"/>
      <c r="D230" s="43"/>
      <c r="E230" s="43"/>
      <c r="F230" s="43"/>
      <c r="G230" s="43"/>
      <c r="H230" s="43"/>
      <c r="I230" s="43"/>
      <c r="J230" s="43"/>
      <c r="K230" s="43"/>
      <c r="L230" s="65"/>
      <c r="M230" s="65"/>
    </row>
    <row r="231" spans="1:13" ht="12.75">
      <c r="A231" s="9"/>
      <c r="B231" s="9"/>
      <c r="C231" s="6"/>
      <c r="D231" s="43"/>
      <c r="E231" s="43"/>
      <c r="F231" s="43"/>
      <c r="G231" s="43"/>
      <c r="H231" s="43"/>
      <c r="I231" s="43"/>
      <c r="J231" s="43"/>
      <c r="K231" s="43"/>
      <c r="L231" s="65"/>
      <c r="M231" s="65"/>
    </row>
    <row r="232" spans="1:13" ht="12.75">
      <c r="A232" s="9"/>
      <c r="B232" s="9"/>
      <c r="C232" s="6"/>
      <c r="D232" s="43"/>
      <c r="E232" s="43"/>
      <c r="F232" s="43"/>
      <c r="G232" s="43"/>
      <c r="H232" s="43"/>
      <c r="I232" s="43"/>
      <c r="J232" s="43"/>
      <c r="K232" s="43"/>
      <c r="L232" s="65"/>
      <c r="M232" s="65"/>
    </row>
    <row r="233" spans="1:13" ht="12.75">
      <c r="A233" s="9"/>
      <c r="B233" s="9"/>
      <c r="C233" s="6"/>
      <c r="D233" s="43"/>
      <c r="E233" s="43"/>
      <c r="F233" s="43"/>
      <c r="G233" s="43"/>
      <c r="H233" s="43"/>
      <c r="I233" s="43"/>
      <c r="J233" s="43"/>
      <c r="K233" s="43"/>
      <c r="L233" s="65"/>
      <c r="M233" s="65"/>
    </row>
    <row r="234" spans="1:13" ht="12.75">
      <c r="A234" s="9"/>
      <c r="B234" s="9"/>
      <c r="C234" s="6"/>
      <c r="D234" s="43"/>
      <c r="E234" s="43"/>
      <c r="F234" s="43"/>
      <c r="G234" s="43"/>
      <c r="H234" s="43"/>
      <c r="I234" s="43"/>
      <c r="J234" s="43"/>
      <c r="K234" s="43"/>
      <c r="L234" s="65"/>
      <c r="M234" s="65"/>
    </row>
    <row r="235" spans="1:13" ht="12.75">
      <c r="A235" s="9"/>
      <c r="B235" s="9"/>
      <c r="C235" s="6"/>
      <c r="D235" s="43"/>
      <c r="E235" s="43"/>
      <c r="F235" s="43"/>
      <c r="G235" s="43"/>
      <c r="H235" s="43"/>
      <c r="I235" s="43"/>
      <c r="J235" s="43"/>
      <c r="K235" s="43"/>
      <c r="L235" s="65"/>
      <c r="M235" s="65"/>
    </row>
    <row r="236" spans="1:13" ht="12.75">
      <c r="A236" s="9"/>
      <c r="B236" s="9"/>
      <c r="C236" s="6"/>
      <c r="D236" s="43"/>
      <c r="E236" s="43"/>
      <c r="F236" s="43"/>
      <c r="G236" s="43"/>
      <c r="H236" s="43"/>
      <c r="I236" s="43"/>
      <c r="J236" s="43"/>
      <c r="K236" s="43"/>
      <c r="L236" s="65"/>
      <c r="M236" s="65"/>
    </row>
    <row r="237" spans="1:13" ht="12.75">
      <c r="A237" s="9"/>
      <c r="B237" s="9"/>
      <c r="C237" s="6"/>
      <c r="D237" s="43"/>
      <c r="E237" s="43"/>
      <c r="F237" s="43"/>
      <c r="G237" s="43"/>
      <c r="H237" s="43"/>
      <c r="I237" s="43"/>
      <c r="J237" s="43"/>
      <c r="K237" s="43"/>
      <c r="L237" s="65"/>
      <c r="M237" s="65"/>
    </row>
    <row r="238" spans="1:13" ht="12.75">
      <c r="A238" s="9"/>
      <c r="B238" s="9"/>
      <c r="C238" s="6"/>
      <c r="D238" s="43"/>
      <c r="E238" s="43"/>
      <c r="F238" s="43"/>
      <c r="G238" s="43"/>
      <c r="H238" s="43"/>
      <c r="I238" s="43"/>
      <c r="J238" s="43"/>
      <c r="K238" s="43"/>
      <c r="L238" s="65"/>
      <c r="M238" s="65"/>
    </row>
    <row r="239" spans="1:13" ht="12.75">
      <c r="A239" s="9"/>
      <c r="B239" s="9"/>
      <c r="C239" s="6"/>
      <c r="D239" s="43"/>
      <c r="E239" s="43"/>
      <c r="F239" s="43"/>
      <c r="G239" s="43"/>
      <c r="H239" s="43"/>
      <c r="I239" s="43"/>
      <c r="J239" s="43"/>
      <c r="K239" s="43"/>
      <c r="L239" s="65"/>
      <c r="M239" s="65"/>
    </row>
    <row r="240" spans="1:13" ht="12.75">
      <c r="A240" s="9"/>
      <c r="B240" s="9"/>
      <c r="C240" s="6"/>
      <c r="D240" s="43"/>
      <c r="E240" s="43"/>
      <c r="F240" s="43"/>
      <c r="G240" s="43"/>
      <c r="H240" s="43"/>
      <c r="I240" s="43"/>
      <c r="J240" s="43"/>
      <c r="K240" s="43"/>
      <c r="L240" s="65"/>
      <c r="M240" s="65"/>
    </row>
    <row r="241" spans="1:13" ht="12.75">
      <c r="A241" s="9"/>
      <c r="B241" s="9"/>
      <c r="C241" s="6"/>
      <c r="D241" s="43"/>
      <c r="E241" s="43"/>
      <c r="F241" s="43"/>
      <c r="G241" s="43"/>
      <c r="H241" s="43"/>
      <c r="I241" s="43"/>
      <c r="J241" s="43"/>
      <c r="K241" s="43"/>
      <c r="L241" s="65"/>
      <c r="M241" s="65"/>
    </row>
    <row r="242" spans="1:13" ht="12.75">
      <c r="A242" s="9"/>
      <c r="B242" s="9"/>
      <c r="C242" s="6"/>
      <c r="D242" s="43"/>
      <c r="E242" s="43"/>
      <c r="F242" s="43"/>
      <c r="G242" s="43"/>
      <c r="H242" s="43"/>
      <c r="I242" s="43"/>
      <c r="J242" s="43"/>
      <c r="K242" s="43"/>
      <c r="L242" s="65"/>
      <c r="M242" s="65"/>
    </row>
    <row r="243" spans="1:13" ht="12.75">
      <c r="A243" s="9"/>
      <c r="B243" s="9"/>
      <c r="C243" s="6"/>
      <c r="D243" s="43"/>
      <c r="E243" s="43"/>
      <c r="F243" s="43"/>
      <c r="G243" s="43"/>
      <c r="H243" s="43"/>
      <c r="I243" s="43"/>
      <c r="J243" s="43"/>
      <c r="K243" s="43"/>
      <c r="L243" s="65"/>
      <c r="M243" s="65"/>
    </row>
    <row r="244" spans="1:13" ht="12.75">
      <c r="A244" s="9"/>
      <c r="B244" s="9"/>
      <c r="C244" s="6"/>
      <c r="D244" s="43"/>
      <c r="E244" s="43"/>
      <c r="F244" s="43"/>
      <c r="G244" s="43"/>
      <c r="H244" s="43"/>
      <c r="I244" s="43"/>
      <c r="J244" s="43"/>
      <c r="K244" s="43"/>
      <c r="L244" s="65"/>
      <c r="M244" s="65"/>
    </row>
    <row r="245" spans="1:13" ht="12.75">
      <c r="A245" s="9"/>
      <c r="B245" s="9"/>
      <c r="C245" s="6"/>
      <c r="D245" s="43"/>
      <c r="E245" s="43"/>
      <c r="F245" s="43"/>
      <c r="G245" s="43"/>
      <c r="H245" s="43"/>
      <c r="I245" s="43"/>
      <c r="J245" s="43"/>
      <c r="K245" s="43"/>
      <c r="L245" s="65"/>
      <c r="M245" s="65"/>
    </row>
    <row r="246" spans="1:13" ht="12.75">
      <c r="A246" s="9"/>
      <c r="B246" s="9"/>
      <c r="C246" s="6"/>
      <c r="D246" s="43"/>
      <c r="E246" s="43"/>
      <c r="F246" s="43"/>
      <c r="G246" s="43"/>
      <c r="H246" s="43"/>
      <c r="I246" s="43"/>
      <c r="J246" s="43"/>
      <c r="K246" s="43"/>
      <c r="L246" s="65"/>
      <c r="M246" s="65"/>
    </row>
    <row r="247" spans="1:13" ht="12.75">
      <c r="A247" s="9"/>
      <c r="B247" s="9"/>
      <c r="C247" s="6"/>
      <c r="D247" s="43"/>
      <c r="E247" s="43"/>
      <c r="F247" s="43"/>
      <c r="G247" s="43"/>
      <c r="H247" s="43"/>
      <c r="I247" s="43"/>
      <c r="J247" s="43"/>
      <c r="K247" s="43"/>
      <c r="L247" s="65"/>
      <c r="M247" s="65"/>
    </row>
    <row r="248" spans="1:13" ht="12.75">
      <c r="A248" s="9"/>
      <c r="B248" s="9"/>
      <c r="C248" s="6"/>
      <c r="D248" s="43"/>
      <c r="E248" s="43"/>
      <c r="F248" s="43"/>
      <c r="G248" s="43"/>
      <c r="H248" s="43"/>
      <c r="I248" s="43"/>
      <c r="J248" s="43"/>
      <c r="K248" s="43"/>
      <c r="L248" s="65"/>
      <c r="M248" s="65"/>
    </row>
    <row r="249" spans="2:13" ht="12.75">
      <c r="B249" s="10"/>
      <c r="C249" s="11"/>
      <c r="D249" s="64"/>
      <c r="E249" s="64"/>
      <c r="F249" s="64"/>
      <c r="G249" s="64"/>
      <c r="H249" s="64"/>
      <c r="I249" s="64"/>
      <c r="J249" s="64"/>
      <c r="K249" s="64"/>
      <c r="L249" s="65"/>
      <c r="M249" s="65"/>
    </row>
    <row r="250" spans="2:13" ht="12.75">
      <c r="B250" s="10"/>
      <c r="C250" s="11"/>
      <c r="D250" s="64"/>
      <c r="E250" s="64"/>
      <c r="F250" s="64"/>
      <c r="G250" s="64"/>
      <c r="H250" s="64"/>
      <c r="I250" s="64"/>
      <c r="J250" s="64"/>
      <c r="K250" s="64"/>
      <c r="L250" s="65"/>
      <c r="M250" s="65"/>
    </row>
    <row r="251" spans="2:13" ht="12.75">
      <c r="B251" s="10"/>
      <c r="C251" s="11"/>
      <c r="D251" s="64"/>
      <c r="E251" s="64"/>
      <c r="F251" s="64"/>
      <c r="G251" s="64"/>
      <c r="H251" s="64"/>
      <c r="I251" s="64"/>
      <c r="J251" s="64"/>
      <c r="K251" s="64"/>
      <c r="L251" s="65"/>
      <c r="M251" s="65"/>
    </row>
    <row r="252" spans="2:13" ht="12.75">
      <c r="B252" s="10"/>
      <c r="C252" s="11"/>
      <c r="D252" s="64"/>
      <c r="E252" s="64"/>
      <c r="F252" s="64"/>
      <c r="G252" s="64"/>
      <c r="H252" s="64"/>
      <c r="I252" s="64"/>
      <c r="J252" s="64"/>
      <c r="K252" s="64"/>
      <c r="L252" s="65"/>
      <c r="M252" s="65"/>
    </row>
    <row r="253" spans="2:13" ht="12.75">
      <c r="B253" s="10"/>
      <c r="C253" s="11"/>
      <c r="D253" s="64"/>
      <c r="E253" s="64"/>
      <c r="F253" s="64"/>
      <c r="G253" s="64"/>
      <c r="H253" s="64"/>
      <c r="I253" s="64"/>
      <c r="J253" s="64"/>
      <c r="K253" s="64"/>
      <c r="L253" s="65"/>
      <c r="M253" s="65"/>
    </row>
    <row r="254" spans="2:13" ht="12.75">
      <c r="B254" s="10"/>
      <c r="C254" s="11"/>
      <c r="D254" s="64"/>
      <c r="E254" s="64"/>
      <c r="F254" s="64"/>
      <c r="G254" s="64"/>
      <c r="H254" s="64"/>
      <c r="I254" s="64"/>
      <c r="J254" s="64"/>
      <c r="K254" s="64"/>
      <c r="L254" s="65"/>
      <c r="M254" s="65"/>
    </row>
    <row r="255" spans="2:13" ht="12.75">
      <c r="B255" s="10"/>
      <c r="C255" s="11"/>
      <c r="D255" s="64"/>
      <c r="E255" s="64"/>
      <c r="F255" s="64"/>
      <c r="G255" s="64"/>
      <c r="H255" s="64"/>
      <c r="I255" s="64"/>
      <c r="J255" s="64"/>
      <c r="K255" s="64"/>
      <c r="L255" s="65"/>
      <c r="M255" s="65"/>
    </row>
    <row r="256" spans="2:13" ht="12.75">
      <c r="B256" s="10"/>
      <c r="C256" s="11"/>
      <c r="D256" s="64"/>
      <c r="E256" s="64"/>
      <c r="F256" s="64"/>
      <c r="G256" s="64"/>
      <c r="H256" s="64"/>
      <c r="I256" s="64"/>
      <c r="J256" s="64"/>
      <c r="K256" s="64"/>
      <c r="L256" s="65"/>
      <c r="M256" s="65"/>
    </row>
    <row r="257" spans="2:13" ht="12.75">
      <c r="B257" s="10"/>
      <c r="C257" s="11"/>
      <c r="D257" s="64"/>
      <c r="E257" s="64"/>
      <c r="F257" s="64"/>
      <c r="G257" s="64"/>
      <c r="H257" s="64"/>
      <c r="I257" s="64"/>
      <c r="J257" s="64"/>
      <c r="K257" s="64"/>
      <c r="L257" s="65"/>
      <c r="M257" s="65"/>
    </row>
    <row r="258" spans="2:13" ht="12.75">
      <c r="B258" s="10"/>
      <c r="C258" s="11"/>
      <c r="D258" s="64"/>
      <c r="E258" s="64"/>
      <c r="F258" s="64"/>
      <c r="G258" s="64"/>
      <c r="H258" s="64"/>
      <c r="I258" s="64"/>
      <c r="J258" s="64"/>
      <c r="K258" s="64"/>
      <c r="L258" s="65"/>
      <c r="M258" s="65"/>
    </row>
    <row r="259" spans="2:13" ht="12.75">
      <c r="B259" s="10"/>
      <c r="C259" s="11"/>
      <c r="D259" s="64"/>
      <c r="E259" s="64"/>
      <c r="F259" s="64"/>
      <c r="G259" s="64"/>
      <c r="H259" s="64"/>
      <c r="I259" s="64"/>
      <c r="J259" s="64"/>
      <c r="K259" s="64"/>
      <c r="L259" s="65"/>
      <c r="M259" s="65"/>
    </row>
    <row r="260" spans="2:13" ht="12.75">
      <c r="B260" s="10"/>
      <c r="C260" s="11"/>
      <c r="D260" s="64"/>
      <c r="E260" s="64"/>
      <c r="F260" s="64"/>
      <c r="G260" s="64"/>
      <c r="H260" s="64"/>
      <c r="I260" s="64"/>
      <c r="J260" s="64"/>
      <c r="K260" s="64"/>
      <c r="L260" s="65"/>
      <c r="M260" s="65"/>
    </row>
    <row r="261" spans="2:13" ht="12.75">
      <c r="B261" s="10"/>
      <c r="C261" s="11"/>
      <c r="D261" s="64"/>
      <c r="E261" s="64"/>
      <c r="F261" s="64"/>
      <c r="G261" s="64"/>
      <c r="H261" s="64"/>
      <c r="I261" s="64"/>
      <c r="J261" s="64"/>
      <c r="K261" s="64"/>
      <c r="L261" s="65"/>
      <c r="M261" s="65"/>
    </row>
    <row r="262" spans="2:13" ht="12.75">
      <c r="B262" s="10"/>
      <c r="C262" s="11"/>
      <c r="D262" s="64"/>
      <c r="E262" s="64"/>
      <c r="F262" s="64"/>
      <c r="G262" s="64"/>
      <c r="H262" s="64"/>
      <c r="I262" s="64"/>
      <c r="J262" s="64"/>
      <c r="K262" s="64"/>
      <c r="L262" s="65"/>
      <c r="M262" s="65"/>
    </row>
    <row r="263" spans="2:13" ht="12.75">
      <c r="B263" s="10"/>
      <c r="C263" s="11"/>
      <c r="D263" s="64"/>
      <c r="E263" s="64"/>
      <c r="F263" s="64"/>
      <c r="G263" s="64"/>
      <c r="H263" s="64"/>
      <c r="I263" s="64"/>
      <c r="J263" s="64"/>
      <c r="K263" s="64"/>
      <c r="L263" s="65"/>
      <c r="M263" s="65"/>
    </row>
    <row r="264" spans="2:13" ht="12.75">
      <c r="B264" s="10"/>
      <c r="C264" s="11"/>
      <c r="D264" s="64"/>
      <c r="E264" s="64"/>
      <c r="F264" s="64"/>
      <c r="G264" s="64"/>
      <c r="H264" s="64"/>
      <c r="I264" s="64"/>
      <c r="J264" s="64"/>
      <c r="K264" s="64"/>
      <c r="L264" s="65"/>
      <c r="M264" s="65"/>
    </row>
    <row r="265" spans="2:13" ht="12.75">
      <c r="B265" s="10"/>
      <c r="C265" s="11"/>
      <c r="D265" s="64"/>
      <c r="E265" s="64"/>
      <c r="F265" s="64"/>
      <c r="G265" s="64"/>
      <c r="H265" s="64"/>
      <c r="I265" s="64"/>
      <c r="J265" s="64"/>
      <c r="K265" s="64"/>
      <c r="L265" s="65"/>
      <c r="M265" s="65"/>
    </row>
    <row r="266" spans="2:13" ht="12.75">
      <c r="B266" s="10"/>
      <c r="C266" s="11"/>
      <c r="D266" s="64"/>
      <c r="E266" s="64"/>
      <c r="F266" s="64"/>
      <c r="G266" s="64"/>
      <c r="H266" s="64"/>
      <c r="I266" s="64"/>
      <c r="J266" s="64"/>
      <c r="K266" s="64"/>
      <c r="L266" s="65"/>
      <c r="M266" s="65"/>
    </row>
    <row r="267" spans="2:13" ht="12.75">
      <c r="B267" s="10"/>
      <c r="C267" s="11"/>
      <c r="D267" s="64"/>
      <c r="E267" s="64"/>
      <c r="F267" s="64"/>
      <c r="G267" s="64"/>
      <c r="H267" s="64"/>
      <c r="I267" s="64"/>
      <c r="J267" s="64"/>
      <c r="K267" s="64"/>
      <c r="L267" s="65"/>
      <c r="M267" s="65"/>
    </row>
    <row r="268" spans="2:13" ht="12.75">
      <c r="B268" s="10"/>
      <c r="C268" s="11"/>
      <c r="D268" s="64"/>
      <c r="E268" s="64"/>
      <c r="F268" s="64"/>
      <c r="G268" s="64"/>
      <c r="H268" s="64"/>
      <c r="I268" s="64"/>
      <c r="J268" s="64"/>
      <c r="K268" s="64"/>
      <c r="L268" s="65"/>
      <c r="M268" s="65"/>
    </row>
    <row r="269" spans="2:13" ht="12.75">
      <c r="B269" s="10"/>
      <c r="C269" s="11"/>
      <c r="D269" s="64"/>
      <c r="E269" s="64"/>
      <c r="F269" s="64"/>
      <c r="G269" s="64"/>
      <c r="H269" s="64"/>
      <c r="I269" s="64"/>
      <c r="J269" s="64"/>
      <c r="K269" s="64"/>
      <c r="L269" s="65"/>
      <c r="M269" s="65"/>
    </row>
    <row r="270" spans="2:13" ht="12.75">
      <c r="B270" s="10"/>
      <c r="C270" s="11"/>
      <c r="D270" s="64"/>
      <c r="E270" s="64"/>
      <c r="F270" s="64"/>
      <c r="G270" s="64"/>
      <c r="H270" s="64"/>
      <c r="I270" s="64"/>
      <c r="J270" s="64"/>
      <c r="K270" s="64"/>
      <c r="L270" s="65"/>
      <c r="M270" s="65"/>
    </row>
    <row r="271" spans="2:13" ht="12.75">
      <c r="B271" s="10"/>
      <c r="C271" s="11"/>
      <c r="D271" s="64"/>
      <c r="E271" s="64"/>
      <c r="F271" s="64"/>
      <c r="G271" s="64"/>
      <c r="H271" s="64"/>
      <c r="I271" s="64"/>
      <c r="J271" s="64"/>
      <c r="K271" s="64"/>
      <c r="L271" s="65"/>
      <c r="M271" s="65"/>
    </row>
    <row r="272" spans="2:13" ht="12.75">
      <c r="B272" s="10"/>
      <c r="C272" s="11"/>
      <c r="D272" s="64"/>
      <c r="E272" s="64"/>
      <c r="F272" s="64"/>
      <c r="G272" s="64"/>
      <c r="H272" s="64"/>
      <c r="I272" s="64"/>
      <c r="J272" s="64"/>
      <c r="K272" s="64"/>
      <c r="L272" s="65"/>
      <c r="M272" s="65"/>
    </row>
    <row r="273" spans="2:13" ht="12.75">
      <c r="B273" s="10"/>
      <c r="C273" s="11"/>
      <c r="D273" s="64"/>
      <c r="E273" s="64"/>
      <c r="F273" s="64"/>
      <c r="G273" s="64"/>
      <c r="H273" s="64"/>
      <c r="I273" s="64"/>
      <c r="J273" s="64"/>
      <c r="K273" s="64"/>
      <c r="L273" s="65"/>
      <c r="M273" s="65"/>
    </row>
    <row r="274" spans="2:13" ht="12.75">
      <c r="B274" s="10"/>
      <c r="C274" s="11"/>
      <c r="D274" s="64"/>
      <c r="E274" s="64"/>
      <c r="F274" s="64"/>
      <c r="G274" s="64"/>
      <c r="H274" s="64"/>
      <c r="I274" s="64"/>
      <c r="J274" s="64"/>
      <c r="K274" s="64"/>
      <c r="L274" s="65"/>
      <c r="M274" s="65"/>
    </row>
    <row r="275" spans="2:13" ht="12.75">
      <c r="B275" s="10"/>
      <c r="C275" s="11"/>
      <c r="D275" s="64"/>
      <c r="E275" s="64"/>
      <c r="F275" s="64"/>
      <c r="G275" s="64"/>
      <c r="H275" s="64"/>
      <c r="I275" s="64"/>
      <c r="J275" s="64"/>
      <c r="K275" s="64"/>
      <c r="L275" s="65"/>
      <c r="M275" s="65"/>
    </row>
    <row r="276" spans="2:13" ht="12.75">
      <c r="B276" s="10"/>
      <c r="C276" s="11"/>
      <c r="D276" s="64"/>
      <c r="E276" s="64"/>
      <c r="F276" s="64"/>
      <c r="G276" s="64"/>
      <c r="H276" s="64"/>
      <c r="I276" s="64"/>
      <c r="J276" s="64"/>
      <c r="K276" s="64"/>
      <c r="L276" s="65"/>
      <c r="M276" s="65"/>
    </row>
    <row r="277" spans="2:13" ht="12.75">
      <c r="B277" s="10"/>
      <c r="C277" s="11"/>
      <c r="D277" s="64"/>
      <c r="E277" s="64"/>
      <c r="F277" s="64"/>
      <c r="G277" s="64"/>
      <c r="H277" s="64"/>
      <c r="I277" s="64"/>
      <c r="J277" s="64"/>
      <c r="K277" s="64"/>
      <c r="L277" s="65"/>
      <c r="M277" s="65"/>
    </row>
    <row r="278" spans="2:13" ht="12.75">
      <c r="B278" s="10"/>
      <c r="C278" s="11"/>
      <c r="D278" s="64"/>
      <c r="E278" s="64"/>
      <c r="F278" s="64"/>
      <c r="G278" s="64"/>
      <c r="H278" s="64"/>
      <c r="I278" s="64"/>
      <c r="J278" s="64"/>
      <c r="K278" s="64"/>
      <c r="L278" s="65"/>
      <c r="M278" s="65"/>
    </row>
    <row r="279" spans="2:13" ht="12.75">
      <c r="B279" s="10"/>
      <c r="C279" s="11"/>
      <c r="D279" s="64"/>
      <c r="E279" s="64"/>
      <c r="F279" s="64"/>
      <c r="G279" s="64"/>
      <c r="H279" s="64"/>
      <c r="I279" s="64"/>
      <c r="J279" s="64"/>
      <c r="K279" s="64"/>
      <c r="L279" s="65"/>
      <c r="M279" s="65"/>
    </row>
    <row r="280" spans="2:13" ht="12.75">
      <c r="B280" s="10"/>
      <c r="C280" s="11"/>
      <c r="D280" s="64"/>
      <c r="E280" s="64"/>
      <c r="F280" s="64"/>
      <c r="G280" s="64"/>
      <c r="H280" s="64"/>
      <c r="I280" s="64"/>
      <c r="J280" s="64"/>
      <c r="K280" s="64"/>
      <c r="L280" s="65"/>
      <c r="M280" s="65"/>
    </row>
    <row r="281" spans="2:13" ht="12.75">
      <c r="B281" s="10"/>
      <c r="C281" s="11"/>
      <c r="D281" s="64"/>
      <c r="E281" s="64"/>
      <c r="F281" s="64"/>
      <c r="G281" s="64"/>
      <c r="H281" s="64"/>
      <c r="I281" s="64"/>
      <c r="J281" s="64"/>
      <c r="K281" s="64"/>
      <c r="L281" s="65"/>
      <c r="M281" s="65"/>
    </row>
    <row r="282" spans="2:13" ht="12.75">
      <c r="B282" s="10"/>
      <c r="C282" s="11"/>
      <c r="D282" s="64"/>
      <c r="E282" s="64"/>
      <c r="F282" s="64"/>
      <c r="G282" s="64"/>
      <c r="H282" s="64"/>
      <c r="I282" s="64"/>
      <c r="J282" s="64"/>
      <c r="K282" s="64"/>
      <c r="L282" s="65"/>
      <c r="M282" s="65"/>
    </row>
    <row r="283" spans="2:13" ht="12.75">
      <c r="B283" s="10"/>
      <c r="C283" s="11"/>
      <c r="D283" s="64"/>
      <c r="E283" s="64"/>
      <c r="F283" s="64"/>
      <c r="G283" s="64"/>
      <c r="H283" s="64"/>
      <c r="I283" s="64"/>
      <c r="J283" s="64"/>
      <c r="K283" s="64"/>
      <c r="L283" s="65"/>
      <c r="M283" s="65"/>
    </row>
    <row r="284" spans="2:13" ht="12.75">
      <c r="B284" s="10"/>
      <c r="C284" s="11"/>
      <c r="D284" s="64"/>
      <c r="E284" s="64"/>
      <c r="F284" s="64"/>
      <c r="G284" s="64"/>
      <c r="H284" s="64"/>
      <c r="I284" s="64"/>
      <c r="J284" s="64"/>
      <c r="K284" s="64"/>
      <c r="L284" s="65"/>
      <c r="M284" s="65"/>
    </row>
    <row r="285" spans="2:13" ht="12.75">
      <c r="B285" s="10"/>
      <c r="C285" s="11"/>
      <c r="D285" s="64"/>
      <c r="E285" s="64"/>
      <c r="F285" s="64"/>
      <c r="G285" s="64"/>
      <c r="H285" s="64"/>
      <c r="I285" s="64"/>
      <c r="J285" s="64"/>
      <c r="K285" s="64"/>
      <c r="L285" s="65"/>
      <c r="M285" s="65"/>
    </row>
    <row r="286" spans="2:13" ht="12.75">
      <c r="B286" s="10"/>
      <c r="C286" s="11"/>
      <c r="D286" s="64"/>
      <c r="E286" s="64"/>
      <c r="F286" s="64"/>
      <c r="G286" s="64"/>
      <c r="H286" s="64"/>
      <c r="I286" s="64"/>
      <c r="J286" s="64"/>
      <c r="K286" s="64"/>
      <c r="L286" s="65"/>
      <c r="M286" s="65"/>
    </row>
    <row r="287" spans="2:13" ht="12.75">
      <c r="B287" s="10"/>
      <c r="C287" s="11"/>
      <c r="D287" s="64"/>
      <c r="E287" s="64"/>
      <c r="F287" s="64"/>
      <c r="G287" s="64"/>
      <c r="H287" s="64"/>
      <c r="I287" s="64"/>
      <c r="J287" s="64"/>
      <c r="K287" s="64"/>
      <c r="L287" s="65"/>
      <c r="M287" s="65"/>
    </row>
    <row r="288" spans="2:13" ht="12.75">
      <c r="B288" s="10"/>
      <c r="C288" s="11"/>
      <c r="D288" s="64"/>
      <c r="E288" s="64"/>
      <c r="F288" s="64"/>
      <c r="G288" s="64"/>
      <c r="H288" s="64"/>
      <c r="I288" s="64"/>
      <c r="J288" s="64"/>
      <c r="K288" s="64"/>
      <c r="L288" s="65"/>
      <c r="M288" s="65"/>
    </row>
    <row r="289" spans="2:13" ht="12.75">
      <c r="B289" s="10"/>
      <c r="C289" s="11"/>
      <c r="D289" s="64"/>
      <c r="E289" s="64"/>
      <c r="F289" s="64"/>
      <c r="G289" s="64"/>
      <c r="H289" s="64"/>
      <c r="I289" s="64"/>
      <c r="J289" s="64"/>
      <c r="K289" s="64"/>
      <c r="L289" s="65"/>
      <c r="M289" s="65"/>
    </row>
    <row r="290" spans="2:13" ht="12.75">
      <c r="B290" s="10"/>
      <c r="C290" s="11"/>
      <c r="D290" s="64"/>
      <c r="E290" s="64"/>
      <c r="F290" s="64"/>
      <c r="G290" s="64"/>
      <c r="H290" s="64"/>
      <c r="I290" s="64"/>
      <c r="J290" s="64"/>
      <c r="K290" s="64"/>
      <c r="L290" s="65"/>
      <c r="M290" s="65"/>
    </row>
    <row r="291" spans="2:13" ht="12.75">
      <c r="B291" s="10"/>
      <c r="C291" s="11"/>
      <c r="D291" s="64"/>
      <c r="E291" s="64"/>
      <c r="F291" s="64"/>
      <c r="G291" s="64"/>
      <c r="H291" s="64"/>
      <c r="I291" s="64"/>
      <c r="J291" s="64"/>
      <c r="K291" s="64"/>
      <c r="L291" s="65"/>
      <c r="M291" s="65"/>
    </row>
    <row r="292" spans="2:13" ht="12.75">
      <c r="B292" s="10"/>
      <c r="C292" s="11"/>
      <c r="D292" s="64"/>
      <c r="E292" s="64"/>
      <c r="F292" s="64"/>
      <c r="G292" s="64"/>
      <c r="H292" s="64"/>
      <c r="I292" s="64"/>
      <c r="J292" s="64"/>
      <c r="K292" s="64"/>
      <c r="L292" s="65"/>
      <c r="M292" s="65"/>
    </row>
    <row r="293" spans="2:13" ht="12.75">
      <c r="B293" s="10"/>
      <c r="C293" s="11"/>
      <c r="D293" s="64"/>
      <c r="E293" s="64"/>
      <c r="F293" s="64"/>
      <c r="G293" s="64"/>
      <c r="H293" s="64"/>
      <c r="I293" s="64"/>
      <c r="J293" s="64"/>
      <c r="K293" s="64"/>
      <c r="L293" s="65"/>
      <c r="M293" s="65"/>
    </row>
    <row r="294" spans="2:13" ht="12.75">
      <c r="B294" s="10"/>
      <c r="C294" s="11"/>
      <c r="D294" s="64"/>
      <c r="E294" s="64"/>
      <c r="F294" s="64"/>
      <c r="G294" s="64"/>
      <c r="H294" s="64"/>
      <c r="I294" s="64"/>
      <c r="J294" s="64"/>
      <c r="K294" s="64"/>
      <c r="L294" s="65"/>
      <c r="M294" s="65"/>
    </row>
    <row r="295" spans="2:13" ht="12.75">
      <c r="B295" s="10"/>
      <c r="C295" s="11"/>
      <c r="D295" s="64"/>
      <c r="E295" s="64"/>
      <c r="F295" s="64"/>
      <c r="G295" s="64"/>
      <c r="H295" s="64"/>
      <c r="I295" s="64"/>
      <c r="J295" s="64"/>
      <c r="K295" s="64"/>
      <c r="L295" s="65"/>
      <c r="M295" s="65"/>
    </row>
    <row r="296" spans="2:13" ht="12.75">
      <c r="B296" s="10"/>
      <c r="C296" s="11"/>
      <c r="D296" s="64"/>
      <c r="E296" s="64"/>
      <c r="F296" s="64"/>
      <c r="G296" s="64"/>
      <c r="H296" s="64"/>
      <c r="I296" s="64"/>
      <c r="J296" s="64"/>
      <c r="K296" s="64"/>
      <c r="L296" s="65"/>
      <c r="M296" s="65"/>
    </row>
    <row r="297" spans="2:13" ht="12.75">
      <c r="B297" s="10"/>
      <c r="C297" s="11"/>
      <c r="D297" s="64"/>
      <c r="E297" s="64"/>
      <c r="F297" s="64"/>
      <c r="G297" s="64"/>
      <c r="H297" s="64"/>
      <c r="I297" s="64"/>
      <c r="J297" s="64"/>
      <c r="K297" s="64"/>
      <c r="L297" s="65"/>
      <c r="M297" s="65"/>
    </row>
    <row r="298" spans="2:13" ht="12.75">
      <c r="B298" s="10"/>
      <c r="C298" s="11"/>
      <c r="D298" s="64"/>
      <c r="E298" s="64"/>
      <c r="F298" s="64"/>
      <c r="G298" s="64"/>
      <c r="H298" s="64"/>
      <c r="I298" s="64"/>
      <c r="J298" s="64"/>
      <c r="K298" s="64"/>
      <c r="L298" s="65"/>
      <c r="M298" s="65"/>
    </row>
    <row r="299" spans="2:13" ht="12.75">
      <c r="B299" s="10"/>
      <c r="C299" s="11"/>
      <c r="D299" s="64"/>
      <c r="E299" s="64"/>
      <c r="F299" s="64"/>
      <c r="G299" s="64"/>
      <c r="H299" s="64"/>
      <c r="I299" s="64"/>
      <c r="J299" s="64"/>
      <c r="K299" s="64"/>
      <c r="L299" s="65"/>
      <c r="M299" s="65"/>
    </row>
    <row r="300" spans="2:13" ht="12.75">
      <c r="B300" s="10"/>
      <c r="C300" s="11"/>
      <c r="D300" s="64"/>
      <c r="E300" s="64"/>
      <c r="F300" s="64"/>
      <c r="G300" s="64"/>
      <c r="H300" s="64"/>
      <c r="I300" s="64"/>
      <c r="J300" s="64"/>
      <c r="K300" s="64"/>
      <c r="L300" s="65"/>
      <c r="M300" s="65"/>
    </row>
    <row r="301" spans="2:13" ht="12.75">
      <c r="B301" s="10"/>
      <c r="C301" s="11"/>
      <c r="D301" s="64"/>
      <c r="E301" s="64"/>
      <c r="F301" s="64"/>
      <c r="G301" s="64"/>
      <c r="H301" s="64"/>
      <c r="I301" s="64"/>
      <c r="J301" s="64"/>
      <c r="K301" s="64"/>
      <c r="L301" s="65"/>
      <c r="M301" s="65"/>
    </row>
    <row r="302" spans="2:13" ht="12.75">
      <c r="B302" s="10"/>
      <c r="C302" s="11"/>
      <c r="D302" s="64"/>
      <c r="E302" s="64"/>
      <c r="F302" s="64"/>
      <c r="G302" s="64"/>
      <c r="H302" s="64"/>
      <c r="I302" s="64"/>
      <c r="J302" s="64"/>
      <c r="K302" s="64"/>
      <c r="L302" s="65"/>
      <c r="M302" s="65"/>
    </row>
    <row r="303" spans="2:13" ht="12.75">
      <c r="B303" s="10"/>
      <c r="C303" s="11"/>
      <c r="D303" s="64"/>
      <c r="E303" s="64"/>
      <c r="F303" s="64"/>
      <c r="G303" s="64"/>
      <c r="H303" s="64"/>
      <c r="I303" s="64"/>
      <c r="J303" s="64"/>
      <c r="K303" s="64"/>
      <c r="L303" s="65"/>
      <c r="M303" s="65"/>
    </row>
    <row r="304" spans="2:13" ht="12.75">
      <c r="B304" s="10"/>
      <c r="C304" s="11"/>
      <c r="D304" s="64"/>
      <c r="E304" s="64"/>
      <c r="F304" s="64"/>
      <c r="G304" s="64"/>
      <c r="H304" s="64"/>
      <c r="I304" s="64"/>
      <c r="J304" s="64"/>
      <c r="K304" s="64"/>
      <c r="L304" s="65"/>
      <c r="M304" s="65"/>
    </row>
    <row r="305" spans="2:13" ht="12.75">
      <c r="B305" s="10"/>
      <c r="C305" s="11"/>
      <c r="D305" s="64"/>
      <c r="E305" s="64"/>
      <c r="F305" s="64"/>
      <c r="G305" s="64"/>
      <c r="H305" s="64"/>
      <c r="I305" s="64"/>
      <c r="J305" s="64"/>
      <c r="K305" s="64"/>
      <c r="L305" s="65"/>
      <c r="M305" s="65"/>
    </row>
    <row r="306" spans="2:13" ht="12.75">
      <c r="B306" s="10"/>
      <c r="C306" s="11"/>
      <c r="D306" s="64"/>
      <c r="E306" s="64"/>
      <c r="F306" s="64"/>
      <c r="G306" s="64"/>
      <c r="H306" s="64"/>
      <c r="I306" s="64"/>
      <c r="J306" s="64"/>
      <c r="K306" s="64"/>
      <c r="L306" s="65"/>
      <c r="M306" s="65"/>
    </row>
    <row r="307" spans="2:13" ht="12.75">
      <c r="B307" s="10"/>
      <c r="C307" s="11"/>
      <c r="D307" s="64"/>
      <c r="E307" s="64"/>
      <c r="F307" s="64"/>
      <c r="G307" s="64"/>
      <c r="H307" s="64"/>
      <c r="I307" s="64"/>
      <c r="J307" s="64"/>
      <c r="K307" s="64"/>
      <c r="L307" s="65"/>
      <c r="M307" s="65"/>
    </row>
    <row r="308" spans="2:13" ht="12.75">
      <c r="B308" s="10"/>
      <c r="C308" s="11"/>
      <c r="D308" s="64"/>
      <c r="E308" s="64"/>
      <c r="F308" s="64"/>
      <c r="G308" s="64"/>
      <c r="H308" s="64"/>
      <c r="I308" s="64"/>
      <c r="J308" s="64"/>
      <c r="K308" s="64"/>
      <c r="L308" s="65"/>
      <c r="M308" s="65"/>
    </row>
    <row r="309" spans="2:13" ht="12.75">
      <c r="B309" s="10"/>
      <c r="C309" s="11"/>
      <c r="D309" s="64"/>
      <c r="E309" s="64"/>
      <c r="F309" s="64"/>
      <c r="G309" s="64"/>
      <c r="H309" s="64"/>
      <c r="I309" s="64"/>
      <c r="J309" s="64"/>
      <c r="K309" s="64"/>
      <c r="L309" s="65"/>
      <c r="M309" s="65"/>
    </row>
    <row r="310" spans="2:13" ht="12.75">
      <c r="B310" s="10"/>
      <c r="C310" s="11"/>
      <c r="D310" s="64"/>
      <c r="E310" s="64"/>
      <c r="F310" s="64"/>
      <c r="G310" s="64"/>
      <c r="H310" s="64"/>
      <c r="I310" s="64"/>
      <c r="J310" s="64"/>
      <c r="K310" s="64"/>
      <c r="L310" s="65"/>
      <c r="M310" s="65"/>
    </row>
    <row r="311" spans="2:13" ht="12.75">
      <c r="B311" s="10"/>
      <c r="C311" s="11"/>
      <c r="D311" s="64"/>
      <c r="E311" s="64"/>
      <c r="F311" s="64"/>
      <c r="G311" s="64"/>
      <c r="H311" s="64"/>
      <c r="I311" s="64"/>
      <c r="J311" s="64"/>
      <c r="K311" s="64"/>
      <c r="L311" s="65"/>
      <c r="M311" s="65"/>
    </row>
    <row r="312" spans="2:13" ht="12.75">
      <c r="B312" s="10"/>
      <c r="C312" s="11"/>
      <c r="D312" s="64"/>
      <c r="E312" s="64"/>
      <c r="F312" s="64"/>
      <c r="G312" s="64"/>
      <c r="H312" s="64"/>
      <c r="I312" s="64"/>
      <c r="J312" s="64"/>
      <c r="K312" s="64"/>
      <c r="L312" s="65"/>
      <c r="M312" s="65"/>
    </row>
    <row r="313" spans="2:13" ht="12.75">
      <c r="B313" s="10"/>
      <c r="C313" s="11"/>
      <c r="D313" s="64"/>
      <c r="E313" s="64"/>
      <c r="F313" s="64"/>
      <c r="G313" s="64"/>
      <c r="H313" s="64"/>
      <c r="I313" s="64"/>
      <c r="J313" s="64"/>
      <c r="K313" s="64"/>
      <c r="L313" s="65"/>
      <c r="M313" s="65"/>
    </row>
    <row r="314" spans="2:13" ht="12.75">
      <c r="B314" s="10"/>
      <c r="C314" s="11"/>
      <c r="D314" s="64"/>
      <c r="E314" s="64"/>
      <c r="F314" s="64"/>
      <c r="G314" s="64"/>
      <c r="H314" s="64"/>
      <c r="I314" s="64"/>
      <c r="J314" s="64"/>
      <c r="K314" s="64"/>
      <c r="L314" s="65"/>
      <c r="M314" s="65"/>
    </row>
    <row r="315" spans="2:13" ht="12.75">
      <c r="B315" s="10"/>
      <c r="C315" s="11"/>
      <c r="D315" s="64"/>
      <c r="E315" s="64"/>
      <c r="F315" s="64"/>
      <c r="G315" s="64"/>
      <c r="H315" s="64"/>
      <c r="I315" s="64"/>
      <c r="J315" s="64"/>
      <c r="K315" s="64"/>
      <c r="L315" s="65"/>
      <c r="M315" s="65"/>
    </row>
    <row r="316" spans="2:13" ht="12.75">
      <c r="B316" s="10"/>
      <c r="C316" s="11"/>
      <c r="D316" s="64"/>
      <c r="E316" s="64"/>
      <c r="F316" s="64"/>
      <c r="G316" s="64"/>
      <c r="H316" s="64"/>
      <c r="I316" s="64"/>
      <c r="J316" s="64"/>
      <c r="K316" s="64"/>
      <c r="L316" s="65"/>
      <c r="M316" s="65"/>
    </row>
    <row r="317" spans="2:13" ht="12.75">
      <c r="B317" s="10"/>
      <c r="C317" s="11"/>
      <c r="D317" s="64"/>
      <c r="E317" s="64"/>
      <c r="F317" s="64"/>
      <c r="G317" s="64"/>
      <c r="H317" s="64"/>
      <c r="I317" s="64"/>
      <c r="J317" s="64"/>
      <c r="K317" s="64"/>
      <c r="L317" s="65"/>
      <c r="M317" s="65"/>
    </row>
    <row r="318" spans="2:13" ht="12.75">
      <c r="B318" s="10"/>
      <c r="C318" s="11"/>
      <c r="D318" s="64"/>
      <c r="E318" s="64"/>
      <c r="F318" s="64"/>
      <c r="G318" s="64"/>
      <c r="H318" s="64"/>
      <c r="I318" s="64"/>
      <c r="J318" s="64"/>
      <c r="K318" s="64"/>
      <c r="L318" s="65"/>
      <c r="M318" s="65"/>
    </row>
    <row r="319" spans="2:13" ht="12.75">
      <c r="B319" s="10"/>
      <c r="C319" s="11"/>
      <c r="D319" s="64"/>
      <c r="E319" s="64"/>
      <c r="F319" s="64"/>
      <c r="G319" s="64"/>
      <c r="H319" s="64"/>
      <c r="I319" s="64"/>
      <c r="J319" s="64"/>
      <c r="K319" s="64"/>
      <c r="L319" s="65"/>
      <c r="M319" s="65"/>
    </row>
    <row r="320" spans="2:13" ht="12.75">
      <c r="B320" s="10"/>
      <c r="C320" s="11"/>
      <c r="D320" s="64"/>
      <c r="E320" s="64"/>
      <c r="F320" s="64"/>
      <c r="G320" s="64"/>
      <c r="H320" s="64"/>
      <c r="I320" s="64"/>
      <c r="J320" s="64"/>
      <c r="K320" s="64"/>
      <c r="L320" s="65"/>
      <c r="M320" s="65"/>
    </row>
    <row r="321" spans="2:13" ht="12.75">
      <c r="B321" s="10"/>
      <c r="C321" s="11"/>
      <c r="D321" s="64"/>
      <c r="E321" s="64"/>
      <c r="F321" s="64"/>
      <c r="G321" s="64"/>
      <c r="H321" s="64"/>
      <c r="I321" s="64"/>
      <c r="J321" s="64"/>
      <c r="K321" s="64"/>
      <c r="L321" s="65"/>
      <c r="M321" s="65"/>
    </row>
    <row r="322" spans="2:11" ht="12.75">
      <c r="B322" s="10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2.75">
      <c r="B323" s="10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2.75">
      <c r="B324" s="10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0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10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2.75">
      <c r="B327" s="10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0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2.75">
      <c r="B329" s="10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2.75">
      <c r="B330" s="10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2.75">
      <c r="B331" s="10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2.75">
      <c r="B332" s="10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0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10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10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2.75">
      <c r="B336" s="10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2.75">
      <c r="B337" s="10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2.75">
      <c r="B338" s="10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0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0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0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0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0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0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0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0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0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0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0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0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0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0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0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0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0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0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0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0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0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0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0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0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0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0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0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0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0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0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0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0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0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0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0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0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0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0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0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0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0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0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0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0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0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0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0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0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0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0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0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0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0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0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0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0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0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0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0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0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0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0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0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0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0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0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0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0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0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0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0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0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0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0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0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0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0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0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0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0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0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0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0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0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0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0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0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0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0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0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0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0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0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0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0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0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0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0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0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0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0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0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0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0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0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0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0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0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2.75">
      <c r="B447" s="10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2.75">
      <c r="B448" s="10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2.75">
      <c r="B449" s="10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2.75">
      <c r="B450" s="10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2.75">
      <c r="B451" s="10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2.75">
      <c r="B452" s="10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2.75">
      <c r="B453" s="10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2.75">
      <c r="B454" s="10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2.75">
      <c r="B455" s="10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2.75">
      <c r="B456" s="10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2.75">
      <c r="B457" s="10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2.75">
      <c r="B458" s="10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2.75">
      <c r="B459" s="10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2.75">
      <c r="B460" s="10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2.75">
      <c r="B461" s="10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2.75">
      <c r="B462" s="10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2.75">
      <c r="B463" s="10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2.75">
      <c r="B464" s="10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2.75">
      <c r="B465" s="10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2.75">
      <c r="B466" s="10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2.75">
      <c r="B467" s="10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2.75">
      <c r="B468" s="10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2.75">
      <c r="B469" s="10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2.75">
      <c r="B470" s="10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2.75">
      <c r="B471" s="10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2.75">
      <c r="B472" s="10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2.75">
      <c r="B473" s="10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2.75">
      <c r="B474" s="10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2.75">
      <c r="B475" s="10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2.75">
      <c r="B476" s="10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2.75">
      <c r="B477" s="10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2.75">
      <c r="B478" s="10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2.75">
      <c r="B479" s="10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2.75">
      <c r="B480" s="10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2.75">
      <c r="B481" s="10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2.75">
      <c r="B482" s="10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2.75">
      <c r="B483" s="10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2.75">
      <c r="B484" s="10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2.75">
      <c r="B485" s="10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2.75">
      <c r="B486" s="10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2.75">
      <c r="B487" s="10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2.75">
      <c r="B488" s="10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2.75">
      <c r="B489" s="10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2.75">
      <c r="B490" s="10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2.75">
      <c r="B491" s="10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2.75">
      <c r="B492" s="10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2.75">
      <c r="B493" s="10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2.75">
      <c r="B494" s="10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2.75">
      <c r="B495" s="10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2.75">
      <c r="B496" s="10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2.75">
      <c r="B497" s="10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2.75">
      <c r="B498" s="10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2.75">
      <c r="B499" s="10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2.75">
      <c r="B500" s="10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2.75">
      <c r="B501" s="10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2.75">
      <c r="B502" s="10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2.75">
      <c r="B503" s="10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2.75">
      <c r="B504" s="10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2.75">
      <c r="B505" s="10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2.75">
      <c r="B506" s="10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2.75">
      <c r="B507" s="10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2.75">
      <c r="B508" s="10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2.75">
      <c r="B509" s="10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2.75">
      <c r="B510" s="10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2.75">
      <c r="B511" s="10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2.75">
      <c r="B512" s="10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2.75">
      <c r="B513" s="10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2.75">
      <c r="B514" s="10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2.75">
      <c r="B515" s="10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2.75">
      <c r="B516" s="10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2.75">
      <c r="B517" s="10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2.75">
      <c r="B518" s="10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2.75">
      <c r="B519" s="10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2.75">
      <c r="B520" s="10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2.75">
      <c r="B521" s="10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2.75">
      <c r="B522" s="10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2.75">
      <c r="B523" s="10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2.75">
      <c r="B524" s="10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2.75">
      <c r="B525" s="10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2.75">
      <c r="B526" s="10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2.75">
      <c r="B527" s="10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2.75">
      <c r="B528" s="10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2.75">
      <c r="B529" s="10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2.75">
      <c r="B530" s="10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2.75">
      <c r="B531" s="10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2.75">
      <c r="B532" s="10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2.75">
      <c r="B533" s="10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2.75">
      <c r="B534" s="10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2.75">
      <c r="B535" s="10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2.75">
      <c r="B536" s="10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2.75">
      <c r="B537" s="10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2.75">
      <c r="B538" s="10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2.75">
      <c r="B539" s="10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2.75">
      <c r="B540" s="10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2.75">
      <c r="B541" s="10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2.75">
      <c r="B542" s="10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2.75">
      <c r="B543" s="10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2.75">
      <c r="B544" s="10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2.75">
      <c r="B545" s="10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2.75">
      <c r="B546" s="10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0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2.75">
      <c r="B548" s="10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2.75">
      <c r="B549" s="10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2.75">
      <c r="B550" s="10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2.75">
      <c r="B551" s="10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2.75">
      <c r="B552" s="10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2.75">
      <c r="B553" s="10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2.75">
      <c r="B554" s="10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2.75">
      <c r="B555" s="10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2.75">
      <c r="B556" s="10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2.75">
      <c r="B557" s="10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2.75">
      <c r="B558" s="10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2.75">
      <c r="B559" s="10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2.75">
      <c r="B560" s="10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2.75">
      <c r="B561" s="10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2.75">
      <c r="B562" s="10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2.75">
      <c r="B563" s="10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2.75">
      <c r="B564" s="10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2.75">
      <c r="B565" s="10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2.75">
      <c r="B566" s="10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2.75">
      <c r="B567" s="10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2.75">
      <c r="B568" s="10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2.75">
      <c r="B569" s="10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2.75">
      <c r="B570" s="10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2.75">
      <c r="B571" s="10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2.75">
      <c r="B572" s="10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2.75">
      <c r="B573" s="10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2.75">
      <c r="B574" s="10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2:11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2:11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2:11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2:11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2:11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2:11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2:11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2:11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2:11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2:11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2:11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2:11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2:11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2:11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2:11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2:11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2:11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2:11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2:11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2:11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2:11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2:11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</sheetData>
  <mergeCells count="9">
    <mergeCell ref="A1:A2"/>
    <mergeCell ref="B1:B2"/>
    <mergeCell ref="C1:C2"/>
    <mergeCell ref="D1:D2"/>
    <mergeCell ref="H1:I1"/>
    <mergeCell ref="J1:J2"/>
    <mergeCell ref="K1:K2"/>
    <mergeCell ref="E1:F1"/>
    <mergeCell ref="G1:G2"/>
  </mergeCells>
  <printOptions gridLines="1" horizontalCentered="1"/>
  <pageMargins left="0.1968503937007874" right="0.1968503937007874" top="0.98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za I półrocze 2007 roku realizowanego 
w ramach Wieloletniego Programu Inwestycyjnego w zakresie pozostałych zadań&amp;RZałącznik Nr 8</oddHeader>
    <oddFooter>&amp;C&amp;P</oddFooter>
  </headerFooter>
  <ignoredErrors>
    <ignoredError sqref="N4:T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577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7" customWidth="1"/>
    <col min="2" max="2" width="8.875" style="7" bestFit="1" customWidth="1"/>
    <col min="3" max="3" width="39.875" style="7" customWidth="1"/>
    <col min="4" max="5" width="14.75390625" style="7" customWidth="1"/>
    <col min="6" max="6" width="15.375" style="7" customWidth="1"/>
    <col min="7" max="8" width="14.75390625" style="7" customWidth="1"/>
    <col min="9" max="9" width="15.375" style="7" customWidth="1"/>
    <col min="10" max="11" width="10.00390625" style="7" customWidth="1"/>
    <col min="12" max="16384" width="9.125" style="7" customWidth="1"/>
  </cols>
  <sheetData>
    <row r="1" spans="1:11" s="3" customFormat="1" ht="23.25" customHeight="1">
      <c r="A1" s="190" t="s">
        <v>0</v>
      </c>
      <c r="B1" s="190" t="s">
        <v>1</v>
      </c>
      <c r="C1" s="191" t="s">
        <v>2</v>
      </c>
      <c r="D1" s="179" t="s">
        <v>82</v>
      </c>
      <c r="E1" s="186" t="s">
        <v>3</v>
      </c>
      <c r="F1" s="189"/>
      <c r="G1" s="179" t="s">
        <v>83</v>
      </c>
      <c r="H1" s="186" t="s">
        <v>3</v>
      </c>
      <c r="I1" s="187"/>
      <c r="J1" s="188" t="s">
        <v>32</v>
      </c>
      <c r="K1" s="184" t="s">
        <v>85</v>
      </c>
    </row>
    <row r="2" spans="1:11" s="3" customFormat="1" ht="55.5" customHeight="1">
      <c r="A2" s="190"/>
      <c r="B2" s="190"/>
      <c r="C2" s="191"/>
      <c r="D2" s="180"/>
      <c r="E2" s="69" t="s">
        <v>4</v>
      </c>
      <c r="F2" s="68" t="s">
        <v>5</v>
      </c>
      <c r="G2" s="180"/>
      <c r="H2" s="69" t="s">
        <v>4</v>
      </c>
      <c r="I2" s="13" t="s">
        <v>5</v>
      </c>
      <c r="J2" s="188"/>
      <c r="K2" s="184"/>
    </row>
    <row r="3" spans="1:11" s="5" customFormat="1" ht="11.25">
      <c r="A3" s="4">
        <v>1</v>
      </c>
      <c r="B3" s="4">
        <v>2</v>
      </c>
      <c r="C3" s="67">
        <v>3</v>
      </c>
      <c r="D3" s="71">
        <v>4</v>
      </c>
      <c r="E3" s="70">
        <v>5</v>
      </c>
      <c r="F3" s="67">
        <v>6</v>
      </c>
      <c r="G3" s="71">
        <v>7</v>
      </c>
      <c r="H3" s="70">
        <v>8</v>
      </c>
      <c r="I3" s="4">
        <v>9</v>
      </c>
      <c r="J3" s="4">
        <v>10</v>
      </c>
      <c r="K3" s="4">
        <v>11</v>
      </c>
    </row>
    <row r="4" spans="1:12" s="3" customFormat="1" ht="19.5" customHeight="1">
      <c r="A4" s="1">
        <v>600</v>
      </c>
      <c r="B4" s="1"/>
      <c r="C4" s="39" t="s">
        <v>6</v>
      </c>
      <c r="D4" s="52">
        <f aca="true" t="shared" si="0" ref="D4:D102">E4+F4</f>
        <v>21448630</v>
      </c>
      <c r="E4" s="47">
        <f>E5+E14+E21</f>
        <v>17448630</v>
      </c>
      <c r="F4" s="39">
        <f>F5+F14+F21</f>
        <v>4000000</v>
      </c>
      <c r="G4" s="87">
        <f aca="true" t="shared" si="1" ref="G4:G102">H4+I4</f>
        <v>31943.440000000002</v>
      </c>
      <c r="H4" s="88">
        <f>H5+H14+H21</f>
        <v>31943.440000000002</v>
      </c>
      <c r="I4" s="89">
        <f>I5+I14+I21</f>
        <v>0</v>
      </c>
      <c r="J4" s="16">
        <f>G4/D4</f>
        <v>0.0014892997827833294</v>
      </c>
      <c r="K4" s="16">
        <f>G4/$G$134</f>
        <v>0.006027343319290193</v>
      </c>
      <c r="L4" s="17"/>
    </row>
    <row r="5" spans="1:11" s="3" customFormat="1" ht="25.5">
      <c r="A5" s="18"/>
      <c r="B5" s="18">
        <v>60015</v>
      </c>
      <c r="C5" s="40" t="s">
        <v>7</v>
      </c>
      <c r="D5" s="53">
        <f>E5+F5</f>
        <v>11661000</v>
      </c>
      <c r="E5" s="48">
        <f>SUM(E6:E13)</f>
        <v>11661000</v>
      </c>
      <c r="F5" s="58">
        <f>SUM(F6:F13)</f>
        <v>0</v>
      </c>
      <c r="G5" s="90">
        <f>H5+I5</f>
        <v>13176</v>
      </c>
      <c r="H5" s="91">
        <f>SUM(H6:H13)</f>
        <v>13176</v>
      </c>
      <c r="I5" s="92">
        <f>SUM(I6:I13)</f>
        <v>0</v>
      </c>
      <c r="J5" s="62">
        <f aca="true" t="shared" si="2" ref="J5:J68">G5/D5</f>
        <v>0.0011299202469771032</v>
      </c>
      <c r="K5" s="62">
        <f aca="true" t="shared" si="3" ref="K5:K68">G5/$G$134</f>
        <v>0.002486152886945413</v>
      </c>
    </row>
    <row r="6" spans="1:11" ht="25.5">
      <c r="A6" s="24"/>
      <c r="B6" s="18"/>
      <c r="C6" s="41" t="s">
        <v>105</v>
      </c>
      <c r="D6" s="54">
        <f t="shared" si="0"/>
        <v>4500000</v>
      </c>
      <c r="E6" s="79">
        <v>4500000</v>
      </c>
      <c r="F6" s="59"/>
      <c r="G6" s="93">
        <f t="shared" si="1"/>
        <v>0</v>
      </c>
      <c r="H6" s="159"/>
      <c r="I6" s="95"/>
      <c r="J6" s="66">
        <f t="shared" si="2"/>
        <v>0</v>
      </c>
      <c r="K6" s="66">
        <f t="shared" si="3"/>
        <v>0</v>
      </c>
    </row>
    <row r="7" spans="1:11" ht="38.25">
      <c r="A7" s="24"/>
      <c r="B7" s="18"/>
      <c r="C7" s="41" t="s">
        <v>106</v>
      </c>
      <c r="D7" s="54">
        <f t="shared" si="0"/>
        <v>200000</v>
      </c>
      <c r="E7" s="79">
        <v>200000</v>
      </c>
      <c r="F7" s="59"/>
      <c r="G7" s="93">
        <f t="shared" si="1"/>
        <v>0</v>
      </c>
      <c r="H7" s="159"/>
      <c r="I7" s="95"/>
      <c r="J7" s="66">
        <f t="shared" si="2"/>
        <v>0</v>
      </c>
      <c r="K7" s="66">
        <f t="shared" si="3"/>
        <v>0</v>
      </c>
    </row>
    <row r="8" spans="1:11" ht="38.25">
      <c r="A8" s="24"/>
      <c r="B8" s="18"/>
      <c r="C8" s="41" t="s">
        <v>107</v>
      </c>
      <c r="D8" s="54">
        <f t="shared" si="0"/>
        <v>55000</v>
      </c>
      <c r="E8" s="79">
        <v>55000</v>
      </c>
      <c r="F8" s="59"/>
      <c r="G8" s="93">
        <f t="shared" si="1"/>
        <v>0</v>
      </c>
      <c r="H8" s="159"/>
      <c r="I8" s="95"/>
      <c r="J8" s="66">
        <f t="shared" si="2"/>
        <v>0</v>
      </c>
      <c r="K8" s="66">
        <f t="shared" si="3"/>
        <v>0</v>
      </c>
    </row>
    <row r="9" spans="1:11" ht="25.5">
      <c r="A9" s="24"/>
      <c r="B9" s="18"/>
      <c r="C9" s="41" t="s">
        <v>108</v>
      </c>
      <c r="D9" s="54">
        <f>E9+F9</f>
        <v>1850000</v>
      </c>
      <c r="E9" s="49">
        <v>1850000</v>
      </c>
      <c r="F9" s="59"/>
      <c r="G9" s="93">
        <f>H9+I9</f>
        <v>9516</v>
      </c>
      <c r="H9" s="159">
        <v>9516</v>
      </c>
      <c r="I9" s="95"/>
      <c r="J9" s="66">
        <f t="shared" si="2"/>
        <v>0.005143783783783783</v>
      </c>
      <c r="K9" s="66">
        <f t="shared" si="3"/>
        <v>0.0017955548627939094</v>
      </c>
    </row>
    <row r="10" spans="1:11" ht="76.5">
      <c r="A10" s="24"/>
      <c r="B10" s="18"/>
      <c r="C10" s="41" t="s">
        <v>109</v>
      </c>
      <c r="D10" s="54">
        <f>E10+F10</f>
        <v>190000</v>
      </c>
      <c r="E10" s="49">
        <v>190000</v>
      </c>
      <c r="F10" s="59"/>
      <c r="G10" s="93">
        <f>H10+I10</f>
        <v>0</v>
      </c>
      <c r="H10" s="94"/>
      <c r="I10" s="95"/>
      <c r="J10" s="66">
        <f t="shared" si="2"/>
        <v>0</v>
      </c>
      <c r="K10" s="66">
        <f t="shared" si="3"/>
        <v>0</v>
      </c>
    </row>
    <row r="11" spans="1:11" ht="14.25">
      <c r="A11" s="24"/>
      <c r="B11" s="18"/>
      <c r="C11" s="41" t="s">
        <v>110</v>
      </c>
      <c r="D11" s="54">
        <f>E11+F11</f>
        <v>1750000</v>
      </c>
      <c r="E11" s="49">
        <v>1750000</v>
      </c>
      <c r="F11" s="59"/>
      <c r="G11" s="93">
        <f>H11+I11</f>
        <v>3660</v>
      </c>
      <c r="H11" s="94">
        <v>3660</v>
      </c>
      <c r="I11" s="95"/>
      <c r="J11" s="66">
        <f t="shared" si="2"/>
        <v>0.0020914285714285713</v>
      </c>
      <c r="K11" s="66">
        <f t="shared" si="3"/>
        <v>0.0006905980241515036</v>
      </c>
    </row>
    <row r="12" spans="1:11" ht="25.5">
      <c r="A12" s="24"/>
      <c r="B12" s="18"/>
      <c r="C12" s="41" t="s">
        <v>111</v>
      </c>
      <c r="D12" s="54">
        <f t="shared" si="0"/>
        <v>2016000</v>
      </c>
      <c r="E12" s="49">
        <v>2016000</v>
      </c>
      <c r="F12" s="59"/>
      <c r="G12" s="93">
        <f t="shared" si="1"/>
        <v>0</v>
      </c>
      <c r="H12" s="94"/>
      <c r="I12" s="95"/>
      <c r="J12" s="66">
        <f t="shared" si="2"/>
        <v>0</v>
      </c>
      <c r="K12" s="66">
        <f t="shared" si="3"/>
        <v>0</v>
      </c>
    </row>
    <row r="13" spans="1:11" s="3" customFormat="1" ht="38.25">
      <c r="A13" s="24"/>
      <c r="B13" s="18"/>
      <c r="C13" s="41" t="s">
        <v>112</v>
      </c>
      <c r="D13" s="54">
        <f>E13+F13</f>
        <v>1100000</v>
      </c>
      <c r="E13" s="49">
        <v>1100000</v>
      </c>
      <c r="F13" s="59"/>
      <c r="G13" s="93">
        <f>H13+I13</f>
        <v>0</v>
      </c>
      <c r="H13" s="94"/>
      <c r="I13" s="95"/>
      <c r="J13" s="66">
        <f t="shared" si="2"/>
        <v>0</v>
      </c>
      <c r="K13" s="66">
        <f t="shared" si="3"/>
        <v>0</v>
      </c>
    </row>
    <row r="14" spans="1:11" ht="15">
      <c r="A14" s="18"/>
      <c r="B14" s="18">
        <v>60016</v>
      </c>
      <c r="C14" s="75" t="s">
        <v>8</v>
      </c>
      <c r="D14" s="53">
        <f t="shared" si="0"/>
        <v>3750000</v>
      </c>
      <c r="E14" s="48">
        <f>SUM(E15:E20)</f>
        <v>3750000</v>
      </c>
      <c r="F14" s="58">
        <f>SUM(F15:F19)</f>
        <v>0</v>
      </c>
      <c r="G14" s="90">
        <f t="shared" si="1"/>
        <v>12565.7</v>
      </c>
      <c r="H14" s="91">
        <f>SUM(H15:H20)</f>
        <v>12565.7</v>
      </c>
      <c r="I14" s="92">
        <f>SUM(I15:I19)</f>
        <v>0</v>
      </c>
      <c r="J14" s="62">
        <f t="shared" si="2"/>
        <v>0.0033508533333333336</v>
      </c>
      <c r="K14" s="62">
        <f t="shared" si="3"/>
        <v>0.0023709966098580735</v>
      </c>
    </row>
    <row r="15" spans="1:11" s="3" customFormat="1" ht="63.75">
      <c r="A15" s="24"/>
      <c r="B15" s="18"/>
      <c r="C15" s="41" t="s">
        <v>70</v>
      </c>
      <c r="D15" s="54">
        <f t="shared" si="0"/>
        <v>300000</v>
      </c>
      <c r="E15" s="49">
        <v>300000</v>
      </c>
      <c r="F15" s="59"/>
      <c r="G15" s="93">
        <f t="shared" si="1"/>
        <v>0</v>
      </c>
      <c r="H15" s="94"/>
      <c r="I15" s="95"/>
      <c r="J15" s="66">
        <f t="shared" si="2"/>
        <v>0</v>
      </c>
      <c r="K15" s="66">
        <f t="shared" si="3"/>
        <v>0</v>
      </c>
    </row>
    <row r="16" spans="1:11" s="3" customFormat="1" ht="38.25">
      <c r="A16" s="24"/>
      <c r="B16" s="18"/>
      <c r="C16" s="41" t="s">
        <v>113</v>
      </c>
      <c r="D16" s="54">
        <f t="shared" si="0"/>
        <v>600000</v>
      </c>
      <c r="E16" s="49">
        <v>600000</v>
      </c>
      <c r="F16" s="59"/>
      <c r="G16" s="93">
        <f t="shared" si="1"/>
        <v>356.4</v>
      </c>
      <c r="H16" s="94">
        <v>356.4</v>
      </c>
      <c r="I16" s="95"/>
      <c r="J16" s="66">
        <f t="shared" si="2"/>
        <v>0.0005939999999999999</v>
      </c>
      <c r="K16" s="66">
        <f t="shared" si="3"/>
        <v>6.724839776163822E-05</v>
      </c>
    </row>
    <row r="17" spans="1:11" ht="38.25">
      <c r="A17" s="24"/>
      <c r="B17" s="18"/>
      <c r="C17" s="41" t="s">
        <v>114</v>
      </c>
      <c r="D17" s="54">
        <f t="shared" si="0"/>
        <v>350000</v>
      </c>
      <c r="E17" s="49">
        <v>350000</v>
      </c>
      <c r="F17" s="59"/>
      <c r="G17" s="93">
        <f t="shared" si="1"/>
        <v>146.4</v>
      </c>
      <c r="H17" s="159">
        <v>146.4</v>
      </c>
      <c r="I17" s="95"/>
      <c r="J17" s="66">
        <f t="shared" si="2"/>
        <v>0.0004182857142857143</v>
      </c>
      <c r="K17" s="66">
        <f t="shared" si="3"/>
        <v>2.7623920966060144E-05</v>
      </c>
    </row>
    <row r="18" spans="1:11" s="3" customFormat="1" ht="25.5">
      <c r="A18" s="24"/>
      <c r="B18" s="18"/>
      <c r="C18" s="41" t="s">
        <v>61</v>
      </c>
      <c r="D18" s="54">
        <f>E18+F18</f>
        <v>300000</v>
      </c>
      <c r="E18" s="79">
        <v>300000</v>
      </c>
      <c r="F18" s="59"/>
      <c r="G18" s="93">
        <f>H18+I18</f>
        <v>2684</v>
      </c>
      <c r="H18" s="159">
        <v>2684</v>
      </c>
      <c r="I18" s="95"/>
      <c r="J18" s="66">
        <f t="shared" si="2"/>
        <v>0.008946666666666667</v>
      </c>
      <c r="K18" s="66">
        <f t="shared" si="3"/>
        <v>0.000506438551044436</v>
      </c>
    </row>
    <row r="19" spans="1:11" s="3" customFormat="1" ht="38.25">
      <c r="A19" s="24"/>
      <c r="B19" s="18"/>
      <c r="C19" s="41" t="s">
        <v>45</v>
      </c>
      <c r="D19" s="54">
        <f t="shared" si="0"/>
        <v>700000</v>
      </c>
      <c r="E19" s="49">
        <v>700000</v>
      </c>
      <c r="F19" s="59"/>
      <c r="G19" s="93">
        <f t="shared" si="1"/>
        <v>9378.9</v>
      </c>
      <c r="H19" s="159">
        <v>9378.9</v>
      </c>
      <c r="I19" s="95"/>
      <c r="J19" s="66">
        <f t="shared" si="2"/>
        <v>0.013398428571428572</v>
      </c>
      <c r="K19" s="66">
        <f t="shared" si="3"/>
        <v>0.001769685740085939</v>
      </c>
    </row>
    <row r="20" spans="1:11" ht="14.25">
      <c r="A20" s="24"/>
      <c r="B20" s="18"/>
      <c r="C20" s="41" t="s">
        <v>115</v>
      </c>
      <c r="D20" s="54">
        <f>E20+F20</f>
        <v>1500000</v>
      </c>
      <c r="E20" s="49">
        <v>1500000</v>
      </c>
      <c r="F20" s="59"/>
      <c r="G20" s="93">
        <f>H20+I20</f>
        <v>0</v>
      </c>
      <c r="H20" s="94"/>
      <c r="I20" s="95"/>
      <c r="J20" s="66">
        <f t="shared" si="2"/>
        <v>0</v>
      </c>
      <c r="K20" s="66">
        <f t="shared" si="3"/>
        <v>0</v>
      </c>
    </row>
    <row r="21" spans="1:11" s="3" customFormat="1" ht="15">
      <c r="A21" s="18"/>
      <c r="B21" s="18">
        <v>60017</v>
      </c>
      <c r="C21" s="75" t="s">
        <v>116</v>
      </c>
      <c r="D21" s="53">
        <f t="shared" si="0"/>
        <v>6037630</v>
      </c>
      <c r="E21" s="48">
        <f>SUM(E22:E23)</f>
        <v>2037630</v>
      </c>
      <c r="F21" s="58">
        <f>SUM(F22:F23)</f>
        <v>4000000</v>
      </c>
      <c r="G21" s="90">
        <f t="shared" si="1"/>
        <v>6201.74</v>
      </c>
      <c r="H21" s="91">
        <f>SUM(H22:H23)</f>
        <v>6201.74</v>
      </c>
      <c r="I21" s="92">
        <f>SUM(I22:I23)</f>
        <v>0</v>
      </c>
      <c r="J21" s="62">
        <f t="shared" si="2"/>
        <v>0.0010271811952703295</v>
      </c>
      <c r="K21" s="62">
        <f t="shared" si="3"/>
        <v>0.0011701938224867065</v>
      </c>
    </row>
    <row r="22" spans="1:11" ht="25.5">
      <c r="A22" s="24"/>
      <c r="B22" s="18"/>
      <c r="C22" s="41" t="s">
        <v>71</v>
      </c>
      <c r="D22" s="54">
        <f t="shared" si="0"/>
        <v>5287630</v>
      </c>
      <c r="E22" s="49">
        <v>1287630</v>
      </c>
      <c r="F22" s="59">
        <v>4000000</v>
      </c>
      <c r="G22" s="93">
        <f t="shared" si="1"/>
        <v>4737.74</v>
      </c>
      <c r="H22" s="159">
        <v>4737.74</v>
      </c>
      <c r="I22" s="95"/>
      <c r="J22" s="66">
        <f t="shared" si="2"/>
        <v>0.0008960044481175876</v>
      </c>
      <c r="K22" s="66">
        <f t="shared" si="3"/>
        <v>0.000893954612826105</v>
      </c>
    </row>
    <row r="23" spans="1:11" s="3" customFormat="1" ht="25.5">
      <c r="A23" s="24"/>
      <c r="B23" s="18"/>
      <c r="C23" s="41" t="s">
        <v>117</v>
      </c>
      <c r="D23" s="54">
        <f>E23+F23</f>
        <v>750000</v>
      </c>
      <c r="E23" s="49">
        <v>750000</v>
      </c>
      <c r="F23" s="59"/>
      <c r="G23" s="93">
        <f>H23+I23</f>
        <v>1464</v>
      </c>
      <c r="H23" s="94">
        <v>1464</v>
      </c>
      <c r="I23" s="95"/>
      <c r="J23" s="66">
        <f t="shared" si="2"/>
        <v>0.001952</v>
      </c>
      <c r="K23" s="66">
        <f t="shared" si="3"/>
        <v>0.00027623920966060144</v>
      </c>
    </row>
    <row r="24" spans="1:11" s="3" customFormat="1" ht="19.5" customHeight="1">
      <c r="A24" s="1">
        <v>710</v>
      </c>
      <c r="B24" s="1"/>
      <c r="C24" s="39" t="s">
        <v>25</v>
      </c>
      <c r="D24" s="52">
        <f t="shared" si="0"/>
        <v>1071000</v>
      </c>
      <c r="E24" s="47">
        <f>E25+E27</f>
        <v>1066000</v>
      </c>
      <c r="F24" s="39">
        <f>F25+F27</f>
        <v>5000</v>
      </c>
      <c r="G24" s="87">
        <f t="shared" si="1"/>
        <v>618606</v>
      </c>
      <c r="H24" s="88">
        <f>H25+H27</f>
        <v>618606</v>
      </c>
      <c r="I24" s="89">
        <f>I25+I27</f>
        <v>0</v>
      </c>
      <c r="J24" s="16">
        <f t="shared" si="2"/>
        <v>0.5775966386554622</v>
      </c>
      <c r="K24" s="16">
        <f t="shared" si="3"/>
        <v>0.11672351948859701</v>
      </c>
    </row>
    <row r="25" spans="1:11" ht="15">
      <c r="A25" s="18"/>
      <c r="B25" s="18">
        <v>71015</v>
      </c>
      <c r="C25" s="40" t="s">
        <v>118</v>
      </c>
      <c r="D25" s="53">
        <f t="shared" si="0"/>
        <v>5000</v>
      </c>
      <c r="E25" s="48">
        <f>SUM(E26:E26)</f>
        <v>0</v>
      </c>
      <c r="F25" s="58">
        <f>SUM(F26:F26)</f>
        <v>5000</v>
      </c>
      <c r="G25" s="90">
        <f t="shared" si="1"/>
        <v>0</v>
      </c>
      <c r="H25" s="91">
        <f>SUM(H26:H26)</f>
        <v>0</v>
      </c>
      <c r="I25" s="92">
        <f>SUM(I26:I26)</f>
        <v>0</v>
      </c>
      <c r="J25" s="62">
        <f t="shared" si="2"/>
        <v>0</v>
      </c>
      <c r="K25" s="62">
        <f t="shared" si="3"/>
        <v>0</v>
      </c>
    </row>
    <row r="26" spans="1:11" s="3" customFormat="1" ht="14.25">
      <c r="A26" s="24"/>
      <c r="B26" s="24"/>
      <c r="C26" s="76" t="s">
        <v>36</v>
      </c>
      <c r="D26" s="54">
        <f t="shared" si="0"/>
        <v>5000</v>
      </c>
      <c r="E26" s="49"/>
      <c r="F26" s="59">
        <v>5000</v>
      </c>
      <c r="G26" s="93">
        <f t="shared" si="1"/>
        <v>0</v>
      </c>
      <c r="H26" s="94"/>
      <c r="I26" s="95"/>
      <c r="J26" s="66">
        <f t="shared" si="2"/>
        <v>0</v>
      </c>
      <c r="K26" s="66">
        <f t="shared" si="3"/>
        <v>0</v>
      </c>
    </row>
    <row r="27" spans="1:11" s="3" customFormat="1" ht="15">
      <c r="A27" s="18"/>
      <c r="B27" s="18">
        <v>71035</v>
      </c>
      <c r="C27" s="40" t="s">
        <v>26</v>
      </c>
      <c r="D27" s="53">
        <f t="shared" si="0"/>
        <v>1066000</v>
      </c>
      <c r="E27" s="48">
        <f>SUM(E28:E29)</f>
        <v>1066000</v>
      </c>
      <c r="F27" s="58">
        <f>SUM(F28:F29)</f>
        <v>0</v>
      </c>
      <c r="G27" s="90">
        <f t="shared" si="1"/>
        <v>618606</v>
      </c>
      <c r="H27" s="91">
        <f>SUM(H28:H29)</f>
        <v>618606</v>
      </c>
      <c r="I27" s="92">
        <f>SUM(I28:I29)</f>
        <v>0</v>
      </c>
      <c r="J27" s="62">
        <f t="shared" si="2"/>
        <v>0.5803058161350845</v>
      </c>
      <c r="K27" s="62">
        <f t="shared" si="3"/>
        <v>0.11672351948859701</v>
      </c>
    </row>
    <row r="28" spans="1:11" ht="25.5">
      <c r="A28" s="24"/>
      <c r="B28" s="24"/>
      <c r="C28" s="76" t="s">
        <v>119</v>
      </c>
      <c r="D28" s="54">
        <f t="shared" si="0"/>
        <v>710000</v>
      </c>
      <c r="E28" s="49">
        <v>710000</v>
      </c>
      <c r="F28" s="59"/>
      <c r="G28" s="93">
        <f t="shared" si="1"/>
        <v>616406</v>
      </c>
      <c r="H28" s="94">
        <v>616406</v>
      </c>
      <c r="I28" s="95"/>
      <c r="J28" s="66">
        <f t="shared" si="2"/>
        <v>0.8681774647887324</v>
      </c>
      <c r="K28" s="66">
        <f t="shared" si="3"/>
        <v>0.11630840592216714</v>
      </c>
    </row>
    <row r="29" spans="1:11" s="3" customFormat="1" ht="25.5">
      <c r="A29" s="24"/>
      <c r="B29" s="24"/>
      <c r="C29" s="76" t="s">
        <v>120</v>
      </c>
      <c r="D29" s="54">
        <f>E29+F29</f>
        <v>356000</v>
      </c>
      <c r="E29" s="49">
        <v>356000</v>
      </c>
      <c r="F29" s="59"/>
      <c r="G29" s="93">
        <f>H29+I29</f>
        <v>2200</v>
      </c>
      <c r="H29" s="94">
        <v>2200</v>
      </c>
      <c r="I29" s="95"/>
      <c r="J29" s="66">
        <f t="shared" si="2"/>
        <v>0.006179775280898876</v>
      </c>
      <c r="K29" s="66">
        <f t="shared" si="3"/>
        <v>0.00041511356642986557</v>
      </c>
    </row>
    <row r="30" spans="1:11" ht="19.5" customHeight="1">
      <c r="A30" s="1">
        <v>750</v>
      </c>
      <c r="B30" s="1"/>
      <c r="C30" s="39" t="s">
        <v>10</v>
      </c>
      <c r="D30" s="52">
        <f t="shared" si="0"/>
        <v>3430000</v>
      </c>
      <c r="E30" s="47">
        <f>E31</f>
        <v>3430000</v>
      </c>
      <c r="F30" s="39">
        <f>F31</f>
        <v>0</v>
      </c>
      <c r="G30" s="87">
        <f t="shared" si="1"/>
        <v>102595.25</v>
      </c>
      <c r="H30" s="88">
        <f>H31</f>
        <v>102595.25</v>
      </c>
      <c r="I30" s="89">
        <f>I31</f>
        <v>0</v>
      </c>
      <c r="J30" s="16">
        <f t="shared" si="2"/>
        <v>0.029911151603498543</v>
      </c>
      <c r="K30" s="16">
        <f t="shared" si="3"/>
        <v>0.019358490966483483</v>
      </c>
    </row>
    <row r="31" spans="1:11" ht="25.5">
      <c r="A31" s="18"/>
      <c r="B31" s="18">
        <v>75023</v>
      </c>
      <c r="C31" s="40" t="s">
        <v>11</v>
      </c>
      <c r="D31" s="53">
        <f t="shared" si="0"/>
        <v>3430000</v>
      </c>
      <c r="E31" s="48">
        <f>SUM(E32:E37)</f>
        <v>3430000</v>
      </c>
      <c r="F31" s="58">
        <f>SUM(F32:F37)</f>
        <v>0</v>
      </c>
      <c r="G31" s="90">
        <f t="shared" si="1"/>
        <v>102595.25</v>
      </c>
      <c r="H31" s="91">
        <f>SUM(H32:H37)</f>
        <v>102595.25</v>
      </c>
      <c r="I31" s="92">
        <f>SUM(I32:I37)</f>
        <v>0</v>
      </c>
      <c r="J31" s="62">
        <f t="shared" si="2"/>
        <v>0.029911151603498543</v>
      </c>
      <c r="K31" s="62">
        <f t="shared" si="3"/>
        <v>0.019358490966483483</v>
      </c>
    </row>
    <row r="32" spans="1:11" s="3" customFormat="1" ht="14.25">
      <c r="A32" s="24"/>
      <c r="B32" s="24"/>
      <c r="C32" s="76" t="s">
        <v>35</v>
      </c>
      <c r="D32" s="54">
        <f t="shared" si="0"/>
        <v>280000</v>
      </c>
      <c r="E32" s="49">
        <v>280000</v>
      </c>
      <c r="F32" s="59"/>
      <c r="G32" s="93">
        <f t="shared" si="1"/>
        <v>66653.48</v>
      </c>
      <c r="H32" s="94">
        <v>66653.48</v>
      </c>
      <c r="I32" s="95"/>
      <c r="J32" s="66">
        <f t="shared" si="2"/>
        <v>0.23804814285714285</v>
      </c>
      <c r="K32" s="66">
        <f t="shared" si="3"/>
        <v>0.012576710817164416</v>
      </c>
    </row>
    <row r="33" spans="1:11" s="3" customFormat="1" ht="14.25">
      <c r="A33" s="24"/>
      <c r="B33" s="24"/>
      <c r="C33" s="76" t="s">
        <v>36</v>
      </c>
      <c r="D33" s="54">
        <f t="shared" si="0"/>
        <v>50000</v>
      </c>
      <c r="E33" s="49">
        <v>50000</v>
      </c>
      <c r="F33" s="59"/>
      <c r="G33" s="93">
        <f t="shared" si="1"/>
        <v>3841.78</v>
      </c>
      <c r="H33" s="94">
        <v>3841.78</v>
      </c>
      <c r="I33" s="95"/>
      <c r="J33" s="66">
        <f t="shared" si="2"/>
        <v>0.0768356</v>
      </c>
      <c r="K33" s="66">
        <f t="shared" si="3"/>
        <v>0.0007248977260176949</v>
      </c>
    </row>
    <row r="34" spans="1:11" ht="25.5">
      <c r="A34" s="24"/>
      <c r="B34" s="24"/>
      <c r="C34" s="76" t="s">
        <v>121</v>
      </c>
      <c r="D34" s="54">
        <f t="shared" si="0"/>
        <v>50000</v>
      </c>
      <c r="E34" s="49">
        <v>50000</v>
      </c>
      <c r="F34" s="59"/>
      <c r="G34" s="93">
        <f t="shared" si="1"/>
        <v>0</v>
      </c>
      <c r="H34" s="94"/>
      <c r="I34" s="95"/>
      <c r="J34" s="66">
        <f t="shared" si="2"/>
        <v>0</v>
      </c>
      <c r="K34" s="66">
        <f t="shared" si="3"/>
        <v>0</v>
      </c>
    </row>
    <row r="35" spans="1:11" ht="38.25">
      <c r="A35" s="24"/>
      <c r="B35" s="24"/>
      <c r="C35" s="76" t="s">
        <v>122</v>
      </c>
      <c r="D35" s="54">
        <f t="shared" si="0"/>
        <v>1000000</v>
      </c>
      <c r="E35" s="49">
        <v>1000000</v>
      </c>
      <c r="F35" s="59"/>
      <c r="G35" s="93">
        <f t="shared" si="1"/>
        <v>0</v>
      </c>
      <c r="H35" s="94"/>
      <c r="I35" s="95"/>
      <c r="J35" s="66">
        <f t="shared" si="2"/>
        <v>0</v>
      </c>
      <c r="K35" s="66">
        <f t="shared" si="3"/>
        <v>0</v>
      </c>
    </row>
    <row r="36" spans="1:11" s="3" customFormat="1" ht="14.25">
      <c r="A36" s="24"/>
      <c r="B36" s="24"/>
      <c r="C36" s="76" t="s">
        <v>123</v>
      </c>
      <c r="D36" s="54">
        <f>E36+F36</f>
        <v>50000</v>
      </c>
      <c r="E36" s="49">
        <v>50000</v>
      </c>
      <c r="F36" s="59"/>
      <c r="G36" s="93">
        <f>H36+I36</f>
        <v>32099.99</v>
      </c>
      <c r="H36" s="94">
        <v>32099.99</v>
      </c>
      <c r="I36" s="95"/>
      <c r="J36" s="66">
        <f t="shared" si="2"/>
        <v>0.6419998</v>
      </c>
      <c r="K36" s="66">
        <f t="shared" si="3"/>
        <v>0.006056882423301373</v>
      </c>
    </row>
    <row r="37" spans="1:11" ht="63.75">
      <c r="A37" s="24"/>
      <c r="B37" s="24"/>
      <c r="C37" s="76" t="s">
        <v>124</v>
      </c>
      <c r="D37" s="54">
        <f t="shared" si="0"/>
        <v>2000000</v>
      </c>
      <c r="E37" s="49">
        <v>2000000</v>
      </c>
      <c r="F37" s="59"/>
      <c r="G37" s="93">
        <f t="shared" si="1"/>
        <v>0</v>
      </c>
      <c r="H37" s="94"/>
      <c r="I37" s="95"/>
      <c r="J37" s="66">
        <f t="shared" si="2"/>
        <v>0</v>
      </c>
      <c r="K37" s="66">
        <f t="shared" si="3"/>
        <v>0</v>
      </c>
    </row>
    <row r="38" spans="1:11" s="3" customFormat="1" ht="25.5">
      <c r="A38" s="1">
        <v>754</v>
      </c>
      <c r="B38" s="1"/>
      <c r="C38" s="39" t="s">
        <v>62</v>
      </c>
      <c r="D38" s="52">
        <f>E38+F38</f>
        <v>528000</v>
      </c>
      <c r="E38" s="47">
        <f>E39+E42+E44</f>
        <v>494000</v>
      </c>
      <c r="F38" s="39">
        <f>F39+F42+F44</f>
        <v>34000</v>
      </c>
      <c r="G38" s="87">
        <f>H38+I38</f>
        <v>0</v>
      </c>
      <c r="H38" s="88">
        <f>H39+H42+H44</f>
        <v>0</v>
      </c>
      <c r="I38" s="89">
        <f>I39+I42+I44</f>
        <v>0</v>
      </c>
      <c r="J38" s="16">
        <f t="shared" si="2"/>
        <v>0</v>
      </c>
      <c r="K38" s="16">
        <f t="shared" si="3"/>
        <v>0</v>
      </c>
    </row>
    <row r="39" spans="1:11" ht="25.5">
      <c r="A39" s="18"/>
      <c r="B39" s="19">
        <v>75411</v>
      </c>
      <c r="C39" s="40" t="s">
        <v>125</v>
      </c>
      <c r="D39" s="53">
        <f t="shared" si="0"/>
        <v>34000</v>
      </c>
      <c r="E39" s="48">
        <f>SUM(E40:E41)</f>
        <v>0</v>
      </c>
      <c r="F39" s="58">
        <f>SUM(F40:F41)</f>
        <v>34000</v>
      </c>
      <c r="G39" s="90">
        <f t="shared" si="1"/>
        <v>0</v>
      </c>
      <c r="H39" s="91">
        <f>SUM(H40:H41)</f>
        <v>0</v>
      </c>
      <c r="I39" s="92">
        <f>SUM(I40:I41)</f>
        <v>0</v>
      </c>
      <c r="J39" s="62">
        <f t="shared" si="2"/>
        <v>0</v>
      </c>
      <c r="K39" s="62">
        <f t="shared" si="3"/>
        <v>0</v>
      </c>
    </row>
    <row r="40" spans="1:11" s="3" customFormat="1" ht="63.75">
      <c r="A40" s="24"/>
      <c r="B40" s="19"/>
      <c r="C40" s="41" t="s">
        <v>126</v>
      </c>
      <c r="D40" s="54">
        <f t="shared" si="0"/>
        <v>19000</v>
      </c>
      <c r="E40" s="49"/>
      <c r="F40" s="59">
        <v>19000</v>
      </c>
      <c r="G40" s="93">
        <f t="shared" si="1"/>
        <v>0</v>
      </c>
      <c r="H40" s="94"/>
      <c r="I40" s="95"/>
      <c r="J40" s="66">
        <f t="shared" si="2"/>
        <v>0</v>
      </c>
      <c r="K40" s="66">
        <f t="shared" si="3"/>
        <v>0</v>
      </c>
    </row>
    <row r="41" spans="1:11" ht="63.75">
      <c r="A41" s="24"/>
      <c r="B41" s="19"/>
      <c r="C41" s="41" t="s">
        <v>127</v>
      </c>
      <c r="D41" s="54">
        <f>E41+F41</f>
        <v>15000</v>
      </c>
      <c r="E41" s="49"/>
      <c r="F41" s="59">
        <v>15000</v>
      </c>
      <c r="G41" s="93">
        <f>H41+I41</f>
        <v>0</v>
      </c>
      <c r="H41" s="94"/>
      <c r="I41" s="95"/>
      <c r="J41" s="66">
        <f t="shared" si="2"/>
        <v>0</v>
      </c>
      <c r="K41" s="66">
        <f t="shared" si="3"/>
        <v>0</v>
      </c>
    </row>
    <row r="42" spans="1:11" ht="15">
      <c r="A42" s="18"/>
      <c r="B42" s="19">
        <v>75412</v>
      </c>
      <c r="C42" s="40" t="s">
        <v>58</v>
      </c>
      <c r="D42" s="53">
        <f>E42+F42</f>
        <v>450000</v>
      </c>
      <c r="E42" s="48">
        <f>SUM(E43:E43)</f>
        <v>450000</v>
      </c>
      <c r="F42" s="58">
        <f>SUM(F43:F43)</f>
        <v>0</v>
      </c>
      <c r="G42" s="90">
        <f>H42+I42</f>
        <v>0</v>
      </c>
      <c r="H42" s="91">
        <f>SUM(H43:H43)</f>
        <v>0</v>
      </c>
      <c r="I42" s="92">
        <f>SUM(I43:I43)</f>
        <v>0</v>
      </c>
      <c r="J42" s="62">
        <f t="shared" si="2"/>
        <v>0</v>
      </c>
      <c r="K42" s="62">
        <f t="shared" si="3"/>
        <v>0</v>
      </c>
    </row>
    <row r="43" spans="1:11" ht="25.5">
      <c r="A43" s="24"/>
      <c r="B43" s="19"/>
      <c r="C43" s="41" t="s">
        <v>128</v>
      </c>
      <c r="D43" s="54">
        <f>E43+F43</f>
        <v>450000</v>
      </c>
      <c r="E43" s="49">
        <v>450000</v>
      </c>
      <c r="F43" s="59"/>
      <c r="G43" s="93">
        <f>H43+I43</f>
        <v>0</v>
      </c>
      <c r="H43" s="94"/>
      <c r="I43" s="95"/>
      <c r="J43" s="66">
        <f t="shared" si="2"/>
        <v>0</v>
      </c>
      <c r="K43" s="66">
        <f t="shared" si="3"/>
        <v>0</v>
      </c>
    </row>
    <row r="44" spans="1:11" ht="15">
      <c r="A44" s="18"/>
      <c r="B44" s="19">
        <v>75416</v>
      </c>
      <c r="C44" s="40" t="s">
        <v>129</v>
      </c>
      <c r="D44" s="53">
        <f>E44+F44</f>
        <v>44000</v>
      </c>
      <c r="E44" s="48">
        <f>SUM(E45:E45)</f>
        <v>44000</v>
      </c>
      <c r="F44" s="58">
        <f>SUM(F45:F45)</f>
        <v>0</v>
      </c>
      <c r="G44" s="90">
        <f>H44+I44</f>
        <v>0</v>
      </c>
      <c r="H44" s="91">
        <f>SUM(H45:H45)</f>
        <v>0</v>
      </c>
      <c r="I44" s="92">
        <f>SUM(I45:I45)</f>
        <v>0</v>
      </c>
      <c r="J44" s="62">
        <f t="shared" si="2"/>
        <v>0</v>
      </c>
      <c r="K44" s="62">
        <f t="shared" si="3"/>
        <v>0</v>
      </c>
    </row>
    <row r="45" spans="1:11" ht="14.25">
      <c r="A45" s="24"/>
      <c r="B45" s="19"/>
      <c r="C45" s="41" t="s">
        <v>130</v>
      </c>
      <c r="D45" s="54">
        <f>E45+F45</f>
        <v>44000</v>
      </c>
      <c r="E45" s="49">
        <v>44000</v>
      </c>
      <c r="F45" s="59"/>
      <c r="G45" s="93">
        <f>H45+I45</f>
        <v>0</v>
      </c>
      <c r="H45" s="94"/>
      <c r="I45" s="95"/>
      <c r="J45" s="66">
        <f t="shared" si="2"/>
        <v>0</v>
      </c>
      <c r="K45" s="66">
        <f t="shared" si="3"/>
        <v>0</v>
      </c>
    </row>
    <row r="46" spans="1:11" ht="19.5" customHeight="1">
      <c r="A46" s="1">
        <v>801</v>
      </c>
      <c r="B46" s="1"/>
      <c r="C46" s="39" t="s">
        <v>12</v>
      </c>
      <c r="D46" s="52">
        <f t="shared" si="0"/>
        <v>4660633</v>
      </c>
      <c r="E46" s="47">
        <f>E47+E53+E55+E59+E63+E68</f>
        <v>3590568</v>
      </c>
      <c r="F46" s="39">
        <f>F47+F53+F55+F59+F63+F68</f>
        <v>1070065</v>
      </c>
      <c r="G46" s="87">
        <f t="shared" si="1"/>
        <v>1680387.44</v>
      </c>
      <c r="H46" s="88">
        <f>H47+H53+H55+H59+H63+H68</f>
        <v>919273.29</v>
      </c>
      <c r="I46" s="89">
        <f>I47+I53+I55+I59+I63+I68</f>
        <v>761114.15</v>
      </c>
      <c r="J46" s="16">
        <f t="shared" si="2"/>
        <v>0.36054918720268253</v>
      </c>
      <c r="K46" s="16">
        <f t="shared" si="3"/>
        <v>0.31706891963743256</v>
      </c>
    </row>
    <row r="47" spans="1:11" ht="15">
      <c r="A47" s="18"/>
      <c r="B47" s="19">
        <v>80101</v>
      </c>
      <c r="C47" s="40" t="s">
        <v>13</v>
      </c>
      <c r="D47" s="53">
        <f t="shared" si="0"/>
        <v>2707833</v>
      </c>
      <c r="E47" s="48">
        <f>SUM(E48:E52)</f>
        <v>1896468</v>
      </c>
      <c r="F47" s="58">
        <f>SUM(F48:F52)</f>
        <v>811365</v>
      </c>
      <c r="G47" s="90">
        <f t="shared" si="1"/>
        <v>1184069.81</v>
      </c>
      <c r="H47" s="91">
        <f>SUM(H48:H52)</f>
        <v>681655.66</v>
      </c>
      <c r="I47" s="92">
        <f>SUM(I48:I52)</f>
        <v>502414.15</v>
      </c>
      <c r="J47" s="62">
        <f t="shared" si="2"/>
        <v>0.43727578842565257</v>
      </c>
      <c r="K47" s="62">
        <f t="shared" si="3"/>
        <v>0.22341974624137878</v>
      </c>
    </row>
    <row r="48" spans="1:11" ht="25.5">
      <c r="A48" s="72"/>
      <c r="B48" s="73"/>
      <c r="C48" s="77" t="s">
        <v>131</v>
      </c>
      <c r="D48" s="81">
        <f t="shared" si="0"/>
        <v>400000</v>
      </c>
      <c r="E48" s="80">
        <v>400000</v>
      </c>
      <c r="F48" s="74"/>
      <c r="G48" s="160">
        <f t="shared" si="1"/>
        <v>10370</v>
      </c>
      <c r="H48" s="161">
        <v>10370</v>
      </c>
      <c r="I48" s="162"/>
      <c r="J48" s="66">
        <f t="shared" si="2"/>
        <v>0.025925</v>
      </c>
      <c r="K48" s="66">
        <f t="shared" si="3"/>
        <v>0.0019566944017625934</v>
      </c>
    </row>
    <row r="49" spans="1:11" ht="25.5">
      <c r="A49" s="72"/>
      <c r="B49" s="73"/>
      <c r="C49" s="41" t="s">
        <v>132</v>
      </c>
      <c r="D49" s="81">
        <f>E49+F49</f>
        <v>400000</v>
      </c>
      <c r="E49" s="80">
        <v>400000</v>
      </c>
      <c r="F49" s="74"/>
      <c r="G49" s="160">
        <f>H49+I49</f>
        <v>9150</v>
      </c>
      <c r="H49" s="161">
        <v>9150</v>
      </c>
      <c r="I49" s="162"/>
      <c r="J49" s="66">
        <f t="shared" si="2"/>
        <v>0.022875</v>
      </c>
      <c r="K49" s="66">
        <f t="shared" si="3"/>
        <v>0.001726495060378759</v>
      </c>
    </row>
    <row r="50" spans="1:11" ht="25.5">
      <c r="A50" s="72"/>
      <c r="B50" s="73"/>
      <c r="C50" s="77" t="s">
        <v>133</v>
      </c>
      <c r="D50" s="81">
        <f t="shared" si="0"/>
        <v>15000</v>
      </c>
      <c r="E50" s="80">
        <v>15000</v>
      </c>
      <c r="F50" s="74"/>
      <c r="G50" s="160">
        <f t="shared" si="1"/>
        <v>0</v>
      </c>
      <c r="H50" s="161"/>
      <c r="I50" s="162"/>
      <c r="J50" s="66">
        <f t="shared" si="2"/>
        <v>0</v>
      </c>
      <c r="K50" s="66">
        <f t="shared" si="3"/>
        <v>0</v>
      </c>
    </row>
    <row r="51" spans="1:11" ht="14.25">
      <c r="A51" s="72"/>
      <c r="B51" s="73"/>
      <c r="C51" s="41" t="s">
        <v>134</v>
      </c>
      <c r="D51" s="81">
        <f>E51+F51</f>
        <v>1492833</v>
      </c>
      <c r="E51" s="80">
        <v>681468</v>
      </c>
      <c r="F51" s="136">
        <v>811365</v>
      </c>
      <c r="G51" s="160">
        <f>H51+I51</f>
        <v>1157839.81</v>
      </c>
      <c r="H51" s="161">
        <v>655425.66</v>
      </c>
      <c r="I51" s="163">
        <v>502414.15</v>
      </c>
      <c r="J51" s="66">
        <f t="shared" si="2"/>
        <v>0.7755990187783899</v>
      </c>
      <c r="K51" s="66">
        <f t="shared" si="3"/>
        <v>0.21847046040162632</v>
      </c>
    </row>
    <row r="52" spans="1:11" ht="25.5">
      <c r="A52" s="72"/>
      <c r="B52" s="73"/>
      <c r="C52" s="41" t="s">
        <v>135</v>
      </c>
      <c r="D52" s="81">
        <f t="shared" si="0"/>
        <v>400000</v>
      </c>
      <c r="E52" s="80">
        <v>400000</v>
      </c>
      <c r="F52" s="136"/>
      <c r="G52" s="160">
        <f t="shared" si="1"/>
        <v>6710</v>
      </c>
      <c r="H52" s="161">
        <v>6710</v>
      </c>
      <c r="I52" s="163"/>
      <c r="J52" s="66">
        <f t="shared" si="2"/>
        <v>0.016775</v>
      </c>
      <c r="K52" s="66">
        <f t="shared" si="3"/>
        <v>0.00126609637761109</v>
      </c>
    </row>
    <row r="53" spans="1:11" ht="15">
      <c r="A53" s="18"/>
      <c r="B53" s="19">
        <v>80102</v>
      </c>
      <c r="C53" s="40" t="s">
        <v>14</v>
      </c>
      <c r="D53" s="53">
        <f>E53+F53</f>
        <v>358700</v>
      </c>
      <c r="E53" s="48">
        <f>SUM(E54:E54)</f>
        <v>100000</v>
      </c>
      <c r="F53" s="58">
        <f>SUM(F54:F54)</f>
        <v>258700</v>
      </c>
      <c r="G53" s="90">
        <f>H53+I53</f>
        <v>266992.97</v>
      </c>
      <c r="H53" s="91">
        <f>SUM(H54:H54)</f>
        <v>8292.97</v>
      </c>
      <c r="I53" s="92">
        <f>SUM(I54:I54)</f>
        <v>258700</v>
      </c>
      <c r="J53" s="62">
        <f t="shared" si="2"/>
        <v>0.7443350153331474</v>
      </c>
      <c r="K53" s="62">
        <f t="shared" si="3"/>
        <v>0.050378365449273675</v>
      </c>
    </row>
    <row r="54" spans="1:11" ht="25.5">
      <c r="A54" s="72"/>
      <c r="B54" s="73"/>
      <c r="C54" s="77" t="s">
        <v>72</v>
      </c>
      <c r="D54" s="81">
        <f>E54+F54</f>
        <v>358700</v>
      </c>
      <c r="E54" s="80">
        <v>100000</v>
      </c>
      <c r="F54" s="74">
        <v>258700</v>
      </c>
      <c r="G54" s="160">
        <f>H54+I54</f>
        <v>266992.97</v>
      </c>
      <c r="H54" s="161">
        <v>8292.97</v>
      </c>
      <c r="I54" s="162">
        <v>258700</v>
      </c>
      <c r="J54" s="66">
        <f t="shared" si="2"/>
        <v>0.7443350153331474</v>
      </c>
      <c r="K54" s="66">
        <f t="shared" si="3"/>
        <v>0.050378365449273675</v>
      </c>
    </row>
    <row r="55" spans="1:11" ht="15">
      <c r="A55" s="18"/>
      <c r="B55" s="19">
        <v>80110</v>
      </c>
      <c r="C55" s="40" t="s">
        <v>31</v>
      </c>
      <c r="D55" s="53">
        <f t="shared" si="0"/>
        <v>535000</v>
      </c>
      <c r="E55" s="48">
        <f>SUM(E56:E58)</f>
        <v>535000</v>
      </c>
      <c r="F55" s="58">
        <f>SUM(F56:F58)</f>
        <v>0</v>
      </c>
      <c r="G55" s="90">
        <f t="shared" si="1"/>
        <v>9760</v>
      </c>
      <c r="H55" s="91">
        <f>SUM(H56:H58)</f>
        <v>9760</v>
      </c>
      <c r="I55" s="92">
        <f>SUM(I56:I58)</f>
        <v>0</v>
      </c>
      <c r="J55" s="62">
        <f t="shared" si="2"/>
        <v>0.018242990654205607</v>
      </c>
      <c r="K55" s="62">
        <f t="shared" si="3"/>
        <v>0.0018415947310706762</v>
      </c>
    </row>
    <row r="56" spans="1:11" ht="25.5">
      <c r="A56" s="72"/>
      <c r="B56" s="73"/>
      <c r="C56" s="77" t="s">
        <v>136</v>
      </c>
      <c r="D56" s="81">
        <f t="shared" si="0"/>
        <v>35000</v>
      </c>
      <c r="E56" s="80">
        <v>35000</v>
      </c>
      <c r="F56" s="74"/>
      <c r="G56" s="160">
        <f t="shared" si="1"/>
        <v>0</v>
      </c>
      <c r="H56" s="161"/>
      <c r="I56" s="162"/>
      <c r="J56" s="66">
        <f t="shared" si="2"/>
        <v>0</v>
      </c>
      <c r="K56" s="66">
        <f t="shared" si="3"/>
        <v>0</v>
      </c>
    </row>
    <row r="57" spans="1:11" ht="25.5">
      <c r="A57" s="72"/>
      <c r="B57" s="73"/>
      <c r="C57" s="77" t="s">
        <v>137</v>
      </c>
      <c r="D57" s="81">
        <f>E57+F57</f>
        <v>400000</v>
      </c>
      <c r="E57" s="80">
        <v>400000</v>
      </c>
      <c r="F57" s="74"/>
      <c r="G57" s="160">
        <f>H57+I57</f>
        <v>9760</v>
      </c>
      <c r="H57" s="161">
        <v>9760</v>
      </c>
      <c r="I57" s="162"/>
      <c r="J57" s="66">
        <f t="shared" si="2"/>
        <v>0.0244</v>
      </c>
      <c r="K57" s="66">
        <f t="shared" si="3"/>
        <v>0.0018415947310706762</v>
      </c>
    </row>
    <row r="58" spans="1:11" ht="25.5">
      <c r="A58" s="72"/>
      <c r="B58" s="73"/>
      <c r="C58" s="77" t="s">
        <v>138</v>
      </c>
      <c r="D58" s="81">
        <f t="shared" si="0"/>
        <v>100000</v>
      </c>
      <c r="E58" s="80">
        <v>100000</v>
      </c>
      <c r="F58" s="74"/>
      <c r="G58" s="160">
        <f t="shared" si="1"/>
        <v>0</v>
      </c>
      <c r="H58" s="161"/>
      <c r="I58" s="162"/>
      <c r="J58" s="66">
        <f t="shared" si="2"/>
        <v>0</v>
      </c>
      <c r="K58" s="66">
        <f t="shared" si="3"/>
        <v>0</v>
      </c>
    </row>
    <row r="59" spans="1:11" ht="15">
      <c r="A59" s="18"/>
      <c r="B59" s="19">
        <v>80120</v>
      </c>
      <c r="C59" s="40" t="s">
        <v>15</v>
      </c>
      <c r="D59" s="53">
        <f t="shared" si="0"/>
        <v>51500</v>
      </c>
      <c r="E59" s="48">
        <f>SUM(E60:E62)</f>
        <v>51500</v>
      </c>
      <c r="F59" s="58">
        <f>F60</f>
        <v>0</v>
      </c>
      <c r="G59" s="90">
        <f t="shared" si="1"/>
        <v>0</v>
      </c>
      <c r="H59" s="91">
        <f>SUM(H60:H62)</f>
        <v>0</v>
      </c>
      <c r="I59" s="92">
        <f>I60</f>
        <v>0</v>
      </c>
      <c r="J59" s="62">
        <f t="shared" si="2"/>
        <v>0</v>
      </c>
      <c r="K59" s="62">
        <f t="shared" si="3"/>
        <v>0</v>
      </c>
    </row>
    <row r="60" spans="1:11" ht="51">
      <c r="A60" s="72"/>
      <c r="B60" s="73"/>
      <c r="C60" s="77" t="s">
        <v>139</v>
      </c>
      <c r="D60" s="81">
        <f t="shared" si="0"/>
        <v>5500</v>
      </c>
      <c r="E60" s="80">
        <v>5500</v>
      </c>
      <c r="F60" s="74"/>
      <c r="G60" s="160">
        <f t="shared" si="1"/>
        <v>0</v>
      </c>
      <c r="H60" s="161"/>
      <c r="I60" s="162"/>
      <c r="J60" s="66">
        <f t="shared" si="2"/>
        <v>0</v>
      </c>
      <c r="K60" s="66">
        <f t="shared" si="3"/>
        <v>0</v>
      </c>
    </row>
    <row r="61" spans="1:11" ht="38.25">
      <c r="A61" s="72"/>
      <c r="B61" s="73"/>
      <c r="C61" s="41" t="s">
        <v>140</v>
      </c>
      <c r="D61" s="81">
        <f t="shared" si="0"/>
        <v>30000</v>
      </c>
      <c r="E61" s="80">
        <v>30000</v>
      </c>
      <c r="F61" s="74"/>
      <c r="G61" s="160">
        <f t="shared" si="1"/>
        <v>0</v>
      </c>
      <c r="H61" s="161"/>
      <c r="I61" s="162"/>
      <c r="J61" s="66">
        <f t="shared" si="2"/>
        <v>0</v>
      </c>
      <c r="K61" s="66">
        <f t="shared" si="3"/>
        <v>0</v>
      </c>
    </row>
    <row r="62" spans="1:11" ht="25.5">
      <c r="A62" s="72"/>
      <c r="B62" s="73"/>
      <c r="C62" s="41" t="s">
        <v>141</v>
      </c>
      <c r="D62" s="81">
        <f t="shared" si="0"/>
        <v>16000</v>
      </c>
      <c r="E62" s="80">
        <v>16000</v>
      </c>
      <c r="F62" s="74"/>
      <c r="G62" s="160">
        <f t="shared" si="1"/>
        <v>0</v>
      </c>
      <c r="H62" s="161"/>
      <c r="I62" s="162"/>
      <c r="J62" s="66">
        <f t="shared" si="2"/>
        <v>0</v>
      </c>
      <c r="K62" s="66">
        <f t="shared" si="3"/>
        <v>0</v>
      </c>
    </row>
    <row r="63" spans="1:11" ht="15">
      <c r="A63" s="18"/>
      <c r="B63" s="19">
        <v>80130</v>
      </c>
      <c r="C63" s="40" t="s">
        <v>16</v>
      </c>
      <c r="D63" s="53">
        <f t="shared" si="0"/>
        <v>27600</v>
      </c>
      <c r="E63" s="48">
        <f>SUM(E64:E67)</f>
        <v>27600</v>
      </c>
      <c r="F63" s="58">
        <f>SUM(F64:F67)</f>
        <v>0</v>
      </c>
      <c r="G63" s="90">
        <f t="shared" si="1"/>
        <v>20094.66</v>
      </c>
      <c r="H63" s="91">
        <f>SUM(H64:H67)</f>
        <v>20094.66</v>
      </c>
      <c r="I63" s="92">
        <f>SUM(I64:I67)</f>
        <v>0</v>
      </c>
      <c r="J63" s="62">
        <f t="shared" si="2"/>
        <v>0.7280673913043478</v>
      </c>
      <c r="K63" s="62">
        <f t="shared" si="3"/>
        <v>0.003791620899452528</v>
      </c>
    </row>
    <row r="64" spans="1:11" ht="25.5">
      <c r="A64" s="72"/>
      <c r="B64" s="73"/>
      <c r="C64" s="77" t="s">
        <v>142</v>
      </c>
      <c r="D64" s="81">
        <f t="shared" si="0"/>
        <v>12000</v>
      </c>
      <c r="E64" s="80">
        <v>12000</v>
      </c>
      <c r="F64" s="74"/>
      <c r="G64" s="160">
        <f t="shared" si="1"/>
        <v>11856</v>
      </c>
      <c r="H64" s="161">
        <v>11856</v>
      </c>
      <c r="I64" s="162"/>
      <c r="J64" s="66">
        <f t="shared" si="2"/>
        <v>0.988</v>
      </c>
      <c r="K64" s="66">
        <f t="shared" si="3"/>
        <v>0.0022370847470874937</v>
      </c>
    </row>
    <row r="65" spans="1:11" ht="38.25">
      <c r="A65" s="72"/>
      <c r="B65" s="73"/>
      <c r="C65" s="77" t="s">
        <v>143</v>
      </c>
      <c r="D65" s="81">
        <f t="shared" si="0"/>
        <v>4000</v>
      </c>
      <c r="E65" s="80">
        <v>4000</v>
      </c>
      <c r="F65" s="74"/>
      <c r="G65" s="160">
        <f t="shared" si="1"/>
        <v>3980.86</v>
      </c>
      <c r="H65" s="161">
        <v>3980.86</v>
      </c>
      <c r="I65" s="162"/>
      <c r="J65" s="66">
        <f t="shared" si="2"/>
        <v>0.9952150000000001</v>
      </c>
      <c r="K65" s="66">
        <f t="shared" si="3"/>
        <v>0.0007511404509354521</v>
      </c>
    </row>
    <row r="66" spans="1:11" ht="25.5">
      <c r="A66" s="72"/>
      <c r="B66" s="73"/>
      <c r="C66" s="77" t="s">
        <v>144</v>
      </c>
      <c r="D66" s="81">
        <f t="shared" si="0"/>
        <v>8300</v>
      </c>
      <c r="E66" s="80">
        <v>8300</v>
      </c>
      <c r="F66" s="74"/>
      <c r="G66" s="160">
        <f t="shared" si="1"/>
        <v>4257.8</v>
      </c>
      <c r="H66" s="161">
        <v>4257.8</v>
      </c>
      <c r="I66" s="162"/>
      <c r="J66" s="66">
        <f t="shared" si="2"/>
        <v>0.5129879518072289</v>
      </c>
      <c r="K66" s="66">
        <f t="shared" si="3"/>
        <v>0.0008033957014295825</v>
      </c>
    </row>
    <row r="67" spans="1:11" ht="25.5">
      <c r="A67" s="72"/>
      <c r="B67" s="73"/>
      <c r="C67" s="77" t="s">
        <v>145</v>
      </c>
      <c r="D67" s="81">
        <f t="shared" si="0"/>
        <v>3300</v>
      </c>
      <c r="E67" s="80">
        <v>3300</v>
      </c>
      <c r="F67" s="74"/>
      <c r="G67" s="160">
        <f t="shared" si="1"/>
        <v>0</v>
      </c>
      <c r="H67" s="161"/>
      <c r="I67" s="162"/>
      <c r="J67" s="66">
        <f t="shared" si="2"/>
        <v>0</v>
      </c>
      <c r="K67" s="66">
        <f t="shared" si="3"/>
        <v>0</v>
      </c>
    </row>
    <row r="68" spans="1:11" ht="38.25">
      <c r="A68" s="18"/>
      <c r="B68" s="19">
        <v>80140</v>
      </c>
      <c r="C68" s="40" t="s">
        <v>46</v>
      </c>
      <c r="D68" s="53">
        <f t="shared" si="0"/>
        <v>980000</v>
      </c>
      <c r="E68" s="48">
        <f>E69</f>
        <v>980000</v>
      </c>
      <c r="F68" s="58">
        <f>F69</f>
        <v>0</v>
      </c>
      <c r="G68" s="90">
        <f t="shared" si="1"/>
        <v>199470</v>
      </c>
      <c r="H68" s="91">
        <f>H69</f>
        <v>199470</v>
      </c>
      <c r="I68" s="92">
        <f>I69</f>
        <v>0</v>
      </c>
      <c r="J68" s="62">
        <f t="shared" si="2"/>
        <v>0.20354081632653062</v>
      </c>
      <c r="K68" s="62">
        <f t="shared" si="3"/>
        <v>0.03763759231625695</v>
      </c>
    </row>
    <row r="69" spans="1:11" ht="14.25">
      <c r="A69" s="72"/>
      <c r="B69" s="73"/>
      <c r="C69" s="77" t="s">
        <v>146</v>
      </c>
      <c r="D69" s="81">
        <f t="shared" si="0"/>
        <v>980000</v>
      </c>
      <c r="E69" s="80">
        <v>980000</v>
      </c>
      <c r="F69" s="74"/>
      <c r="G69" s="160">
        <f t="shared" si="1"/>
        <v>199470</v>
      </c>
      <c r="H69" s="161">
        <v>199470</v>
      </c>
      <c r="I69" s="162"/>
      <c r="J69" s="66">
        <f aca="true" t="shared" si="4" ref="J69:J132">G69/D69</f>
        <v>0.20354081632653062</v>
      </c>
      <c r="K69" s="66">
        <f aca="true" t="shared" si="5" ref="K69:K132">G69/$G$134</f>
        <v>0.03763759231625695</v>
      </c>
    </row>
    <row r="70" spans="1:11" ht="19.5" customHeight="1">
      <c r="A70" s="1">
        <v>851</v>
      </c>
      <c r="B70" s="1"/>
      <c r="C70" s="39" t="s">
        <v>37</v>
      </c>
      <c r="D70" s="52">
        <f>E70+F70</f>
        <v>343427</v>
      </c>
      <c r="E70" s="47">
        <f>E73+E71+E77</f>
        <v>328000</v>
      </c>
      <c r="F70" s="39">
        <f>F73+F71+F77</f>
        <v>15427</v>
      </c>
      <c r="G70" s="87">
        <f>H70+I70</f>
        <v>15426.83</v>
      </c>
      <c r="H70" s="88">
        <f>H73+H71+H77</f>
        <v>0</v>
      </c>
      <c r="I70" s="89">
        <f>I73+I71+I77</f>
        <v>15426.83</v>
      </c>
      <c r="J70" s="16">
        <f t="shared" si="4"/>
        <v>0.04492025961849243</v>
      </c>
      <c r="K70" s="16">
        <f t="shared" si="5"/>
        <v>0.002910857463639656</v>
      </c>
    </row>
    <row r="71" spans="1:11" ht="15">
      <c r="A71" s="18"/>
      <c r="B71" s="19">
        <v>85111</v>
      </c>
      <c r="C71" s="40" t="s">
        <v>147</v>
      </c>
      <c r="D71" s="53">
        <f>E71+F71</f>
        <v>90000</v>
      </c>
      <c r="E71" s="48">
        <f>SUM(E72)</f>
        <v>90000</v>
      </c>
      <c r="F71" s="58">
        <f>SUM(F72)</f>
        <v>0</v>
      </c>
      <c r="G71" s="90">
        <f>H71+I71</f>
        <v>0</v>
      </c>
      <c r="H71" s="91">
        <f>SUM(H72)</f>
        <v>0</v>
      </c>
      <c r="I71" s="92">
        <f>SUM(I72)</f>
        <v>0</v>
      </c>
      <c r="J71" s="62">
        <f t="shared" si="4"/>
        <v>0</v>
      </c>
      <c r="K71" s="62">
        <f t="shared" si="5"/>
        <v>0</v>
      </c>
    </row>
    <row r="72" spans="1:11" ht="89.25">
      <c r="A72" s="72"/>
      <c r="B72" s="73"/>
      <c r="C72" s="78" t="s">
        <v>148</v>
      </c>
      <c r="D72" s="81">
        <f>E72+F72</f>
        <v>90000</v>
      </c>
      <c r="E72" s="80">
        <v>90000</v>
      </c>
      <c r="F72" s="74"/>
      <c r="G72" s="160">
        <f>H72+I72</f>
        <v>0</v>
      </c>
      <c r="H72" s="161"/>
      <c r="I72" s="162"/>
      <c r="J72" s="66">
        <f t="shared" si="4"/>
        <v>0</v>
      </c>
      <c r="K72" s="66">
        <f t="shared" si="5"/>
        <v>0</v>
      </c>
    </row>
    <row r="73" spans="1:11" ht="15">
      <c r="A73" s="18"/>
      <c r="B73" s="19">
        <v>85121</v>
      </c>
      <c r="C73" s="40" t="s">
        <v>38</v>
      </c>
      <c r="D73" s="53">
        <f t="shared" si="0"/>
        <v>173427</v>
      </c>
      <c r="E73" s="48">
        <f>SUM(E74:E76)</f>
        <v>158000</v>
      </c>
      <c r="F73" s="58">
        <f>SUM(F74:F76)</f>
        <v>15427</v>
      </c>
      <c r="G73" s="90">
        <f t="shared" si="1"/>
        <v>15426.83</v>
      </c>
      <c r="H73" s="91">
        <f>SUM(H74:H76)</f>
        <v>0</v>
      </c>
      <c r="I73" s="92">
        <f>SUM(I74:I76)</f>
        <v>15426.83</v>
      </c>
      <c r="J73" s="62">
        <f t="shared" si="4"/>
        <v>0.08895287354333524</v>
      </c>
      <c r="K73" s="62">
        <f t="shared" si="5"/>
        <v>0.002910857463639656</v>
      </c>
    </row>
    <row r="74" spans="1:11" ht="38.25">
      <c r="A74" s="72"/>
      <c r="B74" s="73"/>
      <c r="C74" s="41" t="s">
        <v>149</v>
      </c>
      <c r="D74" s="81">
        <f t="shared" si="0"/>
        <v>8000</v>
      </c>
      <c r="E74" s="80">
        <v>8000</v>
      </c>
      <c r="F74" s="74"/>
      <c r="G74" s="160">
        <f t="shared" si="1"/>
        <v>0</v>
      </c>
      <c r="H74" s="161"/>
      <c r="I74" s="162"/>
      <c r="J74" s="66">
        <f t="shared" si="4"/>
        <v>0</v>
      </c>
      <c r="K74" s="66">
        <f t="shared" si="5"/>
        <v>0</v>
      </c>
    </row>
    <row r="75" spans="1:11" ht="25.5">
      <c r="A75" s="72"/>
      <c r="B75" s="73"/>
      <c r="C75" s="41" t="s">
        <v>73</v>
      </c>
      <c r="D75" s="81">
        <f t="shared" si="0"/>
        <v>15427</v>
      </c>
      <c r="E75" s="80"/>
      <c r="F75" s="74">
        <v>15427</v>
      </c>
      <c r="G75" s="160">
        <f t="shared" si="1"/>
        <v>15426.83</v>
      </c>
      <c r="H75" s="161"/>
      <c r="I75" s="162">
        <v>15426.83</v>
      </c>
      <c r="J75" s="66">
        <f t="shared" si="4"/>
        <v>0.9999889803591107</v>
      </c>
      <c r="K75" s="66">
        <f t="shared" si="5"/>
        <v>0.002910857463639656</v>
      </c>
    </row>
    <row r="76" spans="1:11" ht="14.25">
      <c r="A76" s="72"/>
      <c r="B76" s="73"/>
      <c r="C76" s="41" t="s">
        <v>150</v>
      </c>
      <c r="D76" s="81">
        <f t="shared" si="0"/>
        <v>150000</v>
      </c>
      <c r="E76" s="80">
        <v>150000</v>
      </c>
      <c r="F76" s="74"/>
      <c r="G76" s="160">
        <f t="shared" si="1"/>
        <v>0</v>
      </c>
      <c r="H76" s="161"/>
      <c r="I76" s="162"/>
      <c r="J76" s="66">
        <f t="shared" si="4"/>
        <v>0</v>
      </c>
      <c r="K76" s="66">
        <f t="shared" si="5"/>
        <v>0</v>
      </c>
    </row>
    <row r="77" spans="1:11" ht="15">
      <c r="A77" s="18"/>
      <c r="B77" s="19">
        <v>85141</v>
      </c>
      <c r="C77" s="40" t="s">
        <v>151</v>
      </c>
      <c r="D77" s="53">
        <f t="shared" si="0"/>
        <v>80000</v>
      </c>
      <c r="E77" s="48">
        <f>SUM(E78)</f>
        <v>80000</v>
      </c>
      <c r="F77" s="58">
        <f>SUM(F78)</f>
        <v>0</v>
      </c>
      <c r="G77" s="90">
        <f t="shared" si="1"/>
        <v>0</v>
      </c>
      <c r="H77" s="91">
        <f>SUM(H78)</f>
        <v>0</v>
      </c>
      <c r="I77" s="92">
        <f>SUM(I78)</f>
        <v>0</v>
      </c>
      <c r="J77" s="62">
        <f t="shared" si="4"/>
        <v>0</v>
      </c>
      <c r="K77" s="62">
        <f t="shared" si="5"/>
        <v>0</v>
      </c>
    </row>
    <row r="78" spans="1:11" ht="38.25">
      <c r="A78" s="72"/>
      <c r="B78" s="73"/>
      <c r="C78" s="78" t="s">
        <v>152</v>
      </c>
      <c r="D78" s="81">
        <f t="shared" si="0"/>
        <v>80000</v>
      </c>
      <c r="E78" s="80">
        <v>80000</v>
      </c>
      <c r="F78" s="74"/>
      <c r="G78" s="160">
        <f t="shared" si="1"/>
        <v>0</v>
      </c>
      <c r="H78" s="161"/>
      <c r="I78" s="162"/>
      <c r="J78" s="66">
        <f t="shared" si="4"/>
        <v>0</v>
      </c>
      <c r="K78" s="66">
        <f t="shared" si="5"/>
        <v>0</v>
      </c>
    </row>
    <row r="79" spans="1:11" ht="19.5" customHeight="1">
      <c r="A79" s="1">
        <v>852</v>
      </c>
      <c r="B79" s="1"/>
      <c r="C79" s="39" t="s">
        <v>47</v>
      </c>
      <c r="D79" s="52">
        <f t="shared" si="0"/>
        <v>2500</v>
      </c>
      <c r="E79" s="47">
        <f>E80</f>
        <v>2500</v>
      </c>
      <c r="F79" s="39">
        <f>F80</f>
        <v>0</v>
      </c>
      <c r="G79" s="87">
        <f t="shared" si="1"/>
        <v>2494</v>
      </c>
      <c r="H79" s="88">
        <f>H80</f>
        <v>2494</v>
      </c>
      <c r="I79" s="89">
        <f>I80</f>
        <v>0</v>
      </c>
      <c r="J79" s="16">
        <f t="shared" si="4"/>
        <v>0.9976</v>
      </c>
      <c r="K79" s="16">
        <f t="shared" si="5"/>
        <v>0.00047058783394367487</v>
      </c>
    </row>
    <row r="80" spans="1:11" ht="15">
      <c r="A80" s="18"/>
      <c r="B80" s="19">
        <v>85202</v>
      </c>
      <c r="C80" s="40" t="s">
        <v>30</v>
      </c>
      <c r="D80" s="53">
        <f t="shared" si="0"/>
        <v>2500</v>
      </c>
      <c r="E80" s="48">
        <f>SUM(E81:E81)</f>
        <v>2500</v>
      </c>
      <c r="F80" s="58">
        <f>SUM(F81:F81)</f>
        <v>0</v>
      </c>
      <c r="G80" s="90">
        <f t="shared" si="1"/>
        <v>2494</v>
      </c>
      <c r="H80" s="91">
        <f>SUM(H81:H81)</f>
        <v>2494</v>
      </c>
      <c r="I80" s="92">
        <f>SUM(I81:I81)</f>
        <v>0</v>
      </c>
      <c r="J80" s="62">
        <f t="shared" si="4"/>
        <v>0.9976</v>
      </c>
      <c r="K80" s="62">
        <f t="shared" si="5"/>
        <v>0.00047058783394367487</v>
      </c>
    </row>
    <row r="81" spans="1:11" ht="25.5">
      <c r="A81" s="72"/>
      <c r="B81" s="73"/>
      <c r="C81" s="77" t="s">
        <v>153</v>
      </c>
      <c r="D81" s="81">
        <f t="shared" si="0"/>
        <v>2500</v>
      </c>
      <c r="E81" s="80">
        <v>2500</v>
      </c>
      <c r="F81" s="74"/>
      <c r="G81" s="160">
        <f t="shared" si="1"/>
        <v>2494</v>
      </c>
      <c r="H81" s="174">
        <v>2494</v>
      </c>
      <c r="I81" s="162"/>
      <c r="J81" s="66">
        <f t="shared" si="4"/>
        <v>0.9976</v>
      </c>
      <c r="K81" s="66">
        <f t="shared" si="5"/>
        <v>0.00047058783394367487</v>
      </c>
    </row>
    <row r="82" spans="1:11" ht="25.5">
      <c r="A82" s="1">
        <v>853</v>
      </c>
      <c r="B82" s="1"/>
      <c r="C82" s="39" t="s">
        <v>48</v>
      </c>
      <c r="D82" s="52">
        <f t="shared" si="0"/>
        <v>1545400</v>
      </c>
      <c r="E82" s="47">
        <f>E83</f>
        <v>1545400</v>
      </c>
      <c r="F82" s="39">
        <f>F83</f>
        <v>0</v>
      </c>
      <c r="G82" s="87">
        <f t="shared" si="1"/>
        <v>0</v>
      </c>
      <c r="H82" s="88">
        <f>H83</f>
        <v>0</v>
      </c>
      <c r="I82" s="164">
        <f>I83</f>
        <v>0</v>
      </c>
      <c r="J82" s="16">
        <f t="shared" si="4"/>
        <v>0</v>
      </c>
      <c r="K82" s="16">
        <f t="shared" si="5"/>
        <v>0</v>
      </c>
    </row>
    <row r="83" spans="1:11" ht="15">
      <c r="A83" s="18"/>
      <c r="B83" s="19">
        <v>85305</v>
      </c>
      <c r="C83" s="40" t="s">
        <v>27</v>
      </c>
      <c r="D83" s="53">
        <f t="shared" si="0"/>
        <v>1545400</v>
      </c>
      <c r="E83" s="48">
        <f>SUM(E84:E84)</f>
        <v>1545400</v>
      </c>
      <c r="F83" s="58">
        <f>SUM(F84:F84)</f>
        <v>0</v>
      </c>
      <c r="G83" s="90">
        <f t="shared" si="1"/>
        <v>0</v>
      </c>
      <c r="H83" s="91">
        <f>SUM(H84:H84)</f>
        <v>0</v>
      </c>
      <c r="I83" s="92">
        <f>SUM(I84:I84)</f>
        <v>0</v>
      </c>
      <c r="J83" s="62">
        <f t="shared" si="4"/>
        <v>0</v>
      </c>
      <c r="K83" s="62">
        <f t="shared" si="5"/>
        <v>0</v>
      </c>
    </row>
    <row r="84" spans="1:11" ht="14.25">
      <c r="A84" s="72"/>
      <c r="B84" s="73"/>
      <c r="C84" s="77" t="s">
        <v>154</v>
      </c>
      <c r="D84" s="81">
        <f t="shared" si="0"/>
        <v>1545400</v>
      </c>
      <c r="E84" s="80">
        <v>1545400</v>
      </c>
      <c r="F84" s="74"/>
      <c r="G84" s="160">
        <f t="shared" si="1"/>
        <v>0</v>
      </c>
      <c r="H84" s="161"/>
      <c r="I84" s="162"/>
      <c r="J84" s="66">
        <f t="shared" si="4"/>
        <v>0</v>
      </c>
      <c r="K84" s="66">
        <f t="shared" si="5"/>
        <v>0</v>
      </c>
    </row>
    <row r="85" spans="1:11" ht="25.5">
      <c r="A85" s="1">
        <v>900</v>
      </c>
      <c r="B85" s="1"/>
      <c r="C85" s="39" t="s">
        <v>18</v>
      </c>
      <c r="D85" s="52">
        <f t="shared" si="0"/>
        <v>7291044</v>
      </c>
      <c r="E85" s="47">
        <f>E86+E88+E90+E96+E98</f>
        <v>7047144</v>
      </c>
      <c r="F85" s="39">
        <f>F86+F88+F90+F96+F98</f>
        <v>243900</v>
      </c>
      <c r="G85" s="87">
        <f t="shared" si="1"/>
        <v>2552442.18</v>
      </c>
      <c r="H85" s="88">
        <f>H86+H88+H90+H96+H98</f>
        <v>2312442.18</v>
      </c>
      <c r="I85" s="89">
        <f>I86+I88+I90+I96+I98</f>
        <v>240000</v>
      </c>
      <c r="J85" s="16">
        <f t="shared" si="4"/>
        <v>0.35007910801251513</v>
      </c>
      <c r="K85" s="16">
        <f t="shared" si="5"/>
        <v>0.4816151711117368</v>
      </c>
    </row>
    <row r="86" spans="1:11" ht="15">
      <c r="A86" s="18"/>
      <c r="B86" s="19">
        <v>90001</v>
      </c>
      <c r="C86" s="40" t="s">
        <v>39</v>
      </c>
      <c r="D86" s="53">
        <f t="shared" si="0"/>
        <v>4185544</v>
      </c>
      <c r="E86" s="48">
        <f>E87</f>
        <v>3945544</v>
      </c>
      <c r="F86" s="58">
        <f>F87</f>
        <v>240000</v>
      </c>
      <c r="G86" s="90">
        <f t="shared" si="1"/>
        <v>2504966.01</v>
      </c>
      <c r="H86" s="91">
        <f>H87</f>
        <v>2264966.01</v>
      </c>
      <c r="I86" s="92">
        <f>I87</f>
        <v>240000</v>
      </c>
      <c r="J86" s="62">
        <f t="shared" si="4"/>
        <v>0.5984803910793913</v>
      </c>
      <c r="K86" s="62">
        <f t="shared" si="5"/>
        <v>0.47265698827122277</v>
      </c>
    </row>
    <row r="87" spans="1:11" ht="51">
      <c r="A87" s="72"/>
      <c r="B87" s="73"/>
      <c r="C87" s="41" t="s">
        <v>59</v>
      </c>
      <c r="D87" s="81">
        <f t="shared" si="0"/>
        <v>4185544</v>
      </c>
      <c r="E87" s="80">
        <v>3945544</v>
      </c>
      <c r="F87" s="74">
        <v>240000</v>
      </c>
      <c r="G87" s="160">
        <f t="shared" si="1"/>
        <v>2504966.01</v>
      </c>
      <c r="H87" s="161">
        <v>2264966.01</v>
      </c>
      <c r="I87" s="162">
        <v>240000</v>
      </c>
      <c r="J87" s="66">
        <f t="shared" si="4"/>
        <v>0.5984803910793913</v>
      </c>
      <c r="K87" s="66">
        <f t="shared" si="5"/>
        <v>0.47265698827122277</v>
      </c>
    </row>
    <row r="88" spans="1:11" ht="15">
      <c r="A88" s="18"/>
      <c r="B88" s="19">
        <v>90013</v>
      </c>
      <c r="C88" s="40" t="s">
        <v>155</v>
      </c>
      <c r="D88" s="53">
        <f t="shared" si="0"/>
        <v>1050000</v>
      </c>
      <c r="E88" s="48">
        <f>E89</f>
        <v>1050000</v>
      </c>
      <c r="F88" s="58">
        <f>F89</f>
        <v>0</v>
      </c>
      <c r="G88" s="90">
        <f t="shared" si="1"/>
        <v>0</v>
      </c>
      <c r="H88" s="91">
        <f>H89</f>
        <v>0</v>
      </c>
      <c r="I88" s="92">
        <f>I89</f>
        <v>0</v>
      </c>
      <c r="J88" s="62">
        <f t="shared" si="4"/>
        <v>0</v>
      </c>
      <c r="K88" s="62">
        <f t="shared" si="5"/>
        <v>0</v>
      </c>
    </row>
    <row r="89" spans="1:11" ht="38.25">
      <c r="A89" s="72"/>
      <c r="B89" s="73"/>
      <c r="C89" s="41" t="s">
        <v>156</v>
      </c>
      <c r="D89" s="81">
        <f t="shared" si="0"/>
        <v>1050000</v>
      </c>
      <c r="E89" s="80">
        <v>1050000</v>
      </c>
      <c r="F89" s="74"/>
      <c r="G89" s="160">
        <f t="shared" si="1"/>
        <v>0</v>
      </c>
      <c r="H89" s="161"/>
      <c r="I89" s="162"/>
      <c r="J89" s="66">
        <f t="shared" si="4"/>
        <v>0</v>
      </c>
      <c r="K89" s="66">
        <f t="shared" si="5"/>
        <v>0</v>
      </c>
    </row>
    <row r="90" spans="1:11" ht="15">
      <c r="A90" s="18"/>
      <c r="B90" s="19">
        <v>90015</v>
      </c>
      <c r="C90" s="40" t="s">
        <v>19</v>
      </c>
      <c r="D90" s="53">
        <f t="shared" si="0"/>
        <v>810000</v>
      </c>
      <c r="E90" s="48">
        <f>SUM(E91:E95)</f>
        <v>810000</v>
      </c>
      <c r="F90" s="58">
        <f>SUM(F91:F95)</f>
        <v>0</v>
      </c>
      <c r="G90" s="90">
        <f t="shared" si="1"/>
        <v>0</v>
      </c>
      <c r="H90" s="91">
        <f>SUM(H91:H95)</f>
        <v>0</v>
      </c>
      <c r="I90" s="92">
        <f>SUM(I91:I95)</f>
        <v>0</v>
      </c>
      <c r="J90" s="62">
        <f t="shared" si="4"/>
        <v>0</v>
      </c>
      <c r="K90" s="62">
        <f t="shared" si="5"/>
        <v>0</v>
      </c>
    </row>
    <row r="91" spans="1:11" ht="14.25">
      <c r="A91" s="72"/>
      <c r="B91" s="73"/>
      <c r="C91" s="78" t="s">
        <v>40</v>
      </c>
      <c r="D91" s="81">
        <f t="shared" si="0"/>
        <v>200000</v>
      </c>
      <c r="E91" s="80">
        <v>200000</v>
      </c>
      <c r="F91" s="74"/>
      <c r="G91" s="160">
        <f t="shared" si="1"/>
        <v>0</v>
      </c>
      <c r="H91" s="161"/>
      <c r="I91" s="162"/>
      <c r="J91" s="66">
        <f t="shared" si="4"/>
        <v>0</v>
      </c>
      <c r="K91" s="66">
        <f t="shared" si="5"/>
        <v>0</v>
      </c>
    </row>
    <row r="92" spans="1:11" ht="38.25">
      <c r="A92" s="72"/>
      <c r="B92" s="73"/>
      <c r="C92" s="78" t="s">
        <v>157</v>
      </c>
      <c r="D92" s="81">
        <f t="shared" si="0"/>
        <v>260000</v>
      </c>
      <c r="E92" s="80">
        <v>260000</v>
      </c>
      <c r="F92" s="74"/>
      <c r="G92" s="160">
        <f t="shared" si="1"/>
        <v>0</v>
      </c>
      <c r="H92" s="161"/>
      <c r="I92" s="162"/>
      <c r="J92" s="66">
        <f t="shared" si="4"/>
        <v>0</v>
      </c>
      <c r="K92" s="66">
        <f t="shared" si="5"/>
        <v>0</v>
      </c>
    </row>
    <row r="93" spans="1:11" ht="38.25">
      <c r="A93" s="18"/>
      <c r="B93" s="18"/>
      <c r="C93" s="63" t="s">
        <v>75</v>
      </c>
      <c r="D93" s="54">
        <f>E93+F93</f>
        <v>200000</v>
      </c>
      <c r="E93" s="49">
        <v>200000</v>
      </c>
      <c r="F93" s="59"/>
      <c r="G93" s="93">
        <f>H93+I93</f>
        <v>0</v>
      </c>
      <c r="H93" s="94"/>
      <c r="I93" s="95"/>
      <c r="J93" s="66">
        <f t="shared" si="4"/>
        <v>0</v>
      </c>
      <c r="K93" s="66">
        <f t="shared" si="5"/>
        <v>0</v>
      </c>
    </row>
    <row r="94" spans="1:11" ht="14.25">
      <c r="A94" s="18"/>
      <c r="B94" s="18"/>
      <c r="C94" s="76" t="s">
        <v>158</v>
      </c>
      <c r="D94" s="54">
        <f>E94+F94</f>
        <v>100000</v>
      </c>
      <c r="E94" s="49">
        <v>100000</v>
      </c>
      <c r="F94" s="59"/>
      <c r="G94" s="93">
        <f>H94+I94</f>
        <v>0</v>
      </c>
      <c r="H94" s="94"/>
      <c r="I94" s="95"/>
      <c r="J94" s="66">
        <f t="shared" si="4"/>
        <v>0</v>
      </c>
      <c r="K94" s="66">
        <f t="shared" si="5"/>
        <v>0</v>
      </c>
    </row>
    <row r="95" spans="1:11" ht="14.25">
      <c r="A95" s="18"/>
      <c r="B95" s="18"/>
      <c r="C95" s="76" t="s">
        <v>159</v>
      </c>
      <c r="D95" s="54">
        <f t="shared" si="0"/>
        <v>50000</v>
      </c>
      <c r="E95" s="49">
        <v>50000</v>
      </c>
      <c r="F95" s="59"/>
      <c r="G95" s="93">
        <f t="shared" si="1"/>
        <v>0</v>
      </c>
      <c r="H95" s="94"/>
      <c r="I95" s="95"/>
      <c r="J95" s="66">
        <f t="shared" si="4"/>
        <v>0</v>
      </c>
      <c r="K95" s="66">
        <f t="shared" si="5"/>
        <v>0</v>
      </c>
    </row>
    <row r="96" spans="1:11" ht="15">
      <c r="A96" s="18"/>
      <c r="B96" s="19">
        <v>90017</v>
      </c>
      <c r="C96" s="40" t="s">
        <v>41</v>
      </c>
      <c r="D96" s="53">
        <f t="shared" si="0"/>
        <v>10500</v>
      </c>
      <c r="E96" s="48">
        <f>SUM(E97:E97)</f>
        <v>10500</v>
      </c>
      <c r="F96" s="58">
        <f>SUM(F97:F97)</f>
        <v>0</v>
      </c>
      <c r="G96" s="90">
        <f t="shared" si="1"/>
        <v>5796.22</v>
      </c>
      <c r="H96" s="91">
        <f>SUM(H97:H97)</f>
        <v>5796.22</v>
      </c>
      <c r="I96" s="92">
        <f>SUM(I97:I97)</f>
        <v>0</v>
      </c>
      <c r="J96" s="62">
        <f t="shared" si="4"/>
        <v>0.5520209523809524</v>
      </c>
      <c r="K96" s="62">
        <f t="shared" si="5"/>
        <v>0.001093677070914598</v>
      </c>
    </row>
    <row r="97" spans="1:11" ht="25.5">
      <c r="A97" s="18"/>
      <c r="B97" s="18"/>
      <c r="C97" s="41" t="s">
        <v>76</v>
      </c>
      <c r="D97" s="54">
        <f t="shared" si="0"/>
        <v>10500</v>
      </c>
      <c r="E97" s="49">
        <v>10500</v>
      </c>
      <c r="F97" s="59"/>
      <c r="G97" s="93">
        <f t="shared" si="1"/>
        <v>5796.22</v>
      </c>
      <c r="H97" s="159">
        <v>5796.22</v>
      </c>
      <c r="I97" s="95"/>
      <c r="J97" s="66">
        <f t="shared" si="4"/>
        <v>0.5520209523809524</v>
      </c>
      <c r="K97" s="66">
        <f t="shared" si="5"/>
        <v>0.001093677070914598</v>
      </c>
    </row>
    <row r="98" spans="1:11" ht="15">
      <c r="A98" s="18"/>
      <c r="B98" s="19">
        <v>90095</v>
      </c>
      <c r="C98" s="40" t="s">
        <v>17</v>
      </c>
      <c r="D98" s="53">
        <f t="shared" si="0"/>
        <v>1235000</v>
      </c>
      <c r="E98" s="48">
        <f>SUM(E99:E104)</f>
        <v>1231100</v>
      </c>
      <c r="F98" s="58">
        <f>SUM(F99:F104)</f>
        <v>3900</v>
      </c>
      <c r="G98" s="90">
        <f t="shared" si="1"/>
        <v>41679.95</v>
      </c>
      <c r="H98" s="91">
        <f>SUM(H99:H104)</f>
        <v>41679.95</v>
      </c>
      <c r="I98" s="92">
        <f>SUM(I99:I104)</f>
        <v>0</v>
      </c>
      <c r="J98" s="62">
        <f t="shared" si="4"/>
        <v>0.03374894736842105</v>
      </c>
      <c r="K98" s="62">
        <f t="shared" si="5"/>
        <v>0.007864505769599305</v>
      </c>
    </row>
    <row r="99" spans="1:11" ht="14.25">
      <c r="A99" s="18"/>
      <c r="B99" s="18"/>
      <c r="C99" s="63" t="s">
        <v>34</v>
      </c>
      <c r="D99" s="54">
        <f t="shared" si="0"/>
        <v>485000</v>
      </c>
      <c r="E99" s="49">
        <v>485000</v>
      </c>
      <c r="F99" s="59"/>
      <c r="G99" s="93">
        <f t="shared" si="1"/>
        <v>41679.95</v>
      </c>
      <c r="H99" s="94">
        <v>41679.95</v>
      </c>
      <c r="I99" s="95"/>
      <c r="J99" s="66">
        <f t="shared" si="4"/>
        <v>0.08593804123711339</v>
      </c>
      <c r="K99" s="66">
        <f t="shared" si="5"/>
        <v>0.007864505769599305</v>
      </c>
    </row>
    <row r="100" spans="1:11" ht="14.25">
      <c r="A100" s="18"/>
      <c r="B100" s="18"/>
      <c r="C100" s="63" t="s">
        <v>42</v>
      </c>
      <c r="D100" s="54">
        <f t="shared" si="0"/>
        <v>450000</v>
      </c>
      <c r="E100" s="49">
        <v>450000</v>
      </c>
      <c r="F100" s="59"/>
      <c r="G100" s="93">
        <f t="shared" si="1"/>
        <v>0</v>
      </c>
      <c r="H100" s="94"/>
      <c r="I100" s="95"/>
      <c r="J100" s="66">
        <f t="shared" si="4"/>
        <v>0</v>
      </c>
      <c r="K100" s="66">
        <f t="shared" si="5"/>
        <v>0</v>
      </c>
    </row>
    <row r="101" spans="1:11" ht="25.5">
      <c r="A101" s="18"/>
      <c r="B101" s="18"/>
      <c r="C101" s="41" t="s">
        <v>77</v>
      </c>
      <c r="D101" s="54">
        <f t="shared" si="0"/>
        <v>10000</v>
      </c>
      <c r="E101" s="49">
        <v>6100</v>
      </c>
      <c r="F101" s="59">
        <v>3900</v>
      </c>
      <c r="G101" s="93">
        <f t="shared" si="1"/>
        <v>0</v>
      </c>
      <c r="H101" s="94"/>
      <c r="I101" s="95"/>
      <c r="J101" s="66">
        <f t="shared" si="4"/>
        <v>0</v>
      </c>
      <c r="K101" s="66">
        <f t="shared" si="5"/>
        <v>0</v>
      </c>
    </row>
    <row r="102" spans="1:11" ht="14.25">
      <c r="A102" s="18"/>
      <c r="B102" s="18"/>
      <c r="C102" s="41" t="s">
        <v>78</v>
      </c>
      <c r="D102" s="54">
        <f t="shared" si="0"/>
        <v>150000</v>
      </c>
      <c r="E102" s="49">
        <v>150000</v>
      </c>
      <c r="F102" s="59"/>
      <c r="G102" s="93">
        <f t="shared" si="1"/>
        <v>0</v>
      </c>
      <c r="H102" s="94"/>
      <c r="I102" s="95"/>
      <c r="J102" s="66">
        <f t="shared" si="4"/>
        <v>0</v>
      </c>
      <c r="K102" s="66">
        <f t="shared" si="5"/>
        <v>0</v>
      </c>
    </row>
    <row r="103" spans="1:11" ht="14.25">
      <c r="A103" s="18"/>
      <c r="B103" s="18"/>
      <c r="C103" s="41" t="s">
        <v>160</v>
      </c>
      <c r="D103" s="54">
        <f aca="true" t="shared" si="6" ref="D103:D134">E103+F103</f>
        <v>50000</v>
      </c>
      <c r="E103" s="49">
        <v>50000</v>
      </c>
      <c r="F103" s="59"/>
      <c r="G103" s="93">
        <f aca="true" t="shared" si="7" ref="G103:G134">H103+I103</f>
        <v>0</v>
      </c>
      <c r="H103" s="94"/>
      <c r="I103" s="95"/>
      <c r="J103" s="66">
        <f t="shared" si="4"/>
        <v>0</v>
      </c>
      <c r="K103" s="66">
        <f t="shared" si="5"/>
        <v>0</v>
      </c>
    </row>
    <row r="104" spans="1:11" ht="38.25">
      <c r="A104" s="18"/>
      <c r="B104" s="18"/>
      <c r="C104" s="63" t="s">
        <v>161</v>
      </c>
      <c r="D104" s="54">
        <f t="shared" si="6"/>
        <v>90000</v>
      </c>
      <c r="E104" s="49">
        <v>90000</v>
      </c>
      <c r="F104" s="59"/>
      <c r="G104" s="93">
        <f t="shared" si="7"/>
        <v>0</v>
      </c>
      <c r="H104" s="94"/>
      <c r="I104" s="95"/>
      <c r="J104" s="66">
        <f t="shared" si="4"/>
        <v>0</v>
      </c>
      <c r="K104" s="66">
        <f t="shared" si="5"/>
        <v>0</v>
      </c>
    </row>
    <row r="105" spans="1:11" ht="25.5">
      <c r="A105" s="1">
        <v>921</v>
      </c>
      <c r="B105" s="1"/>
      <c r="C105" s="39" t="s">
        <v>60</v>
      </c>
      <c r="D105" s="52">
        <f t="shared" si="6"/>
        <v>1378600</v>
      </c>
      <c r="E105" s="47">
        <f>E112+E108+E110+E106</f>
        <v>1378600</v>
      </c>
      <c r="F105" s="39">
        <f>F112+F110+F106</f>
        <v>0</v>
      </c>
      <c r="G105" s="87">
        <f t="shared" si="7"/>
        <v>0</v>
      </c>
      <c r="H105" s="88">
        <f>H112+H108+H110+H106</f>
        <v>0</v>
      </c>
      <c r="I105" s="89">
        <f>I112+I110+I106</f>
        <v>0</v>
      </c>
      <c r="J105" s="16">
        <f t="shared" si="4"/>
        <v>0</v>
      </c>
      <c r="K105" s="16">
        <f t="shared" si="5"/>
        <v>0</v>
      </c>
    </row>
    <row r="106" spans="1:11" ht="15">
      <c r="A106" s="18"/>
      <c r="B106" s="19">
        <v>92109</v>
      </c>
      <c r="C106" s="40" t="s">
        <v>162</v>
      </c>
      <c r="D106" s="53">
        <f t="shared" si="6"/>
        <v>400000</v>
      </c>
      <c r="E106" s="48">
        <f>SUM(E107:E107)</f>
        <v>400000</v>
      </c>
      <c r="F106" s="58">
        <f>SUM(F107:F107)</f>
        <v>0</v>
      </c>
      <c r="G106" s="90">
        <f t="shared" si="7"/>
        <v>0</v>
      </c>
      <c r="H106" s="91">
        <f>SUM(H107:H107)</f>
        <v>0</v>
      </c>
      <c r="I106" s="92">
        <f>SUM(I107:I107)</f>
        <v>0</v>
      </c>
      <c r="J106" s="62">
        <f t="shared" si="4"/>
        <v>0</v>
      </c>
      <c r="K106" s="62">
        <f t="shared" si="5"/>
        <v>0</v>
      </c>
    </row>
    <row r="107" spans="1:11" ht="25.5">
      <c r="A107" s="18"/>
      <c r="B107" s="18"/>
      <c r="C107" s="41" t="s">
        <v>163</v>
      </c>
      <c r="D107" s="54">
        <f t="shared" si="6"/>
        <v>400000</v>
      </c>
      <c r="E107" s="49">
        <v>400000</v>
      </c>
      <c r="F107" s="59"/>
      <c r="G107" s="93">
        <f t="shared" si="7"/>
        <v>0</v>
      </c>
      <c r="H107" s="94"/>
      <c r="I107" s="95"/>
      <c r="J107" s="66">
        <f t="shared" si="4"/>
        <v>0</v>
      </c>
      <c r="K107" s="66">
        <f t="shared" si="5"/>
        <v>0</v>
      </c>
    </row>
    <row r="108" spans="1:11" ht="15">
      <c r="A108" s="18"/>
      <c r="B108" s="19">
        <v>92110</v>
      </c>
      <c r="C108" s="40" t="s">
        <v>43</v>
      </c>
      <c r="D108" s="53">
        <f t="shared" si="6"/>
        <v>482000</v>
      </c>
      <c r="E108" s="48">
        <f>SUM(E109:E109)</f>
        <v>482000</v>
      </c>
      <c r="F108" s="58">
        <f>SUM(F109:F109)</f>
        <v>0</v>
      </c>
      <c r="G108" s="90">
        <f t="shared" si="7"/>
        <v>0</v>
      </c>
      <c r="H108" s="91">
        <f>SUM(H109:H109)</f>
        <v>0</v>
      </c>
      <c r="I108" s="92">
        <f>SUM(I109:I109)</f>
        <v>0</v>
      </c>
      <c r="J108" s="62">
        <f t="shared" si="4"/>
        <v>0</v>
      </c>
      <c r="K108" s="62">
        <f t="shared" si="5"/>
        <v>0</v>
      </c>
    </row>
    <row r="109" spans="1:11" ht="38.25">
      <c r="A109" s="18"/>
      <c r="B109" s="18"/>
      <c r="C109" s="41" t="s">
        <v>164</v>
      </c>
      <c r="D109" s="54">
        <f t="shared" si="6"/>
        <v>482000</v>
      </c>
      <c r="E109" s="49">
        <v>482000</v>
      </c>
      <c r="F109" s="59"/>
      <c r="G109" s="93">
        <f t="shared" si="7"/>
        <v>0</v>
      </c>
      <c r="H109" s="94"/>
      <c r="I109" s="95"/>
      <c r="J109" s="66">
        <f t="shared" si="4"/>
        <v>0</v>
      </c>
      <c r="K109" s="66">
        <f t="shared" si="5"/>
        <v>0</v>
      </c>
    </row>
    <row r="110" spans="1:11" ht="15">
      <c r="A110" s="18"/>
      <c r="B110" s="19">
        <v>92120</v>
      </c>
      <c r="C110" s="40" t="s">
        <v>63</v>
      </c>
      <c r="D110" s="53">
        <f t="shared" si="6"/>
        <v>10000</v>
      </c>
      <c r="E110" s="48">
        <f>SUM(E111:E111)</f>
        <v>10000</v>
      </c>
      <c r="F110" s="58">
        <f>SUM(F111:F111)</f>
        <v>0</v>
      </c>
      <c r="G110" s="90">
        <f t="shared" si="7"/>
        <v>0</v>
      </c>
      <c r="H110" s="91">
        <f>SUM(H111:H111)</f>
        <v>0</v>
      </c>
      <c r="I110" s="92">
        <f>SUM(I111:I111)</f>
        <v>0</v>
      </c>
      <c r="J110" s="62">
        <f t="shared" si="4"/>
        <v>0</v>
      </c>
      <c r="K110" s="62">
        <f t="shared" si="5"/>
        <v>0</v>
      </c>
    </row>
    <row r="111" spans="1:11" ht="38.25">
      <c r="A111" s="18"/>
      <c r="B111" s="18"/>
      <c r="C111" s="41" t="s">
        <v>165</v>
      </c>
      <c r="D111" s="54">
        <f t="shared" si="6"/>
        <v>10000</v>
      </c>
      <c r="E111" s="49">
        <v>10000</v>
      </c>
      <c r="F111" s="59"/>
      <c r="G111" s="93">
        <f t="shared" si="7"/>
        <v>0</v>
      </c>
      <c r="H111" s="94"/>
      <c r="I111" s="95"/>
      <c r="J111" s="66">
        <f t="shared" si="4"/>
        <v>0</v>
      </c>
      <c r="K111" s="66">
        <f t="shared" si="5"/>
        <v>0</v>
      </c>
    </row>
    <row r="112" spans="1:11" ht="15">
      <c r="A112" s="18"/>
      <c r="B112" s="19">
        <v>92195</v>
      </c>
      <c r="C112" s="40" t="s">
        <v>17</v>
      </c>
      <c r="D112" s="53">
        <f t="shared" si="6"/>
        <v>486600</v>
      </c>
      <c r="E112" s="48">
        <f>SUM(E113:E114)</f>
        <v>486600</v>
      </c>
      <c r="F112" s="58">
        <f>SUM(F113:F113)</f>
        <v>0</v>
      </c>
      <c r="G112" s="90">
        <f t="shared" si="7"/>
        <v>0</v>
      </c>
      <c r="H112" s="91">
        <f>SUM(H113:H114)</f>
        <v>0</v>
      </c>
      <c r="I112" s="92">
        <f>SUM(I113:I113)</f>
        <v>0</v>
      </c>
      <c r="J112" s="62">
        <f t="shared" si="4"/>
        <v>0</v>
      </c>
      <c r="K112" s="62">
        <f t="shared" si="5"/>
        <v>0</v>
      </c>
    </row>
    <row r="113" spans="1:11" ht="14.25">
      <c r="A113" s="18"/>
      <c r="B113" s="18"/>
      <c r="C113" s="41" t="s">
        <v>166</v>
      </c>
      <c r="D113" s="54">
        <f t="shared" si="6"/>
        <v>36600</v>
      </c>
      <c r="E113" s="49">
        <v>36600</v>
      </c>
      <c r="F113" s="59"/>
      <c r="G113" s="93">
        <f t="shared" si="7"/>
        <v>0</v>
      </c>
      <c r="H113" s="94"/>
      <c r="I113" s="95"/>
      <c r="J113" s="66">
        <f t="shared" si="4"/>
        <v>0</v>
      </c>
      <c r="K113" s="66">
        <f t="shared" si="5"/>
        <v>0</v>
      </c>
    </row>
    <row r="114" spans="1:11" ht="63.75">
      <c r="A114" s="18"/>
      <c r="B114" s="18"/>
      <c r="C114" s="41" t="s">
        <v>167</v>
      </c>
      <c r="D114" s="54">
        <f t="shared" si="6"/>
        <v>450000</v>
      </c>
      <c r="E114" s="49">
        <v>450000</v>
      </c>
      <c r="F114" s="59"/>
      <c r="G114" s="93">
        <f t="shared" si="7"/>
        <v>0</v>
      </c>
      <c r="H114" s="94"/>
      <c r="I114" s="95"/>
      <c r="J114" s="66">
        <f t="shared" si="4"/>
        <v>0</v>
      </c>
      <c r="K114" s="66">
        <f t="shared" si="5"/>
        <v>0</v>
      </c>
    </row>
    <row r="115" spans="1:11" ht="38.25">
      <c r="A115" s="1">
        <v>925</v>
      </c>
      <c r="B115" s="1"/>
      <c r="C115" s="39" t="s">
        <v>21</v>
      </c>
      <c r="D115" s="52">
        <f t="shared" si="6"/>
        <v>504200</v>
      </c>
      <c r="E115" s="47">
        <f>E116</f>
        <v>504200</v>
      </c>
      <c r="F115" s="39">
        <f>F116+F124</f>
        <v>0</v>
      </c>
      <c r="G115" s="87">
        <f t="shared" si="7"/>
        <v>27238.010000000002</v>
      </c>
      <c r="H115" s="88">
        <f>H116</f>
        <v>27238.010000000002</v>
      </c>
      <c r="I115" s="89">
        <f>I116+I124</f>
        <v>0</v>
      </c>
      <c r="J115" s="16">
        <f t="shared" si="4"/>
        <v>0.05402223324077747</v>
      </c>
      <c r="K115" s="16">
        <f t="shared" si="5"/>
        <v>0.005139485215251065</v>
      </c>
    </row>
    <row r="116" spans="1:11" ht="15">
      <c r="A116" s="18"/>
      <c r="B116" s="19">
        <v>92504</v>
      </c>
      <c r="C116" s="40" t="s">
        <v>22</v>
      </c>
      <c r="D116" s="53">
        <f t="shared" si="6"/>
        <v>504200</v>
      </c>
      <c r="E116" s="48">
        <f>SUM(E117:E121)</f>
        <v>504200</v>
      </c>
      <c r="F116" s="58">
        <f>SUM(F117:F121)</f>
        <v>0</v>
      </c>
      <c r="G116" s="90">
        <f t="shared" si="7"/>
        <v>27238.010000000002</v>
      </c>
      <c r="H116" s="91">
        <f>SUM(H117:H121)</f>
        <v>27238.010000000002</v>
      </c>
      <c r="I116" s="92">
        <f>SUM(I117:I121)</f>
        <v>0</v>
      </c>
      <c r="J116" s="62">
        <f t="shared" si="4"/>
        <v>0.05402223324077747</v>
      </c>
      <c r="K116" s="62">
        <f t="shared" si="5"/>
        <v>0.005139485215251065</v>
      </c>
    </row>
    <row r="117" spans="1:11" ht="14.25">
      <c r="A117" s="18"/>
      <c r="B117" s="18"/>
      <c r="C117" s="41" t="s">
        <v>168</v>
      </c>
      <c r="D117" s="54">
        <f t="shared" si="6"/>
        <v>22200</v>
      </c>
      <c r="E117" s="49">
        <v>22200</v>
      </c>
      <c r="F117" s="59"/>
      <c r="G117" s="93">
        <f t="shared" si="7"/>
        <v>12000.01</v>
      </c>
      <c r="H117" s="94">
        <v>12000.01</v>
      </c>
      <c r="I117" s="95"/>
      <c r="J117" s="66">
        <f t="shared" si="4"/>
        <v>0.540540990990991</v>
      </c>
      <c r="K117" s="66">
        <f t="shared" si="5"/>
        <v>0.002264257703770023</v>
      </c>
    </row>
    <row r="118" spans="1:11" ht="38.25">
      <c r="A118" s="18"/>
      <c r="B118" s="18"/>
      <c r="C118" s="41" t="s">
        <v>79</v>
      </c>
      <c r="D118" s="54">
        <f t="shared" si="6"/>
        <v>271000</v>
      </c>
      <c r="E118" s="49">
        <v>271000</v>
      </c>
      <c r="F118" s="59"/>
      <c r="G118" s="93">
        <f t="shared" si="7"/>
        <v>15238</v>
      </c>
      <c r="H118" s="94">
        <v>15238</v>
      </c>
      <c r="I118" s="95"/>
      <c r="J118" s="66">
        <f t="shared" si="4"/>
        <v>0.05622878228782288</v>
      </c>
      <c r="K118" s="66">
        <f t="shared" si="5"/>
        <v>0.0028752275114810413</v>
      </c>
    </row>
    <row r="119" spans="1:11" ht="63.75">
      <c r="A119" s="18"/>
      <c r="B119" s="18"/>
      <c r="C119" s="41" t="s">
        <v>169</v>
      </c>
      <c r="D119" s="54">
        <f t="shared" si="6"/>
        <v>27600</v>
      </c>
      <c r="E119" s="49">
        <v>27600</v>
      </c>
      <c r="F119" s="59"/>
      <c r="G119" s="93">
        <f t="shared" si="7"/>
        <v>0</v>
      </c>
      <c r="H119" s="94"/>
      <c r="I119" s="95"/>
      <c r="J119" s="66">
        <f t="shared" si="4"/>
        <v>0</v>
      </c>
      <c r="K119" s="66">
        <f t="shared" si="5"/>
        <v>0</v>
      </c>
    </row>
    <row r="120" spans="1:11" ht="38.25">
      <c r="A120" s="18"/>
      <c r="B120" s="18"/>
      <c r="C120" s="41" t="s">
        <v>170</v>
      </c>
      <c r="D120" s="54">
        <f t="shared" si="6"/>
        <v>91700</v>
      </c>
      <c r="E120" s="49">
        <v>91700</v>
      </c>
      <c r="F120" s="59"/>
      <c r="G120" s="93">
        <f t="shared" si="7"/>
        <v>0</v>
      </c>
      <c r="H120" s="94"/>
      <c r="I120" s="95"/>
      <c r="J120" s="66">
        <f t="shared" si="4"/>
        <v>0</v>
      </c>
      <c r="K120" s="66">
        <f t="shared" si="5"/>
        <v>0</v>
      </c>
    </row>
    <row r="121" spans="1:11" ht="51">
      <c r="A121" s="18"/>
      <c r="B121" s="18"/>
      <c r="C121" s="41" t="s">
        <v>171</v>
      </c>
      <c r="D121" s="54">
        <f t="shared" si="6"/>
        <v>91700</v>
      </c>
      <c r="E121" s="49">
        <v>91700</v>
      </c>
      <c r="F121" s="59"/>
      <c r="G121" s="93">
        <f t="shared" si="7"/>
        <v>0</v>
      </c>
      <c r="H121" s="94"/>
      <c r="I121" s="95"/>
      <c r="J121" s="66">
        <f t="shared" si="4"/>
        <v>0</v>
      </c>
      <c r="K121" s="66">
        <f t="shared" si="5"/>
        <v>0</v>
      </c>
    </row>
    <row r="122" spans="1:11" ht="19.5" customHeight="1">
      <c r="A122" s="1">
        <v>926</v>
      </c>
      <c r="B122" s="1"/>
      <c r="C122" s="39" t="s">
        <v>23</v>
      </c>
      <c r="D122" s="52">
        <f t="shared" si="6"/>
        <v>6300000</v>
      </c>
      <c r="E122" s="47">
        <f>E123+E130</f>
        <v>6300000</v>
      </c>
      <c r="F122" s="39">
        <f>F123+F130</f>
        <v>0</v>
      </c>
      <c r="G122" s="87">
        <f t="shared" si="7"/>
        <v>268621.37</v>
      </c>
      <c r="H122" s="88">
        <f>H123+H130</f>
        <v>268621.37</v>
      </c>
      <c r="I122" s="89">
        <f>I123+I130</f>
        <v>0</v>
      </c>
      <c r="J122" s="16">
        <f t="shared" si="4"/>
        <v>0.0426383126984127</v>
      </c>
      <c r="K122" s="16">
        <f t="shared" si="5"/>
        <v>0.05068562496362568</v>
      </c>
    </row>
    <row r="123" spans="1:11" ht="15">
      <c r="A123" s="18"/>
      <c r="B123" s="19">
        <v>92601</v>
      </c>
      <c r="C123" s="40" t="s">
        <v>44</v>
      </c>
      <c r="D123" s="53">
        <f t="shared" si="6"/>
        <v>5630000</v>
      </c>
      <c r="E123" s="48">
        <f>SUM(E124:E129)</f>
        <v>5630000</v>
      </c>
      <c r="F123" s="58">
        <f>SUM(F124:F126)</f>
        <v>0</v>
      </c>
      <c r="G123" s="90">
        <f t="shared" si="7"/>
        <v>268621.37</v>
      </c>
      <c r="H123" s="91">
        <f>SUM(H124:H129)</f>
        <v>268621.37</v>
      </c>
      <c r="I123" s="92">
        <f>SUM(I124:I126)</f>
        <v>0</v>
      </c>
      <c r="J123" s="62">
        <f t="shared" si="4"/>
        <v>0.04771249911190053</v>
      </c>
      <c r="K123" s="62">
        <f t="shared" si="5"/>
        <v>0.05068562496362568</v>
      </c>
    </row>
    <row r="124" spans="1:11" ht="25.5">
      <c r="A124" s="18"/>
      <c r="B124" s="18"/>
      <c r="C124" s="63" t="s">
        <v>172</v>
      </c>
      <c r="D124" s="54">
        <f t="shared" si="6"/>
        <v>500000</v>
      </c>
      <c r="E124" s="49">
        <v>500000</v>
      </c>
      <c r="F124" s="59"/>
      <c r="G124" s="93">
        <f t="shared" si="7"/>
        <v>0</v>
      </c>
      <c r="H124" s="94"/>
      <c r="I124" s="95"/>
      <c r="J124" s="66">
        <f t="shared" si="4"/>
        <v>0</v>
      </c>
      <c r="K124" s="66">
        <f t="shared" si="5"/>
        <v>0</v>
      </c>
    </row>
    <row r="125" spans="1:11" ht="51">
      <c r="A125" s="18"/>
      <c r="B125" s="18"/>
      <c r="C125" s="63" t="s">
        <v>173</v>
      </c>
      <c r="D125" s="54">
        <f t="shared" si="6"/>
        <v>253000</v>
      </c>
      <c r="E125" s="49">
        <v>253000</v>
      </c>
      <c r="F125" s="59"/>
      <c r="G125" s="93">
        <f t="shared" si="7"/>
        <v>251851.37</v>
      </c>
      <c r="H125" s="94">
        <v>251851.37</v>
      </c>
      <c r="I125" s="95"/>
      <c r="J125" s="66">
        <f t="shared" si="4"/>
        <v>0.9954599604743083</v>
      </c>
      <c r="K125" s="66">
        <f t="shared" si="5"/>
        <v>0.04752132745952166</v>
      </c>
    </row>
    <row r="126" spans="1:11" ht="38.25">
      <c r="A126" s="18"/>
      <c r="B126" s="18"/>
      <c r="C126" s="41" t="s">
        <v>174</v>
      </c>
      <c r="D126" s="54">
        <f t="shared" si="6"/>
        <v>300000</v>
      </c>
      <c r="E126" s="49">
        <v>300000</v>
      </c>
      <c r="F126" s="59"/>
      <c r="G126" s="93">
        <f t="shared" si="7"/>
        <v>0</v>
      </c>
      <c r="H126" s="94"/>
      <c r="I126" s="95"/>
      <c r="J126" s="66">
        <f t="shared" si="4"/>
        <v>0</v>
      </c>
      <c r="K126" s="66">
        <f t="shared" si="5"/>
        <v>0</v>
      </c>
    </row>
    <row r="127" spans="1:11" ht="25.5">
      <c r="A127" s="18"/>
      <c r="B127" s="18"/>
      <c r="C127" s="63" t="s">
        <v>175</v>
      </c>
      <c r="D127" s="54">
        <f t="shared" si="6"/>
        <v>4360000</v>
      </c>
      <c r="E127" s="49">
        <v>4360000</v>
      </c>
      <c r="F127" s="59"/>
      <c r="G127" s="93">
        <f t="shared" si="7"/>
        <v>0</v>
      </c>
      <c r="H127" s="94"/>
      <c r="I127" s="95"/>
      <c r="J127" s="66">
        <f t="shared" si="4"/>
        <v>0</v>
      </c>
      <c r="K127" s="66">
        <f t="shared" si="5"/>
        <v>0</v>
      </c>
    </row>
    <row r="128" spans="1:11" ht="38.25">
      <c r="A128" s="18"/>
      <c r="B128" s="18"/>
      <c r="C128" s="63" t="s">
        <v>176</v>
      </c>
      <c r="D128" s="54">
        <f t="shared" si="6"/>
        <v>17000</v>
      </c>
      <c r="E128" s="49">
        <v>17000</v>
      </c>
      <c r="F128" s="59"/>
      <c r="G128" s="93">
        <f t="shared" si="7"/>
        <v>16770</v>
      </c>
      <c r="H128" s="94">
        <v>16770</v>
      </c>
      <c r="I128" s="95"/>
      <c r="J128" s="66">
        <f t="shared" si="4"/>
        <v>0.9864705882352941</v>
      </c>
      <c r="K128" s="66">
        <f t="shared" si="5"/>
        <v>0.0031642975041040206</v>
      </c>
    </row>
    <row r="129" spans="1:11" ht="38.25">
      <c r="A129" s="18"/>
      <c r="B129" s="18"/>
      <c r="C129" s="41" t="s">
        <v>177</v>
      </c>
      <c r="D129" s="54">
        <f t="shared" si="6"/>
        <v>200000</v>
      </c>
      <c r="E129" s="49">
        <v>200000</v>
      </c>
      <c r="F129" s="59"/>
      <c r="G129" s="93">
        <f t="shared" si="7"/>
        <v>0</v>
      </c>
      <c r="H129" s="94"/>
      <c r="I129" s="95"/>
      <c r="J129" s="66">
        <f t="shared" si="4"/>
        <v>0</v>
      </c>
      <c r="K129" s="66">
        <f t="shared" si="5"/>
        <v>0</v>
      </c>
    </row>
    <row r="130" spans="1:11" ht="15">
      <c r="A130" s="18"/>
      <c r="B130" s="19">
        <v>92695</v>
      </c>
      <c r="C130" s="40" t="s">
        <v>17</v>
      </c>
      <c r="D130" s="53">
        <f t="shared" si="6"/>
        <v>670000</v>
      </c>
      <c r="E130" s="48">
        <f>SUM(E131:E133)</f>
        <v>670000</v>
      </c>
      <c r="F130" s="58">
        <f>SUM(F131:F133)</f>
        <v>0</v>
      </c>
      <c r="G130" s="90">
        <f t="shared" si="7"/>
        <v>0</v>
      </c>
      <c r="H130" s="91">
        <f>SUM(H131:H133)</f>
        <v>0</v>
      </c>
      <c r="I130" s="92">
        <f>SUM(I131:I133)</f>
        <v>0</v>
      </c>
      <c r="J130" s="62">
        <f t="shared" si="4"/>
        <v>0</v>
      </c>
      <c r="K130" s="62">
        <f t="shared" si="5"/>
        <v>0</v>
      </c>
    </row>
    <row r="131" spans="1:11" ht="38.25">
      <c r="A131" s="18"/>
      <c r="B131" s="18"/>
      <c r="C131" s="41" t="s">
        <v>178</v>
      </c>
      <c r="D131" s="54">
        <f t="shared" si="6"/>
        <v>70000</v>
      </c>
      <c r="E131" s="49">
        <v>70000</v>
      </c>
      <c r="F131" s="59"/>
      <c r="G131" s="93">
        <f t="shared" si="7"/>
        <v>0</v>
      </c>
      <c r="H131" s="94"/>
      <c r="I131" s="95"/>
      <c r="J131" s="66">
        <f t="shared" si="4"/>
        <v>0</v>
      </c>
      <c r="K131" s="66">
        <f t="shared" si="5"/>
        <v>0</v>
      </c>
    </row>
    <row r="132" spans="1:11" ht="14.25">
      <c r="A132" s="18"/>
      <c r="B132" s="18"/>
      <c r="C132" s="41" t="s">
        <v>179</v>
      </c>
      <c r="D132" s="54">
        <f t="shared" si="6"/>
        <v>100000</v>
      </c>
      <c r="E132" s="49">
        <v>100000</v>
      </c>
      <c r="F132" s="59"/>
      <c r="G132" s="93">
        <f t="shared" si="7"/>
        <v>0</v>
      </c>
      <c r="H132" s="94"/>
      <c r="I132" s="95"/>
      <c r="J132" s="66">
        <f t="shared" si="4"/>
        <v>0</v>
      </c>
      <c r="K132" s="66">
        <f t="shared" si="5"/>
        <v>0</v>
      </c>
    </row>
    <row r="133" spans="1:11" ht="51">
      <c r="A133" s="18"/>
      <c r="B133" s="18"/>
      <c r="C133" s="41" t="s">
        <v>180</v>
      </c>
      <c r="D133" s="54">
        <f t="shared" si="6"/>
        <v>500000</v>
      </c>
      <c r="E133" s="49">
        <v>500000</v>
      </c>
      <c r="F133" s="59"/>
      <c r="G133" s="93">
        <f t="shared" si="7"/>
        <v>0</v>
      </c>
      <c r="H133" s="94"/>
      <c r="I133" s="95"/>
      <c r="J133" s="66">
        <f>G133/D133</f>
        <v>0</v>
      </c>
      <c r="K133" s="66">
        <f>G133/$G$134</f>
        <v>0</v>
      </c>
    </row>
    <row r="134" spans="1:11" ht="19.5" customHeight="1" thickBot="1">
      <c r="A134" s="1"/>
      <c r="B134" s="1"/>
      <c r="C134" s="42" t="s">
        <v>24</v>
      </c>
      <c r="D134" s="55">
        <f t="shared" si="6"/>
        <v>48503434</v>
      </c>
      <c r="E134" s="50">
        <f>E4+E24+E30+E38+E46+E70+E79+E82+E85+E105+E115+E122</f>
        <v>43135042</v>
      </c>
      <c r="F134" s="60">
        <f>F4+F24+F30+F38+F46+F70+F79+F82+F85+F105+F122+F115</f>
        <v>5368392</v>
      </c>
      <c r="G134" s="96">
        <f t="shared" si="7"/>
        <v>5299754.52</v>
      </c>
      <c r="H134" s="97">
        <f>H4+H24+H30+H38+H46+H70+H79+H82+H85+H105+H115+H122</f>
        <v>4283213.54</v>
      </c>
      <c r="I134" s="98">
        <f>I4+I24+I30+I38+I46+I70+I79+I82+I85+I105+I122+I115</f>
        <v>1016540.98</v>
      </c>
      <c r="J134" s="100">
        <f>G134/D134</f>
        <v>0.10926555262045981</v>
      </c>
      <c r="K134" s="100">
        <f>G134/$G$134</f>
        <v>1</v>
      </c>
    </row>
    <row r="135" spans="1:11" ht="12.75">
      <c r="A135" s="9"/>
      <c r="B135" s="8"/>
      <c r="C135" s="6"/>
      <c r="D135" s="43"/>
      <c r="E135" s="43"/>
      <c r="F135" s="43"/>
      <c r="G135" s="43"/>
      <c r="H135" s="43"/>
      <c r="I135" s="43"/>
      <c r="J135" s="108"/>
      <c r="K135" s="43"/>
    </row>
    <row r="136" spans="1:11" ht="12.75">
      <c r="A136" s="9"/>
      <c r="B136" s="8"/>
      <c r="C136" s="6"/>
      <c r="D136" s="43"/>
      <c r="E136" s="43"/>
      <c r="F136" s="43"/>
      <c r="G136" s="43"/>
      <c r="H136" s="43"/>
      <c r="I136" s="43"/>
      <c r="J136" s="108"/>
      <c r="K136" s="43"/>
    </row>
    <row r="137" spans="1:11" ht="12.75">
      <c r="A137" s="9"/>
      <c r="B137" s="8"/>
      <c r="C137" s="6"/>
      <c r="D137" s="43"/>
      <c r="E137" s="43"/>
      <c r="F137" s="43"/>
      <c r="G137" s="43"/>
      <c r="H137" s="43"/>
      <c r="I137" s="43"/>
      <c r="J137" s="108"/>
      <c r="K137" s="43"/>
    </row>
    <row r="138" spans="1:11" ht="12.75">
      <c r="A138" s="9"/>
      <c r="B138" s="8"/>
      <c r="C138" s="6"/>
      <c r="D138" s="43"/>
      <c r="E138" s="43"/>
      <c r="F138" s="43"/>
      <c r="G138" s="43"/>
      <c r="H138" s="43"/>
      <c r="I138" s="43"/>
      <c r="J138" s="108"/>
      <c r="K138" s="43"/>
    </row>
    <row r="139" spans="1:11" ht="12.75">
      <c r="A139" s="9"/>
      <c r="B139" s="8"/>
      <c r="C139" s="6"/>
      <c r="D139" s="43"/>
      <c r="E139" s="43"/>
      <c r="F139" s="43"/>
      <c r="G139" s="43"/>
      <c r="H139" s="43"/>
      <c r="I139" s="43"/>
      <c r="J139" s="108"/>
      <c r="K139" s="43"/>
    </row>
    <row r="140" spans="1:11" ht="12.75">
      <c r="A140" s="9"/>
      <c r="B140" s="8"/>
      <c r="C140" s="6"/>
      <c r="D140" s="43"/>
      <c r="E140" s="43"/>
      <c r="F140" s="43"/>
      <c r="G140" s="43"/>
      <c r="H140" s="43"/>
      <c r="I140" s="43"/>
      <c r="J140" s="108"/>
      <c r="K140" s="43"/>
    </row>
    <row r="141" spans="1:11" ht="12.75">
      <c r="A141" s="9"/>
      <c r="B141" s="8"/>
      <c r="C141" s="6"/>
      <c r="D141" s="43"/>
      <c r="E141" s="43"/>
      <c r="F141" s="43"/>
      <c r="G141" s="43"/>
      <c r="H141" s="43"/>
      <c r="I141" s="43"/>
      <c r="J141" s="43"/>
      <c r="K141" s="43"/>
    </row>
    <row r="142" spans="1:11" ht="12.75">
      <c r="A142" s="9"/>
      <c r="B142" s="8"/>
      <c r="C142" s="6"/>
      <c r="D142" s="43"/>
      <c r="E142" s="43"/>
      <c r="F142" s="43"/>
      <c r="G142" s="43"/>
      <c r="H142" s="43"/>
      <c r="I142" s="43"/>
      <c r="J142" s="43"/>
      <c r="K142" s="43"/>
    </row>
    <row r="143" spans="1:11" ht="12.75">
      <c r="A143" s="9"/>
      <c r="B143" s="8"/>
      <c r="C143" s="6"/>
      <c r="D143" s="43"/>
      <c r="E143" s="43"/>
      <c r="F143" s="43"/>
      <c r="G143" s="43"/>
      <c r="H143" s="43"/>
      <c r="I143" s="43"/>
      <c r="J143" s="43"/>
      <c r="K143" s="43"/>
    </row>
    <row r="144" spans="1:11" ht="12.75">
      <c r="A144" s="9"/>
      <c r="B144" s="8"/>
      <c r="C144" s="6"/>
      <c r="D144" s="43"/>
      <c r="E144" s="43"/>
      <c r="F144" s="43"/>
      <c r="G144" s="43"/>
      <c r="H144" s="43"/>
      <c r="I144" s="43"/>
      <c r="J144" s="43"/>
      <c r="K144" s="43"/>
    </row>
    <row r="145" spans="1:11" ht="12.75">
      <c r="A145" s="9"/>
      <c r="B145" s="8"/>
      <c r="C145" s="6"/>
      <c r="D145" s="43"/>
      <c r="E145" s="43"/>
      <c r="F145" s="43"/>
      <c r="G145" s="43"/>
      <c r="H145" s="43"/>
      <c r="I145" s="43"/>
      <c r="J145" s="43"/>
      <c r="K145" s="43"/>
    </row>
    <row r="146" spans="1:11" ht="12.75">
      <c r="A146" s="9"/>
      <c r="B146" s="8"/>
      <c r="C146" s="6"/>
      <c r="D146" s="43"/>
      <c r="E146" s="43"/>
      <c r="F146" s="43"/>
      <c r="G146" s="43"/>
      <c r="H146" s="43"/>
      <c r="I146" s="43"/>
      <c r="J146" s="43"/>
      <c r="K146" s="43"/>
    </row>
    <row r="147" spans="1:11" ht="12.75">
      <c r="A147" s="9"/>
      <c r="B147" s="8"/>
      <c r="C147" s="6"/>
      <c r="D147" s="43"/>
      <c r="E147" s="43"/>
      <c r="F147" s="43"/>
      <c r="G147" s="43"/>
      <c r="H147" s="43"/>
      <c r="I147" s="43"/>
      <c r="J147" s="43"/>
      <c r="K147" s="43"/>
    </row>
    <row r="148" spans="1:11" ht="12.75">
      <c r="A148" s="9"/>
      <c r="B148" s="8"/>
      <c r="C148" s="6"/>
      <c r="D148" s="43"/>
      <c r="E148" s="43"/>
      <c r="F148" s="43"/>
      <c r="G148" s="43"/>
      <c r="H148" s="43"/>
      <c r="I148" s="43"/>
      <c r="J148" s="43"/>
      <c r="K148" s="43"/>
    </row>
    <row r="149" spans="1:11" ht="12.75">
      <c r="A149" s="9"/>
      <c r="B149" s="8"/>
      <c r="C149" s="6"/>
      <c r="D149" s="43"/>
      <c r="E149" s="43"/>
      <c r="F149" s="43"/>
      <c r="G149" s="43"/>
      <c r="H149" s="43"/>
      <c r="I149" s="43"/>
      <c r="J149" s="43"/>
      <c r="K149" s="43"/>
    </row>
    <row r="150" spans="1:11" ht="12.75">
      <c r="A150" s="9"/>
      <c r="B150" s="8"/>
      <c r="C150" s="6"/>
      <c r="D150" s="43"/>
      <c r="E150" s="43"/>
      <c r="F150" s="43"/>
      <c r="G150" s="43"/>
      <c r="H150" s="43"/>
      <c r="I150" s="43"/>
      <c r="J150" s="43"/>
      <c r="K150" s="43"/>
    </row>
    <row r="151" spans="1:11" ht="12.75">
      <c r="A151" s="9"/>
      <c r="B151" s="8"/>
      <c r="C151" s="6"/>
      <c r="D151" s="43"/>
      <c r="E151" s="43"/>
      <c r="F151" s="43"/>
      <c r="G151" s="43"/>
      <c r="H151" s="43"/>
      <c r="I151" s="43"/>
      <c r="J151" s="43"/>
      <c r="K151" s="43"/>
    </row>
    <row r="152" spans="1:11" ht="12.75">
      <c r="A152" s="9"/>
      <c r="B152" s="8"/>
      <c r="C152" s="6"/>
      <c r="D152" s="43"/>
      <c r="E152" s="43"/>
      <c r="F152" s="43"/>
      <c r="G152" s="43"/>
      <c r="H152" s="43"/>
      <c r="I152" s="43"/>
      <c r="J152" s="43"/>
      <c r="K152" s="43"/>
    </row>
    <row r="153" spans="1:11" ht="12.75">
      <c r="A153" s="9"/>
      <c r="B153" s="8"/>
      <c r="C153" s="6"/>
      <c r="D153" s="43"/>
      <c r="E153" s="43"/>
      <c r="F153" s="43"/>
      <c r="G153" s="43"/>
      <c r="H153" s="43"/>
      <c r="I153" s="43"/>
      <c r="J153" s="43"/>
      <c r="K153" s="43"/>
    </row>
    <row r="154" spans="1:11" ht="12.75">
      <c r="A154" s="9"/>
      <c r="B154" s="8"/>
      <c r="C154" s="6"/>
      <c r="D154" s="43"/>
      <c r="E154" s="43"/>
      <c r="F154" s="43"/>
      <c r="G154" s="43"/>
      <c r="H154" s="43"/>
      <c r="I154" s="43"/>
      <c r="J154" s="43"/>
      <c r="K154" s="43"/>
    </row>
    <row r="155" spans="1:11" ht="12.75">
      <c r="A155" s="9"/>
      <c r="B155" s="8"/>
      <c r="C155" s="6"/>
      <c r="D155" s="43"/>
      <c r="E155" s="43"/>
      <c r="F155" s="43"/>
      <c r="G155" s="43"/>
      <c r="H155" s="43"/>
      <c r="I155" s="43"/>
      <c r="J155" s="43"/>
      <c r="K155" s="43"/>
    </row>
    <row r="156" spans="1:11" ht="12.75">
      <c r="A156" s="9"/>
      <c r="B156" s="8"/>
      <c r="C156" s="6"/>
      <c r="D156" s="43"/>
      <c r="E156" s="43"/>
      <c r="F156" s="43"/>
      <c r="G156" s="43"/>
      <c r="H156" s="43"/>
      <c r="I156" s="43"/>
      <c r="J156" s="43"/>
      <c r="K156" s="43"/>
    </row>
    <row r="157" spans="1:11" ht="12.75">
      <c r="A157" s="9"/>
      <c r="B157" s="8"/>
      <c r="C157" s="6"/>
      <c r="D157" s="43"/>
      <c r="E157" s="43"/>
      <c r="F157" s="43"/>
      <c r="G157" s="43"/>
      <c r="H157" s="43"/>
      <c r="I157" s="43"/>
      <c r="J157" s="43"/>
      <c r="K157" s="43"/>
    </row>
    <row r="158" spans="1:11" ht="12.75">
      <c r="A158" s="9"/>
      <c r="B158" s="8"/>
      <c r="C158" s="6"/>
      <c r="D158" s="43"/>
      <c r="E158" s="43"/>
      <c r="F158" s="43"/>
      <c r="G158" s="43"/>
      <c r="H158" s="43"/>
      <c r="I158" s="43"/>
      <c r="J158" s="43"/>
      <c r="K158" s="43"/>
    </row>
    <row r="159" spans="1:11" ht="12.75">
      <c r="A159" s="9"/>
      <c r="B159" s="8"/>
      <c r="C159" s="6"/>
      <c r="D159" s="43"/>
      <c r="E159" s="43"/>
      <c r="F159" s="43"/>
      <c r="G159" s="43"/>
      <c r="H159" s="43"/>
      <c r="I159" s="43"/>
      <c r="J159" s="43"/>
      <c r="K159" s="43"/>
    </row>
    <row r="160" spans="1:11" ht="12.75">
      <c r="A160" s="9"/>
      <c r="B160" s="8"/>
      <c r="C160" s="6"/>
      <c r="D160" s="43"/>
      <c r="E160" s="43"/>
      <c r="F160" s="43"/>
      <c r="G160" s="43"/>
      <c r="H160" s="43"/>
      <c r="I160" s="43"/>
      <c r="J160" s="43"/>
      <c r="K160" s="43"/>
    </row>
    <row r="161" spans="1:11" ht="12.75">
      <c r="A161" s="9"/>
      <c r="B161" s="8"/>
      <c r="C161" s="6"/>
      <c r="D161" s="43"/>
      <c r="E161" s="43"/>
      <c r="F161" s="43"/>
      <c r="G161" s="43"/>
      <c r="H161" s="43"/>
      <c r="I161" s="43"/>
      <c r="J161" s="43"/>
      <c r="K161" s="43"/>
    </row>
    <row r="162" spans="1:11" ht="12.75">
      <c r="A162" s="9"/>
      <c r="B162" s="8"/>
      <c r="C162" s="6"/>
      <c r="D162" s="43"/>
      <c r="E162" s="43"/>
      <c r="F162" s="43"/>
      <c r="G162" s="43"/>
      <c r="H162" s="43"/>
      <c r="I162" s="43"/>
      <c r="J162" s="43"/>
      <c r="K162" s="43"/>
    </row>
    <row r="163" spans="1:11" ht="12.75">
      <c r="A163" s="9"/>
      <c r="B163" s="8"/>
      <c r="C163" s="6"/>
      <c r="D163" s="43"/>
      <c r="E163" s="43"/>
      <c r="F163" s="43"/>
      <c r="G163" s="43"/>
      <c r="H163" s="43"/>
      <c r="I163" s="43"/>
      <c r="J163" s="43"/>
      <c r="K163" s="43"/>
    </row>
    <row r="164" spans="1:11" ht="12.75">
      <c r="A164" s="9"/>
      <c r="B164" s="8"/>
      <c r="C164" s="6"/>
      <c r="D164" s="43"/>
      <c r="E164" s="43"/>
      <c r="F164" s="43"/>
      <c r="G164" s="43"/>
      <c r="H164" s="43"/>
      <c r="I164" s="43"/>
      <c r="J164" s="43"/>
      <c r="K164" s="43"/>
    </row>
    <row r="165" spans="1:11" ht="12.75">
      <c r="A165" s="9"/>
      <c r="B165" s="8"/>
      <c r="C165" s="6"/>
      <c r="D165" s="43"/>
      <c r="E165" s="43"/>
      <c r="F165" s="43"/>
      <c r="G165" s="43"/>
      <c r="H165" s="43"/>
      <c r="I165" s="43"/>
      <c r="J165" s="43"/>
      <c r="K165" s="43"/>
    </row>
    <row r="166" spans="1:11" ht="12.75">
      <c r="A166" s="9"/>
      <c r="B166" s="8"/>
      <c r="C166" s="6"/>
      <c r="D166" s="43"/>
      <c r="E166" s="43"/>
      <c r="F166" s="43"/>
      <c r="G166" s="43"/>
      <c r="H166" s="43"/>
      <c r="I166" s="43"/>
      <c r="J166" s="43"/>
      <c r="K166" s="43"/>
    </row>
    <row r="167" spans="1:11" ht="12.75">
      <c r="A167" s="9"/>
      <c r="B167" s="8"/>
      <c r="C167" s="6"/>
      <c r="D167" s="43"/>
      <c r="E167" s="43"/>
      <c r="F167" s="43"/>
      <c r="G167" s="43"/>
      <c r="H167" s="43"/>
      <c r="I167" s="43"/>
      <c r="J167" s="43"/>
      <c r="K167" s="43"/>
    </row>
    <row r="168" spans="1:11" ht="12.75">
      <c r="A168" s="9"/>
      <c r="B168" s="8"/>
      <c r="C168" s="6"/>
      <c r="D168" s="43"/>
      <c r="E168" s="43"/>
      <c r="F168" s="43"/>
      <c r="G168" s="43"/>
      <c r="H168" s="43"/>
      <c r="I168" s="43"/>
      <c r="J168" s="43"/>
      <c r="K168" s="43"/>
    </row>
    <row r="169" spans="1:11" ht="12.75">
      <c r="A169" s="9"/>
      <c r="B169" s="8"/>
      <c r="C169" s="6"/>
      <c r="D169" s="43"/>
      <c r="E169" s="43"/>
      <c r="F169" s="43"/>
      <c r="G169" s="43"/>
      <c r="H169" s="43"/>
      <c r="I169" s="43"/>
      <c r="J169" s="43"/>
      <c r="K169" s="43"/>
    </row>
    <row r="170" spans="1:11" ht="12.75">
      <c r="A170" s="9"/>
      <c r="B170" s="8"/>
      <c r="C170" s="6"/>
      <c r="D170" s="43"/>
      <c r="E170" s="43"/>
      <c r="F170" s="43"/>
      <c r="G170" s="43"/>
      <c r="H170" s="43"/>
      <c r="I170" s="43"/>
      <c r="J170" s="43"/>
      <c r="K170" s="43"/>
    </row>
    <row r="171" spans="1:11" ht="12.75">
      <c r="A171" s="9"/>
      <c r="B171" s="8"/>
      <c r="C171" s="6"/>
      <c r="D171" s="43"/>
      <c r="E171" s="43"/>
      <c r="F171" s="43"/>
      <c r="G171" s="43"/>
      <c r="H171" s="43"/>
      <c r="I171" s="43"/>
      <c r="J171" s="43"/>
      <c r="K171" s="43"/>
    </row>
    <row r="172" spans="1:11" ht="12.75">
      <c r="A172" s="9"/>
      <c r="B172" s="8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>
      <c r="A173" s="9"/>
      <c r="B173" s="8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>
      <c r="A174" s="9"/>
      <c r="B174" s="8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>
      <c r="A175" s="9"/>
      <c r="B175" s="8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>
      <c r="A176" s="9"/>
      <c r="B176" s="8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9"/>
      <c r="B177" s="8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9"/>
      <c r="B178" s="8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9"/>
      <c r="B179" s="8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9"/>
      <c r="B180" s="8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9"/>
      <c r="B181" s="8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9"/>
      <c r="B182" s="8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9"/>
      <c r="B183" s="8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9"/>
      <c r="B184" s="8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9"/>
      <c r="B185" s="8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9"/>
      <c r="B186" s="8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9"/>
      <c r="B187" s="8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9"/>
      <c r="B188" s="8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9"/>
      <c r="B189" s="8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9"/>
      <c r="B190" s="8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9"/>
      <c r="B191" s="8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9"/>
      <c r="B192" s="8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9"/>
      <c r="B193" s="8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9"/>
      <c r="B194" s="8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9"/>
      <c r="B195" s="8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9"/>
      <c r="B196" s="8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9"/>
      <c r="B197" s="8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9"/>
      <c r="B198" s="8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9"/>
      <c r="B199" s="8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9"/>
      <c r="B200" s="8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9"/>
      <c r="B201" s="8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9"/>
      <c r="B202" s="8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9"/>
      <c r="B203" s="8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9"/>
      <c r="B204" s="8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9"/>
      <c r="B205" s="8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9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9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9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9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9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9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9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9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9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9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9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9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9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9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9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9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9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9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9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9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9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10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2:11" ht="12.75">
      <c r="B228" s="10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2.75">
      <c r="B229" s="10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2.75">
      <c r="B230" s="10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2.75">
      <c r="B231" s="10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2.75">
      <c r="B232" s="10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2.75">
      <c r="B233" s="10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2.75">
      <c r="B234" s="10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2.75">
      <c r="B235" s="10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2:11" ht="12.75">
      <c r="B236" s="10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2.75">
      <c r="B237" s="10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2.75">
      <c r="B238" s="10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2.75">
      <c r="B239" s="10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2.75">
      <c r="B240" s="10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2.75">
      <c r="B241" s="10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2.75">
      <c r="B242" s="10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2.75">
      <c r="B243" s="10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2.75">
      <c r="B244" s="10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0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0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2.75">
      <c r="B247" s="10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2.75">
      <c r="B248" s="10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2.75">
      <c r="B249" s="10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0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10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2.75">
      <c r="B252" s="10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2.75">
      <c r="B253" s="10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2.75">
      <c r="B254" s="10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2.75">
      <c r="B255" s="10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2.75">
      <c r="B256" s="10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2.75">
      <c r="B257" s="10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2.75">
      <c r="B258" s="10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2.75">
      <c r="B259" s="10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2.75">
      <c r="B260" s="10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2.75">
      <c r="B261" s="10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2.75">
      <c r="B262" s="10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2.75">
      <c r="B263" s="10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2.75">
      <c r="B264" s="10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2.75">
      <c r="B265" s="10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2.75">
      <c r="B266" s="10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2.75">
      <c r="B267" s="10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10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2.75">
      <c r="B269" s="10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2.75">
      <c r="B270" s="10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2.75">
      <c r="B271" s="10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2.75">
      <c r="B272" s="10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2.75">
      <c r="B273" s="10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0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10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0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10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0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10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2.75">
      <c r="B280" s="10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2.75">
      <c r="B281" s="10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2.75">
      <c r="B282" s="10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0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10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2.75">
      <c r="B285" s="10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2.75">
      <c r="B286" s="10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0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10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2.75">
      <c r="B289" s="10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0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0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0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0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0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0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2.75">
      <c r="B296" s="10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2.75">
      <c r="B297" s="10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2.75">
      <c r="B298" s="10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0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10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2.75">
      <c r="B301" s="10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2.75">
      <c r="B302" s="10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2.75">
      <c r="B303" s="10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2.75">
      <c r="B304" s="10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2.75">
      <c r="B305" s="10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2.75">
      <c r="B306" s="10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2.75">
      <c r="B307" s="10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2.75">
      <c r="B308" s="10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10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2.75">
      <c r="B310" s="10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2.75">
      <c r="B311" s="10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2.75">
      <c r="B312" s="10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2.75">
      <c r="B313" s="10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2.75">
      <c r="B314" s="10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2.75">
      <c r="B315" s="10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2.75">
      <c r="B316" s="10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2.75">
      <c r="B317" s="10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2.75">
      <c r="B318" s="10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2.75">
      <c r="B319" s="10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2.75">
      <c r="B320" s="10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2.75">
      <c r="B321" s="10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2.75">
      <c r="B322" s="10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2.75">
      <c r="B323" s="10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2.75">
      <c r="B324" s="10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0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10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2.75">
      <c r="B327" s="10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0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2.75">
      <c r="B329" s="10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2.75">
      <c r="B330" s="10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2.75">
      <c r="B331" s="10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2.75">
      <c r="B332" s="10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0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10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10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2.75">
      <c r="B336" s="10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2.75">
      <c r="B337" s="10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2.75">
      <c r="B338" s="10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0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0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0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0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0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0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0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0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0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0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0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0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0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0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0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0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0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0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0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0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0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0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0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0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0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0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0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0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0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0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0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0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0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0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0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0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0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0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0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0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0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0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0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0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0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0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0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0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0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0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0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0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0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0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0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0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0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0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0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0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0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0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0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0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0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0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0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0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0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0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0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0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0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0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0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0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0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0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0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0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0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0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0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0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0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0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0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0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0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0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0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0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0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0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0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0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0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0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0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0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0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0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0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0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0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0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0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0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2.75">
      <c r="B447" s="10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2.75">
      <c r="B448" s="10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2.75">
      <c r="B449" s="10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2.75">
      <c r="B450" s="10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2.75">
      <c r="B451" s="10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2.75">
      <c r="B452" s="10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2.75">
      <c r="B453" s="10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2.75">
      <c r="B454" s="10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2.75">
      <c r="B455" s="10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2.75">
      <c r="B456" s="10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2.75">
      <c r="B457" s="10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2.75">
      <c r="B458" s="10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2.75">
      <c r="B459" s="10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2.75">
      <c r="B460" s="10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2.75">
      <c r="B461" s="10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2.75">
      <c r="B462" s="10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2.75">
      <c r="B463" s="10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2.75">
      <c r="B464" s="10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2.75">
      <c r="B465" s="10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2.75">
      <c r="B466" s="10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2.75">
      <c r="B467" s="10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2.75">
      <c r="B468" s="10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2.75">
      <c r="B469" s="10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2.75">
      <c r="B470" s="10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2.75">
      <c r="B471" s="10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2.75">
      <c r="B472" s="10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2.75">
      <c r="B473" s="10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2.75">
      <c r="B474" s="10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2.75">
      <c r="B475" s="10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2.75">
      <c r="B476" s="10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2.75">
      <c r="B477" s="10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2.75">
      <c r="B478" s="10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2.75">
      <c r="B479" s="10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2.75">
      <c r="B480" s="10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2.75">
      <c r="B481" s="10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2.75">
      <c r="B482" s="10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2.75">
      <c r="B483" s="10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2.75">
      <c r="B484" s="10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2.75">
      <c r="B485" s="10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2.75">
      <c r="B486" s="10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2.75">
      <c r="B487" s="10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2.75">
      <c r="B488" s="10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2.75">
      <c r="B489" s="10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2.75">
      <c r="B490" s="10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2.75">
      <c r="B491" s="10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2.75">
      <c r="B492" s="10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2.75">
      <c r="B493" s="10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2.75">
      <c r="B494" s="10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2.75">
      <c r="B495" s="10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2.75">
      <c r="B496" s="10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2.75">
      <c r="B497" s="10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2.75">
      <c r="B498" s="10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2.75">
      <c r="B499" s="10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2.75">
      <c r="B500" s="10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2.75">
      <c r="B501" s="10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2.75">
      <c r="B502" s="10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2.75">
      <c r="B503" s="10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2.75">
      <c r="B504" s="10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2.75">
      <c r="B505" s="10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2.75">
      <c r="B506" s="10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2.75">
      <c r="B507" s="10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2.75">
      <c r="B508" s="10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2.75">
      <c r="B509" s="10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2.75">
      <c r="B510" s="10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2.75">
      <c r="B511" s="10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2.75">
      <c r="B512" s="10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2.75">
      <c r="B513" s="10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2.75">
      <c r="B514" s="10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2.75">
      <c r="B515" s="10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2.75">
      <c r="B516" s="10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2.75">
      <c r="B517" s="10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2.75">
      <c r="B518" s="10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2.75">
      <c r="B519" s="10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2.75">
      <c r="B520" s="10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2.75">
      <c r="B521" s="10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2.75">
      <c r="B522" s="10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2.75">
      <c r="B523" s="10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2.75">
      <c r="B524" s="10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2.75">
      <c r="B525" s="10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2.75">
      <c r="B526" s="10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2.75">
      <c r="B527" s="10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2.75">
      <c r="B528" s="10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2.75">
      <c r="B529" s="10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2.75">
      <c r="B530" s="10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2.75">
      <c r="B531" s="10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2.75">
      <c r="B532" s="10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2.75">
      <c r="B533" s="10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2.75">
      <c r="B534" s="10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2.75">
      <c r="B535" s="10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2.75">
      <c r="B536" s="10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2.75">
      <c r="B537" s="10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2.75">
      <c r="B538" s="10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2.75">
      <c r="B539" s="10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2.75">
      <c r="B540" s="10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2.75">
      <c r="B541" s="10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2.75">
      <c r="B542" s="10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2.75">
      <c r="B543" s="10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2.75">
      <c r="B544" s="10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2.75">
      <c r="B545" s="10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2.75">
      <c r="B546" s="10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0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2.75">
      <c r="B548" s="10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2.75">
      <c r="B549" s="10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2.75">
      <c r="B550" s="10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2.75">
      <c r="B551" s="10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2.75">
      <c r="B552" s="10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</sheetData>
  <mergeCells count="9">
    <mergeCell ref="H1:I1"/>
    <mergeCell ref="J1:J2"/>
    <mergeCell ref="K1:K2"/>
    <mergeCell ref="E1:F1"/>
    <mergeCell ref="G1:G2"/>
    <mergeCell ref="A1:A2"/>
    <mergeCell ref="B1:B2"/>
    <mergeCell ref="C1:C2"/>
    <mergeCell ref="D1:D2"/>
  </mergeCells>
  <printOptions gridLines="1" horizontalCentered="1"/>
  <pageMargins left="0.1968503937007874" right="0.1968503937007874" top="0.85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pozostałych inwestycji miasta Opola za I półrocze 2007 roku&amp;RZałącznik Nr 9</oddHeader>
    <oddFooter>&amp;C&amp;P</oddFooter>
  </headerFooter>
  <ignoredErrors>
    <ignoredError sqref="L4:L67 L69:L1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58"/>
  <sheetViews>
    <sheetView workbookViewId="0" topLeftCell="A1">
      <selection activeCell="A1" sqref="A1"/>
    </sheetView>
  </sheetViews>
  <sheetFormatPr defaultColWidth="9.00390625" defaultRowHeight="12.75"/>
  <cols>
    <col min="1" max="1" width="5.625" style="7" bestFit="1" customWidth="1"/>
    <col min="2" max="2" width="8.875" style="7" bestFit="1" customWidth="1"/>
    <col min="3" max="3" width="55.75390625" style="7" customWidth="1"/>
    <col min="4" max="5" width="13.00390625" style="7" customWidth="1"/>
    <col min="6" max="6" width="9.25390625" style="7" bestFit="1" customWidth="1"/>
    <col min="7" max="7" width="10.75390625" style="7" customWidth="1"/>
    <col min="8" max="16384" width="9.125" style="7" customWidth="1"/>
  </cols>
  <sheetData>
    <row r="1" spans="1:7" s="3" customFormat="1" ht="78.75" customHeight="1">
      <c r="A1" s="14" t="s">
        <v>0</v>
      </c>
      <c r="B1" s="14" t="s">
        <v>1</v>
      </c>
      <c r="C1" s="14" t="s">
        <v>2</v>
      </c>
      <c r="D1" s="82" t="s">
        <v>82</v>
      </c>
      <c r="E1" s="86" t="s">
        <v>181</v>
      </c>
      <c r="F1" s="85" t="s">
        <v>33</v>
      </c>
      <c r="G1" s="12" t="s">
        <v>182</v>
      </c>
    </row>
    <row r="2" spans="1:7" s="5" customFormat="1" ht="11.25" customHeight="1">
      <c r="A2" s="4">
        <v>1</v>
      </c>
      <c r="B2" s="4">
        <v>2</v>
      </c>
      <c r="C2" s="4">
        <v>3</v>
      </c>
      <c r="D2" s="67">
        <v>4</v>
      </c>
      <c r="E2" s="71">
        <v>5</v>
      </c>
      <c r="F2" s="70">
        <v>6</v>
      </c>
      <c r="G2" s="4">
        <v>7</v>
      </c>
    </row>
    <row r="3" spans="1:7" s="3" customFormat="1" ht="19.5" customHeight="1">
      <c r="A3" s="1">
        <v>710</v>
      </c>
      <c r="B3" s="1"/>
      <c r="C3" s="2" t="s">
        <v>25</v>
      </c>
      <c r="D3" s="39">
        <f>D4</f>
        <v>53000</v>
      </c>
      <c r="E3" s="165">
        <f>E4</f>
        <v>1800</v>
      </c>
      <c r="F3" s="137">
        <f>E3/D3</f>
        <v>0.033962264150943396</v>
      </c>
      <c r="G3" s="16">
        <f>E3/$E$47</f>
        <v>0.007365374759474481</v>
      </c>
    </row>
    <row r="4" spans="1:7" s="3" customFormat="1" ht="12.75">
      <c r="A4" s="18"/>
      <c r="B4" s="19">
        <v>71035</v>
      </c>
      <c r="C4" s="20" t="s">
        <v>26</v>
      </c>
      <c r="D4" s="83">
        <f>SUM(D5:D5)</f>
        <v>53000</v>
      </c>
      <c r="E4" s="166">
        <f>SUM(E5:E5)</f>
        <v>1800</v>
      </c>
      <c r="F4" s="138">
        <f aca="true" t="shared" si="0" ref="F4:F47">E4/D4</f>
        <v>0.033962264150943396</v>
      </c>
      <c r="G4" s="61">
        <f aca="true" t="shared" si="1" ref="G4:G47">E4/$E$47</f>
        <v>0.007365374759474481</v>
      </c>
    </row>
    <row r="5" spans="1:7" ht="12.75">
      <c r="A5" s="24"/>
      <c r="B5" s="27"/>
      <c r="C5" s="26" t="s">
        <v>183</v>
      </c>
      <c r="D5" s="84">
        <v>53000</v>
      </c>
      <c r="E5" s="167">
        <v>1800</v>
      </c>
      <c r="F5" s="138">
        <f t="shared" si="0"/>
        <v>0.033962264150943396</v>
      </c>
      <c r="G5" s="61">
        <f t="shared" si="1"/>
        <v>0.007365374759474481</v>
      </c>
    </row>
    <row r="6" spans="1:7" ht="19.5" customHeight="1">
      <c r="A6" s="1">
        <v>750</v>
      </c>
      <c r="B6" s="1"/>
      <c r="C6" s="2" t="s">
        <v>10</v>
      </c>
      <c r="D6" s="39">
        <f>D7</f>
        <v>150000</v>
      </c>
      <c r="E6" s="165">
        <f>E7</f>
        <v>0</v>
      </c>
      <c r="F6" s="137">
        <f t="shared" si="0"/>
        <v>0</v>
      </c>
      <c r="G6" s="16">
        <f t="shared" si="1"/>
        <v>0</v>
      </c>
    </row>
    <row r="7" spans="1:7" ht="12.75">
      <c r="A7" s="18"/>
      <c r="B7" s="18">
        <v>75023</v>
      </c>
      <c r="C7" s="20" t="s">
        <v>11</v>
      </c>
      <c r="D7" s="58">
        <f>SUM(D8:D8)</f>
        <v>150000</v>
      </c>
      <c r="E7" s="168">
        <f>SUM(E8:E8)</f>
        <v>0</v>
      </c>
      <c r="F7" s="138">
        <f t="shared" si="0"/>
        <v>0</v>
      </c>
      <c r="G7" s="61">
        <f t="shared" si="1"/>
        <v>0</v>
      </c>
    </row>
    <row r="8" spans="1:7" s="3" customFormat="1" ht="12.75">
      <c r="A8" s="24"/>
      <c r="B8" s="18"/>
      <c r="C8" s="21" t="s">
        <v>184</v>
      </c>
      <c r="D8" s="59">
        <v>150000</v>
      </c>
      <c r="E8" s="169"/>
      <c r="F8" s="138">
        <f t="shared" si="0"/>
        <v>0</v>
      </c>
      <c r="G8" s="61">
        <f t="shared" si="1"/>
        <v>0</v>
      </c>
    </row>
    <row r="9" spans="1:7" ht="19.5" customHeight="1">
      <c r="A9" s="1">
        <v>801</v>
      </c>
      <c r="B9" s="1"/>
      <c r="C9" s="2" t="s">
        <v>12</v>
      </c>
      <c r="D9" s="39">
        <f>SUM(D10+D16+D19+D23+D25+D27)</f>
        <v>1574000</v>
      </c>
      <c r="E9" s="165">
        <f>SUM(E10+E16+E19+E23+E25+E27)</f>
        <v>87592.36</v>
      </c>
      <c r="F9" s="137">
        <f t="shared" si="0"/>
        <v>0.05564952986022872</v>
      </c>
      <c r="G9" s="16">
        <f t="shared" si="1"/>
        <v>0.3584169763704456</v>
      </c>
    </row>
    <row r="10" spans="1:7" ht="12.75">
      <c r="A10" s="18"/>
      <c r="B10" s="19">
        <v>80101</v>
      </c>
      <c r="C10" s="20" t="s">
        <v>13</v>
      </c>
      <c r="D10" s="83">
        <f>SUM(D11:D15)</f>
        <v>485000</v>
      </c>
      <c r="E10" s="166">
        <f>SUM(E11:E15)</f>
        <v>87592.36</v>
      </c>
      <c r="F10" s="138">
        <f t="shared" si="0"/>
        <v>0.18060280412371135</v>
      </c>
      <c r="G10" s="61">
        <f t="shared" si="1"/>
        <v>0.3584169763704456</v>
      </c>
    </row>
    <row r="11" spans="1:7" ht="12.75">
      <c r="A11" s="18"/>
      <c r="B11" s="19"/>
      <c r="C11" s="21" t="s">
        <v>185</v>
      </c>
      <c r="D11" s="84">
        <v>220000</v>
      </c>
      <c r="E11" s="167">
        <v>87592.36</v>
      </c>
      <c r="F11" s="138">
        <f t="shared" si="0"/>
        <v>0.3981470909090909</v>
      </c>
      <c r="G11" s="61">
        <f t="shared" si="1"/>
        <v>0.3584169763704456</v>
      </c>
    </row>
    <row r="12" spans="1:7" ht="12.75">
      <c r="A12" s="18"/>
      <c r="B12" s="19"/>
      <c r="C12" s="21" t="s">
        <v>186</v>
      </c>
      <c r="D12" s="109">
        <v>80000</v>
      </c>
      <c r="E12" s="170"/>
      <c r="F12" s="138">
        <f t="shared" si="0"/>
        <v>0</v>
      </c>
      <c r="G12" s="61">
        <f t="shared" si="1"/>
        <v>0</v>
      </c>
    </row>
    <row r="13" spans="1:7" s="3" customFormat="1" ht="12.75">
      <c r="A13" s="18"/>
      <c r="B13" s="19"/>
      <c r="C13" s="21" t="s">
        <v>187</v>
      </c>
      <c r="D13" s="109">
        <v>60000</v>
      </c>
      <c r="E13" s="170"/>
      <c r="F13" s="138">
        <f t="shared" si="0"/>
        <v>0</v>
      </c>
      <c r="G13" s="61">
        <f t="shared" si="1"/>
        <v>0</v>
      </c>
    </row>
    <row r="14" spans="1:7" s="3" customFormat="1" ht="12.75">
      <c r="A14" s="18"/>
      <c r="B14" s="19"/>
      <c r="C14" s="21" t="s">
        <v>188</v>
      </c>
      <c r="D14" s="109">
        <v>60000</v>
      </c>
      <c r="E14" s="170"/>
      <c r="F14" s="138">
        <f t="shared" si="0"/>
        <v>0</v>
      </c>
      <c r="G14" s="61">
        <f t="shared" si="1"/>
        <v>0</v>
      </c>
    </row>
    <row r="15" spans="1:7" ht="12.75">
      <c r="A15" s="24"/>
      <c r="B15" s="27"/>
      <c r="C15" s="21" t="s">
        <v>189</v>
      </c>
      <c r="D15" s="109">
        <v>65000</v>
      </c>
      <c r="E15" s="170"/>
      <c r="F15" s="138">
        <f t="shared" si="0"/>
        <v>0</v>
      </c>
      <c r="G15" s="61">
        <f t="shared" si="1"/>
        <v>0</v>
      </c>
    </row>
    <row r="16" spans="1:8" ht="12.75">
      <c r="A16" s="24"/>
      <c r="B16" s="19">
        <v>80104</v>
      </c>
      <c r="C16" s="20" t="s">
        <v>29</v>
      </c>
      <c r="D16" s="83">
        <f>SUM(D17:D18)</f>
        <v>160000</v>
      </c>
      <c r="E16" s="166">
        <f>SUM(E17:E18)</f>
        <v>0</v>
      </c>
      <c r="F16" s="138">
        <f t="shared" si="0"/>
        <v>0</v>
      </c>
      <c r="G16" s="61">
        <f t="shared" si="1"/>
        <v>0</v>
      </c>
      <c r="H16" s="3"/>
    </row>
    <row r="17" spans="1:7" s="3" customFormat="1" ht="12.75">
      <c r="A17" s="24"/>
      <c r="B17" s="19"/>
      <c r="C17" s="21" t="s">
        <v>190</v>
      </c>
      <c r="D17" s="84">
        <v>100000</v>
      </c>
      <c r="E17" s="167"/>
      <c r="F17" s="138">
        <f t="shared" si="0"/>
        <v>0</v>
      </c>
      <c r="G17" s="61">
        <f t="shared" si="1"/>
        <v>0</v>
      </c>
    </row>
    <row r="18" spans="1:7" s="3" customFormat="1" ht="12.75">
      <c r="A18" s="24"/>
      <c r="B18" s="19"/>
      <c r="C18" s="21" t="s">
        <v>191</v>
      </c>
      <c r="D18" s="109">
        <v>60000</v>
      </c>
      <c r="E18" s="170"/>
      <c r="F18" s="138">
        <f t="shared" si="0"/>
        <v>0</v>
      </c>
      <c r="G18" s="61">
        <f t="shared" si="1"/>
        <v>0</v>
      </c>
    </row>
    <row r="19" spans="1:7" ht="12.75">
      <c r="A19" s="24"/>
      <c r="B19" s="19">
        <v>80110</v>
      </c>
      <c r="C19" s="20" t="s">
        <v>31</v>
      </c>
      <c r="D19" s="83">
        <f>SUM(D20:D22)</f>
        <v>201000</v>
      </c>
      <c r="E19" s="166">
        <f>SUM(E20:E22)</f>
        <v>0</v>
      </c>
      <c r="F19" s="138">
        <f t="shared" si="0"/>
        <v>0</v>
      </c>
      <c r="G19" s="61">
        <f t="shared" si="1"/>
        <v>0</v>
      </c>
    </row>
    <row r="20" spans="1:7" s="3" customFormat="1" ht="12.75">
      <c r="A20" s="24"/>
      <c r="B20" s="19"/>
      <c r="C20" s="29" t="s">
        <v>192</v>
      </c>
      <c r="D20" s="84">
        <v>35000</v>
      </c>
      <c r="E20" s="167"/>
      <c r="F20" s="138">
        <f t="shared" si="0"/>
        <v>0</v>
      </c>
      <c r="G20" s="61">
        <f t="shared" si="1"/>
        <v>0</v>
      </c>
    </row>
    <row r="21" spans="1:7" s="3" customFormat="1" ht="12.75">
      <c r="A21" s="24"/>
      <c r="B21" s="19"/>
      <c r="C21" s="29" t="s">
        <v>193</v>
      </c>
      <c r="D21" s="109">
        <v>81000</v>
      </c>
      <c r="E21" s="170"/>
      <c r="F21" s="138">
        <f t="shared" si="0"/>
        <v>0</v>
      </c>
      <c r="G21" s="61">
        <f t="shared" si="1"/>
        <v>0</v>
      </c>
    </row>
    <row r="22" spans="1:7" ht="12.75">
      <c r="A22" s="24"/>
      <c r="B22" s="19"/>
      <c r="C22" s="29" t="s">
        <v>194</v>
      </c>
      <c r="D22" s="109">
        <v>85000</v>
      </c>
      <c r="E22" s="170"/>
      <c r="F22" s="138">
        <f t="shared" si="0"/>
        <v>0</v>
      </c>
      <c r="G22" s="61">
        <f t="shared" si="1"/>
        <v>0</v>
      </c>
    </row>
    <row r="23" spans="1:7" s="3" customFormat="1" ht="12.75">
      <c r="A23" s="24"/>
      <c r="B23" s="19">
        <v>80120</v>
      </c>
      <c r="C23" s="20" t="s">
        <v>195</v>
      </c>
      <c r="D23" s="83">
        <f>D24</f>
        <v>180000</v>
      </c>
      <c r="E23" s="166">
        <f>E24</f>
        <v>0</v>
      </c>
      <c r="F23" s="138">
        <f t="shared" si="0"/>
        <v>0</v>
      </c>
      <c r="G23" s="61">
        <f t="shared" si="1"/>
        <v>0</v>
      </c>
    </row>
    <row r="24" spans="1:7" s="3" customFormat="1" ht="25.5">
      <c r="A24" s="24"/>
      <c r="B24" s="19"/>
      <c r="C24" s="21" t="s">
        <v>196</v>
      </c>
      <c r="D24" s="84">
        <v>180000</v>
      </c>
      <c r="E24" s="167"/>
      <c r="F24" s="138">
        <f t="shared" si="0"/>
        <v>0</v>
      </c>
      <c r="G24" s="61">
        <f t="shared" si="1"/>
        <v>0</v>
      </c>
    </row>
    <row r="25" spans="1:7" s="3" customFormat="1" ht="12.75">
      <c r="A25" s="24"/>
      <c r="B25" s="19">
        <v>80130</v>
      </c>
      <c r="C25" s="20" t="s">
        <v>16</v>
      </c>
      <c r="D25" s="83">
        <f>D26</f>
        <v>162000</v>
      </c>
      <c r="E25" s="166">
        <f>E26</f>
        <v>0</v>
      </c>
      <c r="F25" s="138">
        <f t="shared" si="0"/>
        <v>0</v>
      </c>
      <c r="G25" s="61">
        <f t="shared" si="1"/>
        <v>0</v>
      </c>
    </row>
    <row r="26" spans="1:7" s="3" customFormat="1" ht="12.75">
      <c r="A26" s="24"/>
      <c r="B26" s="19"/>
      <c r="C26" s="21" t="s">
        <v>197</v>
      </c>
      <c r="D26" s="84">
        <v>162000</v>
      </c>
      <c r="E26" s="167"/>
      <c r="F26" s="138">
        <f t="shared" si="0"/>
        <v>0</v>
      </c>
      <c r="G26" s="61">
        <f t="shared" si="1"/>
        <v>0</v>
      </c>
    </row>
    <row r="27" spans="1:7" s="3" customFormat="1" ht="12.75">
      <c r="A27" s="24"/>
      <c r="B27" s="19">
        <v>80142</v>
      </c>
      <c r="C27" s="20" t="s">
        <v>81</v>
      </c>
      <c r="D27" s="83">
        <f>D28</f>
        <v>386000</v>
      </c>
      <c r="E27" s="166">
        <f>E28</f>
        <v>0</v>
      </c>
      <c r="F27" s="138">
        <f t="shared" si="0"/>
        <v>0</v>
      </c>
      <c r="G27" s="61">
        <f t="shared" si="1"/>
        <v>0</v>
      </c>
    </row>
    <row r="28" spans="1:7" s="3" customFormat="1" ht="25.5">
      <c r="A28" s="24"/>
      <c r="B28" s="19"/>
      <c r="C28" s="21" t="s">
        <v>198</v>
      </c>
      <c r="D28" s="84">
        <v>386000</v>
      </c>
      <c r="E28" s="167"/>
      <c r="F28" s="138">
        <f t="shared" si="0"/>
        <v>0</v>
      </c>
      <c r="G28" s="61">
        <f t="shared" si="1"/>
        <v>0</v>
      </c>
    </row>
    <row r="29" spans="1:7" s="3" customFormat="1" ht="19.5" customHeight="1">
      <c r="A29" s="1">
        <v>851</v>
      </c>
      <c r="B29" s="1"/>
      <c r="C29" s="2" t="s">
        <v>37</v>
      </c>
      <c r="D29" s="39">
        <f>D30</f>
        <v>140000</v>
      </c>
      <c r="E29" s="165">
        <f>E30</f>
        <v>0</v>
      </c>
      <c r="F29" s="137">
        <f t="shared" si="0"/>
        <v>0</v>
      </c>
      <c r="G29" s="16">
        <f t="shared" si="1"/>
        <v>0</v>
      </c>
    </row>
    <row r="30" spans="1:7" s="3" customFormat="1" ht="12.75">
      <c r="A30" s="18"/>
      <c r="B30" s="18">
        <v>85121</v>
      </c>
      <c r="C30" s="20" t="s">
        <v>38</v>
      </c>
      <c r="D30" s="58">
        <f>SUM(D31:D31)</f>
        <v>140000</v>
      </c>
      <c r="E30" s="168">
        <f>SUM(E31:E31)</f>
        <v>0</v>
      </c>
      <c r="F30" s="138">
        <f t="shared" si="0"/>
        <v>0</v>
      </c>
      <c r="G30" s="61">
        <f t="shared" si="1"/>
        <v>0</v>
      </c>
    </row>
    <row r="31" spans="1:7" s="3" customFormat="1" ht="25.5">
      <c r="A31" s="24"/>
      <c r="B31" s="18"/>
      <c r="C31" s="21" t="s">
        <v>199</v>
      </c>
      <c r="D31" s="59">
        <v>140000</v>
      </c>
      <c r="E31" s="169"/>
      <c r="F31" s="138">
        <f t="shared" si="0"/>
        <v>0</v>
      </c>
      <c r="G31" s="61">
        <f t="shared" si="1"/>
        <v>0</v>
      </c>
    </row>
    <row r="32" spans="1:7" s="3" customFormat="1" ht="19.5" customHeight="1">
      <c r="A32" s="1">
        <v>854</v>
      </c>
      <c r="B32" s="1"/>
      <c r="C32" s="2" t="s">
        <v>28</v>
      </c>
      <c r="D32" s="39">
        <f>D33</f>
        <v>320000</v>
      </c>
      <c r="E32" s="165">
        <f>E33</f>
        <v>3989.4</v>
      </c>
      <c r="F32" s="137">
        <f t="shared" si="0"/>
        <v>0.012466875</v>
      </c>
      <c r="G32" s="16">
        <f t="shared" si="1"/>
        <v>0.016324125591915276</v>
      </c>
    </row>
    <row r="33" spans="1:7" s="3" customFormat="1" ht="12.75">
      <c r="A33" s="18"/>
      <c r="B33" s="18">
        <v>85410</v>
      </c>
      <c r="C33" s="20" t="s">
        <v>200</v>
      </c>
      <c r="D33" s="58">
        <f>SUM(D34:D35)</f>
        <v>320000</v>
      </c>
      <c r="E33" s="168">
        <f>SUM(E34:E35)</f>
        <v>3989.4</v>
      </c>
      <c r="F33" s="138">
        <f t="shared" si="0"/>
        <v>0.012466875</v>
      </c>
      <c r="G33" s="61">
        <f t="shared" si="1"/>
        <v>0.016324125591915276</v>
      </c>
    </row>
    <row r="34" spans="1:7" s="3" customFormat="1" ht="25.5">
      <c r="A34" s="24"/>
      <c r="B34" s="18"/>
      <c r="C34" s="21" t="s">
        <v>201</v>
      </c>
      <c r="D34" s="59">
        <v>250000</v>
      </c>
      <c r="E34" s="169">
        <v>3989.4</v>
      </c>
      <c r="F34" s="138">
        <f t="shared" si="0"/>
        <v>0.0159576</v>
      </c>
      <c r="G34" s="61">
        <f t="shared" si="1"/>
        <v>0.016324125591915276</v>
      </c>
    </row>
    <row r="35" spans="1:7" s="3" customFormat="1" ht="25.5">
      <c r="A35" s="24"/>
      <c r="B35" s="18"/>
      <c r="C35" s="21" t="s">
        <v>202</v>
      </c>
      <c r="D35" s="59">
        <v>70000</v>
      </c>
      <c r="E35" s="169"/>
      <c r="F35" s="138">
        <f t="shared" si="0"/>
        <v>0</v>
      </c>
      <c r="G35" s="61">
        <f t="shared" si="1"/>
        <v>0</v>
      </c>
    </row>
    <row r="36" spans="1:7" s="3" customFormat="1" ht="19.5" customHeight="1">
      <c r="A36" s="1">
        <v>900</v>
      </c>
      <c r="B36" s="1"/>
      <c r="C36" s="2" t="s">
        <v>18</v>
      </c>
      <c r="D36" s="39">
        <f>D37+D39</f>
        <v>220000</v>
      </c>
      <c r="E36" s="165">
        <f>E37+E39</f>
        <v>88098.26</v>
      </c>
      <c r="F36" s="137">
        <f t="shared" si="0"/>
        <v>0.40044663636363637</v>
      </c>
      <c r="G36" s="16">
        <f t="shared" si="1"/>
        <v>0.3604870558653446</v>
      </c>
    </row>
    <row r="37" spans="1:7" s="3" customFormat="1" ht="12.75">
      <c r="A37" s="18"/>
      <c r="B37" s="18">
        <v>90004</v>
      </c>
      <c r="C37" s="20" t="s">
        <v>74</v>
      </c>
      <c r="D37" s="58">
        <f>SUM(D38:D38)</f>
        <v>70000</v>
      </c>
      <c r="E37" s="168">
        <f>SUM(E38:E38)</f>
        <v>46895.52</v>
      </c>
      <c r="F37" s="138">
        <f t="shared" si="0"/>
        <v>0.669936</v>
      </c>
      <c r="G37" s="61">
        <f t="shared" si="1"/>
        <v>0.1918905996335726</v>
      </c>
    </row>
    <row r="38" spans="1:7" s="3" customFormat="1" ht="12.75">
      <c r="A38" s="24"/>
      <c r="B38" s="18"/>
      <c r="C38" s="21" t="s">
        <v>203</v>
      </c>
      <c r="D38" s="59">
        <v>70000</v>
      </c>
      <c r="E38" s="169">
        <v>46895.52</v>
      </c>
      <c r="F38" s="138">
        <f t="shared" si="0"/>
        <v>0.669936</v>
      </c>
      <c r="G38" s="61">
        <f t="shared" si="1"/>
        <v>0.1918905996335726</v>
      </c>
    </row>
    <row r="39" spans="1:7" s="3" customFormat="1" ht="12.75">
      <c r="A39" s="18"/>
      <c r="B39" s="18">
        <v>90095</v>
      </c>
      <c r="C39" s="20" t="s">
        <v>17</v>
      </c>
      <c r="D39" s="58">
        <f>SUM(D40:D40)</f>
        <v>150000</v>
      </c>
      <c r="E39" s="168">
        <f>SUM(E40:E40)</f>
        <v>41202.74</v>
      </c>
      <c r="F39" s="138">
        <f t="shared" si="0"/>
        <v>0.2746849333333333</v>
      </c>
      <c r="G39" s="61">
        <f t="shared" si="1"/>
        <v>0.16859645623177197</v>
      </c>
    </row>
    <row r="40" spans="1:7" s="3" customFormat="1" ht="12.75">
      <c r="A40" s="24"/>
      <c r="B40" s="18"/>
      <c r="C40" s="21" t="s">
        <v>50</v>
      </c>
      <c r="D40" s="59">
        <v>150000</v>
      </c>
      <c r="E40" s="169">
        <v>41202.74</v>
      </c>
      <c r="F40" s="138">
        <f t="shared" si="0"/>
        <v>0.2746849333333333</v>
      </c>
      <c r="G40" s="61">
        <f t="shared" si="1"/>
        <v>0.16859645623177197</v>
      </c>
    </row>
    <row r="41" spans="1:7" s="3" customFormat="1" ht="19.5" customHeight="1">
      <c r="A41" s="1">
        <v>921</v>
      </c>
      <c r="B41" s="1"/>
      <c r="C41" s="2" t="s">
        <v>60</v>
      </c>
      <c r="D41" s="39">
        <f>D42</f>
        <v>543000</v>
      </c>
      <c r="E41" s="165">
        <f>E42</f>
        <v>1708</v>
      </c>
      <c r="F41" s="137">
        <f t="shared" si="0"/>
        <v>0.0031454880294659302</v>
      </c>
      <c r="G41" s="16">
        <f t="shared" si="1"/>
        <v>0.006988922271768007</v>
      </c>
    </row>
    <row r="42" spans="1:7" ht="12.75">
      <c r="A42" s="18"/>
      <c r="B42" s="18">
        <v>92120</v>
      </c>
      <c r="C42" s="20" t="s">
        <v>63</v>
      </c>
      <c r="D42" s="58">
        <f>SUM(D43:D43)</f>
        <v>543000</v>
      </c>
      <c r="E42" s="168">
        <f>SUM(E43:E43)</f>
        <v>1708</v>
      </c>
      <c r="F42" s="138">
        <f t="shared" si="0"/>
        <v>0.0031454880294659302</v>
      </c>
      <c r="G42" s="61">
        <f t="shared" si="1"/>
        <v>0.006988922271768007</v>
      </c>
    </row>
    <row r="43" spans="1:7" s="3" customFormat="1" ht="12.75">
      <c r="A43" s="24"/>
      <c r="B43" s="18"/>
      <c r="C43" s="25" t="s">
        <v>80</v>
      </c>
      <c r="D43" s="59">
        <v>543000</v>
      </c>
      <c r="E43" s="169">
        <v>1708</v>
      </c>
      <c r="F43" s="138">
        <f t="shared" si="0"/>
        <v>0.0031454880294659302</v>
      </c>
      <c r="G43" s="61">
        <f t="shared" si="1"/>
        <v>0.006988922271768007</v>
      </c>
    </row>
    <row r="44" spans="1:7" ht="19.5" customHeight="1">
      <c r="A44" s="1">
        <v>926</v>
      </c>
      <c r="B44" s="1"/>
      <c r="C44" s="2" t="s">
        <v>23</v>
      </c>
      <c r="D44" s="39">
        <f>D45</f>
        <v>400000</v>
      </c>
      <c r="E44" s="165">
        <f>E45</f>
        <v>61198.73</v>
      </c>
      <c r="F44" s="137">
        <f t="shared" si="0"/>
        <v>0.152996825</v>
      </c>
      <c r="G44" s="16">
        <f t="shared" si="1"/>
        <v>0.2504175451410521</v>
      </c>
    </row>
    <row r="45" spans="1:7" s="3" customFormat="1" ht="12.75">
      <c r="A45" s="18"/>
      <c r="B45" s="19">
        <v>92601</v>
      </c>
      <c r="C45" s="20" t="s">
        <v>44</v>
      </c>
      <c r="D45" s="58">
        <f>SUM(D46:D46)</f>
        <v>400000</v>
      </c>
      <c r="E45" s="168">
        <f>SUM(E46:E46)</f>
        <v>61198.73</v>
      </c>
      <c r="F45" s="138">
        <f t="shared" si="0"/>
        <v>0.152996825</v>
      </c>
      <c r="G45" s="61">
        <f t="shared" si="1"/>
        <v>0.2504175451410521</v>
      </c>
    </row>
    <row r="46" spans="1:7" ht="38.25">
      <c r="A46" s="24"/>
      <c r="B46" s="18"/>
      <c r="C46" s="25" t="s">
        <v>204</v>
      </c>
      <c r="D46" s="59">
        <v>400000</v>
      </c>
      <c r="E46" s="169">
        <v>61198.73</v>
      </c>
      <c r="F46" s="138">
        <f t="shared" si="0"/>
        <v>0.152996825</v>
      </c>
      <c r="G46" s="61">
        <f t="shared" si="1"/>
        <v>0.2504175451410521</v>
      </c>
    </row>
    <row r="47" spans="1:7" ht="19.5" customHeight="1" thickBot="1">
      <c r="A47" s="1"/>
      <c r="B47" s="1"/>
      <c r="C47" s="15" t="s">
        <v>24</v>
      </c>
      <c r="D47" s="60">
        <f>D3+D6+D9+D32+D36+D41+D44+D29</f>
        <v>3400000</v>
      </c>
      <c r="E47" s="96">
        <f>E3+E6+E9+E32+E36+E41+E44+E29</f>
        <v>244386.75</v>
      </c>
      <c r="F47" s="99">
        <f t="shared" si="0"/>
        <v>0.07187845588235293</v>
      </c>
      <c r="G47" s="100">
        <f t="shared" si="1"/>
        <v>1</v>
      </c>
    </row>
    <row r="48" spans="1:7" ht="12.75">
      <c r="A48" s="9"/>
      <c r="B48" s="8"/>
      <c r="C48" s="6"/>
      <c r="D48" s="6"/>
      <c r="E48" s="6"/>
      <c r="F48" s="6"/>
      <c r="G48" s="6"/>
    </row>
    <row r="49" spans="1:7" ht="12.75">
      <c r="A49" s="9"/>
      <c r="B49" s="8"/>
      <c r="C49" s="6"/>
      <c r="D49" s="6"/>
      <c r="E49" s="6"/>
      <c r="F49" s="6"/>
      <c r="G49" s="6"/>
    </row>
    <row r="50" spans="1:7" ht="12.75">
      <c r="A50" s="9"/>
      <c r="B50" s="8"/>
      <c r="C50" s="6"/>
      <c r="D50" s="6"/>
      <c r="E50" s="6"/>
      <c r="F50" s="6"/>
      <c r="G50" s="6"/>
    </row>
    <row r="51" spans="1:7" ht="12.75">
      <c r="A51" s="9"/>
      <c r="B51" s="8"/>
      <c r="C51" s="6"/>
      <c r="D51" s="6"/>
      <c r="E51" s="6"/>
      <c r="F51" s="6"/>
      <c r="G51" s="6"/>
    </row>
    <row r="52" spans="1:7" ht="12.75">
      <c r="A52" s="9"/>
      <c r="B52" s="8"/>
      <c r="C52" s="6"/>
      <c r="D52" s="6"/>
      <c r="E52" s="6"/>
      <c r="F52" s="6"/>
      <c r="G52" s="6"/>
    </row>
    <row r="53" spans="1:7" ht="12.75">
      <c r="A53" s="9"/>
      <c r="B53" s="8"/>
      <c r="C53" s="6"/>
      <c r="D53" s="6"/>
      <c r="E53" s="6"/>
      <c r="F53" s="6"/>
      <c r="G53" s="6"/>
    </row>
    <row r="54" spans="1:7" ht="12.75">
      <c r="A54" s="9"/>
      <c r="B54" s="8"/>
      <c r="C54" s="6"/>
      <c r="D54" s="6"/>
      <c r="E54" s="6"/>
      <c r="F54" s="6"/>
      <c r="G54" s="6"/>
    </row>
    <row r="55" spans="1:7" ht="12.75">
      <c r="A55" s="9"/>
      <c r="B55" s="8"/>
      <c r="C55" s="6"/>
      <c r="D55" s="6"/>
      <c r="E55" s="6"/>
      <c r="F55" s="6"/>
      <c r="G55" s="6"/>
    </row>
    <row r="56" spans="1:7" ht="12.75">
      <c r="A56" s="9"/>
      <c r="B56" s="8"/>
      <c r="C56" s="6"/>
      <c r="D56" s="6"/>
      <c r="E56" s="6"/>
      <c r="F56" s="6"/>
      <c r="G56" s="6"/>
    </row>
    <row r="57" spans="1:7" ht="12.75">
      <c r="A57" s="9"/>
      <c r="B57" s="8"/>
      <c r="C57" s="6"/>
      <c r="D57" s="6"/>
      <c r="E57" s="6"/>
      <c r="F57" s="6"/>
      <c r="G57" s="6"/>
    </row>
    <row r="58" spans="1:7" ht="12.75">
      <c r="A58" s="9"/>
      <c r="B58" s="8"/>
      <c r="C58" s="6"/>
      <c r="D58" s="6"/>
      <c r="E58" s="6"/>
      <c r="F58" s="6"/>
      <c r="G58" s="6"/>
    </row>
    <row r="59" spans="1:7" ht="12.75">
      <c r="A59" s="9"/>
      <c r="B59" s="8"/>
      <c r="C59" s="6"/>
      <c r="D59" s="6"/>
      <c r="E59" s="6"/>
      <c r="F59" s="6"/>
      <c r="G59" s="6"/>
    </row>
    <row r="60" spans="1:7" ht="12.75">
      <c r="A60" s="9"/>
      <c r="B60" s="8"/>
      <c r="C60" s="6"/>
      <c r="D60" s="6"/>
      <c r="E60" s="6"/>
      <c r="F60" s="6"/>
      <c r="G60" s="6"/>
    </row>
    <row r="61" spans="1:7" ht="12.75">
      <c r="A61" s="9"/>
      <c r="B61" s="8"/>
      <c r="C61" s="6"/>
      <c r="D61" s="6"/>
      <c r="E61" s="6"/>
      <c r="F61" s="6"/>
      <c r="G61" s="6"/>
    </row>
    <row r="62" spans="1:7" ht="12.75">
      <c r="A62" s="9"/>
      <c r="B62" s="8"/>
      <c r="C62" s="6"/>
      <c r="D62" s="6"/>
      <c r="E62" s="6"/>
      <c r="F62" s="6"/>
      <c r="G62" s="6"/>
    </row>
    <row r="63" spans="1:7" ht="12.75">
      <c r="A63" s="9"/>
      <c r="B63" s="8"/>
      <c r="C63" s="6"/>
      <c r="D63" s="6"/>
      <c r="E63" s="6"/>
      <c r="F63" s="6"/>
      <c r="G63" s="6"/>
    </row>
    <row r="64" spans="1:7" ht="12.75">
      <c r="A64" s="9"/>
      <c r="B64" s="8"/>
      <c r="C64" s="6"/>
      <c r="D64" s="6"/>
      <c r="E64" s="6"/>
      <c r="F64" s="6"/>
      <c r="G64" s="6"/>
    </row>
    <row r="65" spans="1:7" ht="12.75">
      <c r="A65" s="9"/>
      <c r="B65" s="8"/>
      <c r="C65" s="6"/>
      <c r="D65" s="6"/>
      <c r="E65" s="6"/>
      <c r="F65" s="6"/>
      <c r="G65" s="6"/>
    </row>
    <row r="66" spans="1:7" ht="12.75">
      <c r="A66" s="9"/>
      <c r="B66" s="8"/>
      <c r="C66" s="6"/>
      <c r="D66" s="6"/>
      <c r="E66" s="6"/>
      <c r="F66" s="6"/>
      <c r="G66" s="6"/>
    </row>
    <row r="67" spans="1:7" ht="12.75">
      <c r="A67" s="9"/>
      <c r="B67" s="8"/>
      <c r="C67" s="6"/>
      <c r="D67" s="6"/>
      <c r="E67" s="6"/>
      <c r="F67" s="6"/>
      <c r="G67" s="6"/>
    </row>
    <row r="68" spans="1:7" ht="12.75">
      <c r="A68" s="9"/>
      <c r="B68" s="8"/>
      <c r="C68" s="6"/>
      <c r="D68" s="6"/>
      <c r="E68" s="6"/>
      <c r="F68" s="6"/>
      <c r="G68" s="6"/>
    </row>
    <row r="69" spans="1:7" ht="12.75">
      <c r="A69" s="9"/>
      <c r="B69" s="8"/>
      <c r="C69" s="6"/>
      <c r="D69" s="6"/>
      <c r="E69" s="6"/>
      <c r="F69" s="6"/>
      <c r="G69" s="6"/>
    </row>
    <row r="70" spans="1:7" ht="12.75">
      <c r="A70" s="9"/>
      <c r="B70" s="8"/>
      <c r="C70" s="6"/>
      <c r="D70" s="6"/>
      <c r="E70" s="6"/>
      <c r="F70" s="6"/>
      <c r="G70" s="6"/>
    </row>
    <row r="71" spans="1:7" ht="12.75">
      <c r="A71" s="9"/>
      <c r="B71" s="8"/>
      <c r="C71" s="6"/>
      <c r="D71" s="6"/>
      <c r="E71" s="6"/>
      <c r="F71" s="6"/>
      <c r="G71" s="6"/>
    </row>
    <row r="72" spans="1:7" ht="12.75">
      <c r="A72" s="9"/>
      <c r="B72" s="8"/>
      <c r="C72" s="6"/>
      <c r="D72" s="6"/>
      <c r="E72" s="6"/>
      <c r="F72" s="6"/>
      <c r="G72" s="6"/>
    </row>
    <row r="73" spans="1:7" ht="12.75">
      <c r="A73" s="9"/>
      <c r="B73" s="8"/>
      <c r="C73" s="6"/>
      <c r="D73" s="6"/>
      <c r="E73" s="6"/>
      <c r="F73" s="6"/>
      <c r="G73" s="6"/>
    </row>
    <row r="74" spans="1:7" ht="12.75">
      <c r="A74" s="9"/>
      <c r="B74" s="8"/>
      <c r="C74" s="6"/>
      <c r="D74" s="6"/>
      <c r="E74" s="6"/>
      <c r="F74" s="6"/>
      <c r="G74" s="6"/>
    </row>
    <row r="75" spans="1:7" ht="12.75">
      <c r="A75" s="9"/>
      <c r="B75" s="8"/>
      <c r="C75" s="6"/>
      <c r="D75" s="6"/>
      <c r="E75" s="6"/>
      <c r="F75" s="6"/>
      <c r="G75" s="6"/>
    </row>
    <row r="76" spans="1:7" ht="12.75">
      <c r="A76" s="9"/>
      <c r="B76" s="8"/>
      <c r="C76" s="6"/>
      <c r="D76" s="6"/>
      <c r="E76" s="6"/>
      <c r="F76" s="6"/>
      <c r="G76" s="6"/>
    </row>
    <row r="77" spans="1:7" ht="12.75">
      <c r="A77" s="9"/>
      <c r="B77" s="8"/>
      <c r="C77" s="6"/>
      <c r="D77" s="6"/>
      <c r="E77" s="6"/>
      <c r="F77" s="6"/>
      <c r="G77" s="6"/>
    </row>
    <row r="78" spans="1:7" ht="12.75">
      <c r="A78" s="9"/>
      <c r="B78" s="8"/>
      <c r="C78" s="6"/>
      <c r="D78" s="6"/>
      <c r="E78" s="6"/>
      <c r="F78" s="6"/>
      <c r="G78" s="6"/>
    </row>
    <row r="79" spans="1:7" ht="12.75">
      <c r="A79" s="9"/>
      <c r="B79" s="8"/>
      <c r="C79" s="6"/>
      <c r="D79" s="6"/>
      <c r="E79" s="6"/>
      <c r="F79" s="6"/>
      <c r="G79" s="6"/>
    </row>
    <row r="80" spans="1:7" ht="12.75">
      <c r="A80" s="9"/>
      <c r="B80" s="8"/>
      <c r="C80" s="6"/>
      <c r="D80" s="6"/>
      <c r="E80" s="6"/>
      <c r="F80" s="6"/>
      <c r="G80" s="6"/>
    </row>
    <row r="81" spans="1:7" ht="12.75">
      <c r="A81" s="9"/>
      <c r="B81" s="8"/>
      <c r="C81" s="6"/>
      <c r="D81" s="6"/>
      <c r="E81" s="6"/>
      <c r="F81" s="6"/>
      <c r="G81" s="6"/>
    </row>
    <row r="82" spans="1:7" ht="12.75">
      <c r="A82" s="9"/>
      <c r="B82" s="8"/>
      <c r="C82" s="6"/>
      <c r="D82" s="6"/>
      <c r="E82" s="6"/>
      <c r="F82" s="6"/>
      <c r="G82" s="6"/>
    </row>
    <row r="83" spans="1:7" ht="12.75">
      <c r="A83" s="9"/>
      <c r="B83" s="8"/>
      <c r="C83" s="6"/>
      <c r="D83" s="6"/>
      <c r="E83" s="6"/>
      <c r="F83" s="6"/>
      <c r="G83" s="6"/>
    </row>
    <row r="84" spans="1:7" ht="12.75">
      <c r="A84" s="9"/>
      <c r="B84" s="8"/>
      <c r="C84" s="6"/>
      <c r="D84" s="6"/>
      <c r="E84" s="6"/>
      <c r="F84" s="6"/>
      <c r="G84" s="6"/>
    </row>
    <row r="85" spans="1:7" ht="12.75">
      <c r="A85" s="9"/>
      <c r="B85" s="8"/>
      <c r="C85" s="6"/>
      <c r="D85" s="6"/>
      <c r="E85" s="6"/>
      <c r="F85" s="6"/>
      <c r="G85" s="6"/>
    </row>
    <row r="86" spans="1:7" ht="12.75">
      <c r="A86" s="9"/>
      <c r="B86" s="8"/>
      <c r="C86" s="6"/>
      <c r="D86" s="6"/>
      <c r="E86" s="6"/>
      <c r="F86" s="6"/>
      <c r="G86" s="6"/>
    </row>
    <row r="87" spans="1:7" ht="12.75">
      <c r="A87" s="9"/>
      <c r="B87" s="8"/>
      <c r="C87" s="6"/>
      <c r="D87" s="6"/>
      <c r="E87" s="6"/>
      <c r="F87" s="6"/>
      <c r="G87" s="6"/>
    </row>
    <row r="88" spans="1:7" ht="12.75">
      <c r="A88" s="9"/>
      <c r="B88" s="8"/>
      <c r="C88" s="6"/>
      <c r="D88" s="6"/>
      <c r="E88" s="6"/>
      <c r="F88" s="6"/>
      <c r="G88" s="6"/>
    </row>
    <row r="89" spans="1:7" ht="12.75">
      <c r="A89" s="9"/>
      <c r="B89" s="8"/>
      <c r="C89" s="6"/>
      <c r="D89" s="6"/>
      <c r="E89" s="6"/>
      <c r="F89" s="6"/>
      <c r="G89" s="6"/>
    </row>
    <row r="90" spans="1:7" ht="12.75">
      <c r="A90" s="9"/>
      <c r="B90" s="8"/>
      <c r="C90" s="6"/>
      <c r="D90" s="6"/>
      <c r="E90" s="6"/>
      <c r="F90" s="6"/>
      <c r="G90" s="6"/>
    </row>
    <row r="91" spans="1:7" ht="12.75">
      <c r="A91" s="9"/>
      <c r="B91" s="8"/>
      <c r="C91" s="6"/>
      <c r="D91" s="6"/>
      <c r="E91" s="6"/>
      <c r="F91" s="6"/>
      <c r="G91" s="6"/>
    </row>
    <row r="92" spans="1:7" ht="12.75">
      <c r="A92" s="9"/>
      <c r="B92" s="8"/>
      <c r="C92" s="6"/>
      <c r="D92" s="6"/>
      <c r="E92" s="6"/>
      <c r="F92" s="6"/>
      <c r="G92" s="6"/>
    </row>
    <row r="93" spans="1:7" ht="12.75">
      <c r="A93" s="9"/>
      <c r="B93" s="8"/>
      <c r="C93" s="6"/>
      <c r="D93" s="6"/>
      <c r="E93" s="6"/>
      <c r="F93" s="6"/>
      <c r="G93" s="6"/>
    </row>
    <row r="94" spans="1:7" ht="12.75">
      <c r="A94" s="9"/>
      <c r="B94" s="8"/>
      <c r="C94" s="6"/>
      <c r="D94" s="6"/>
      <c r="E94" s="6"/>
      <c r="F94" s="6"/>
      <c r="G94" s="6"/>
    </row>
    <row r="95" spans="1:7" ht="12.75">
      <c r="A95" s="9"/>
      <c r="B95" s="8"/>
      <c r="C95" s="6"/>
      <c r="D95" s="6"/>
      <c r="E95" s="6"/>
      <c r="F95" s="6"/>
      <c r="G95" s="6"/>
    </row>
    <row r="96" spans="1:7" ht="12.75">
      <c r="A96" s="9"/>
      <c r="B96" s="8"/>
      <c r="C96" s="6"/>
      <c r="D96" s="6"/>
      <c r="E96" s="6"/>
      <c r="F96" s="6"/>
      <c r="G96" s="6"/>
    </row>
    <row r="97" spans="1:7" ht="12.75">
      <c r="A97" s="9"/>
      <c r="B97" s="8"/>
      <c r="C97" s="6"/>
      <c r="D97" s="6"/>
      <c r="E97" s="6"/>
      <c r="F97" s="6"/>
      <c r="G97" s="6"/>
    </row>
    <row r="98" spans="1:7" ht="12.75">
      <c r="A98" s="9"/>
      <c r="B98" s="8"/>
      <c r="C98" s="6"/>
      <c r="D98" s="6"/>
      <c r="E98" s="6"/>
      <c r="F98" s="6"/>
      <c r="G98" s="6"/>
    </row>
    <row r="99" spans="1:7" ht="12.75">
      <c r="A99" s="9"/>
      <c r="B99" s="8"/>
      <c r="C99" s="6"/>
      <c r="D99" s="6"/>
      <c r="E99" s="6"/>
      <c r="F99" s="6"/>
      <c r="G99" s="6"/>
    </row>
    <row r="100" spans="1:7" ht="12.75">
      <c r="A100" s="9"/>
      <c r="B100" s="8"/>
      <c r="C100" s="6"/>
      <c r="D100" s="6"/>
      <c r="E100" s="6"/>
      <c r="F100" s="6"/>
      <c r="G100" s="6"/>
    </row>
    <row r="101" spans="1:7" ht="12.75">
      <c r="A101" s="9"/>
      <c r="B101" s="8"/>
      <c r="C101" s="6"/>
      <c r="D101" s="6"/>
      <c r="E101" s="6"/>
      <c r="F101" s="6"/>
      <c r="G101" s="6"/>
    </row>
    <row r="102" spans="1:7" ht="12.75">
      <c r="A102" s="9"/>
      <c r="B102" s="8"/>
      <c r="C102" s="6"/>
      <c r="D102" s="6"/>
      <c r="E102" s="6"/>
      <c r="F102" s="6"/>
      <c r="G102" s="6"/>
    </row>
    <row r="103" spans="1:7" ht="12.75">
      <c r="A103" s="9"/>
      <c r="B103" s="8"/>
      <c r="C103" s="6"/>
      <c r="D103" s="6"/>
      <c r="E103" s="6"/>
      <c r="F103" s="6"/>
      <c r="G103" s="6"/>
    </row>
    <row r="104" spans="1:7" ht="12.75">
      <c r="A104" s="9"/>
      <c r="B104" s="8"/>
      <c r="C104" s="6"/>
      <c r="D104" s="6"/>
      <c r="E104" s="6"/>
      <c r="F104" s="6"/>
      <c r="G104" s="6"/>
    </row>
    <row r="105" spans="1:7" ht="12.75">
      <c r="A105" s="9"/>
      <c r="B105" s="8"/>
      <c r="C105" s="6"/>
      <c r="D105" s="6"/>
      <c r="E105" s="6"/>
      <c r="F105" s="6"/>
      <c r="G105" s="6"/>
    </row>
    <row r="106" spans="1:7" ht="12.75">
      <c r="A106" s="9"/>
      <c r="B106" s="8"/>
      <c r="C106" s="6"/>
      <c r="D106" s="6"/>
      <c r="E106" s="6"/>
      <c r="F106" s="6"/>
      <c r="G106" s="6"/>
    </row>
    <row r="107" spans="1:7" ht="12.75">
      <c r="A107" s="9"/>
      <c r="B107" s="8"/>
      <c r="C107" s="6"/>
      <c r="D107" s="6"/>
      <c r="E107" s="6"/>
      <c r="F107" s="6"/>
      <c r="G107" s="6"/>
    </row>
    <row r="108" spans="1:7" ht="12.75">
      <c r="A108" s="9"/>
      <c r="B108" s="8"/>
      <c r="C108" s="6"/>
      <c r="D108" s="6"/>
      <c r="E108" s="6"/>
      <c r="F108" s="6"/>
      <c r="G108" s="6"/>
    </row>
    <row r="109" spans="1:7" ht="12.75">
      <c r="A109" s="9"/>
      <c r="B109" s="8"/>
      <c r="C109" s="6"/>
      <c r="D109" s="6"/>
      <c r="E109" s="6"/>
      <c r="F109" s="6"/>
      <c r="G109" s="6"/>
    </row>
    <row r="110" spans="1:7" ht="12.75">
      <c r="A110" s="9"/>
      <c r="B110" s="8"/>
      <c r="C110" s="6"/>
      <c r="D110" s="6"/>
      <c r="E110" s="6"/>
      <c r="F110" s="6"/>
      <c r="G110" s="6"/>
    </row>
    <row r="111" spans="1:7" ht="12.75">
      <c r="A111" s="9"/>
      <c r="B111" s="8"/>
      <c r="C111" s="6"/>
      <c r="D111" s="6"/>
      <c r="E111" s="6"/>
      <c r="F111" s="6"/>
      <c r="G111" s="6"/>
    </row>
    <row r="112" spans="1:7" ht="12.75">
      <c r="A112" s="9"/>
      <c r="B112" s="8"/>
      <c r="C112" s="6"/>
      <c r="D112" s="6"/>
      <c r="E112" s="6"/>
      <c r="F112" s="6"/>
      <c r="G112" s="6"/>
    </row>
    <row r="113" spans="1:7" ht="12.75">
      <c r="A113" s="9"/>
      <c r="B113" s="8"/>
      <c r="C113" s="6"/>
      <c r="D113" s="6"/>
      <c r="E113" s="6"/>
      <c r="F113" s="6"/>
      <c r="G113" s="6"/>
    </row>
    <row r="114" spans="1:7" ht="12.75">
      <c r="A114" s="9"/>
      <c r="B114" s="8"/>
      <c r="C114" s="6"/>
      <c r="D114" s="6"/>
      <c r="E114" s="6"/>
      <c r="F114" s="6"/>
      <c r="G114" s="6"/>
    </row>
    <row r="115" spans="1:7" ht="12.75">
      <c r="A115" s="9"/>
      <c r="B115" s="8"/>
      <c r="C115" s="6"/>
      <c r="D115" s="6"/>
      <c r="E115" s="6"/>
      <c r="F115" s="6"/>
      <c r="G115" s="6"/>
    </row>
    <row r="116" spans="1:7" ht="12.75">
      <c r="A116" s="9"/>
      <c r="B116" s="8"/>
      <c r="C116" s="6"/>
      <c r="D116" s="6"/>
      <c r="E116" s="6"/>
      <c r="F116" s="6"/>
      <c r="G116" s="6"/>
    </row>
    <row r="117" spans="1:7" ht="12.75">
      <c r="A117" s="9"/>
      <c r="B117" s="8"/>
      <c r="C117" s="6"/>
      <c r="D117" s="6"/>
      <c r="E117" s="6"/>
      <c r="F117" s="6"/>
      <c r="G117" s="6"/>
    </row>
    <row r="118" spans="1:7" ht="12.75">
      <c r="A118" s="9"/>
      <c r="B118" s="8"/>
      <c r="C118" s="6"/>
      <c r="D118" s="6"/>
      <c r="E118" s="6"/>
      <c r="F118" s="6"/>
      <c r="G118" s="6"/>
    </row>
    <row r="119" spans="1:7" ht="12.75">
      <c r="A119" s="9"/>
      <c r="B119" s="8"/>
      <c r="C119" s="6"/>
      <c r="D119" s="6"/>
      <c r="E119" s="6"/>
      <c r="F119" s="6"/>
      <c r="G119" s="6"/>
    </row>
    <row r="120" spans="1:7" ht="12.75">
      <c r="A120" s="9"/>
      <c r="B120" s="8"/>
      <c r="C120" s="6"/>
      <c r="D120" s="6"/>
      <c r="E120" s="6"/>
      <c r="F120" s="6"/>
      <c r="G120" s="6"/>
    </row>
    <row r="121" spans="1:7" ht="12.75">
      <c r="A121" s="9"/>
      <c r="B121" s="8"/>
      <c r="C121" s="6"/>
      <c r="D121" s="6"/>
      <c r="E121" s="6"/>
      <c r="F121" s="6"/>
      <c r="G121" s="6"/>
    </row>
    <row r="122" spans="1:7" ht="12.75">
      <c r="A122" s="9"/>
      <c r="B122" s="8"/>
      <c r="C122" s="6"/>
      <c r="D122" s="6"/>
      <c r="E122" s="6"/>
      <c r="F122" s="6"/>
      <c r="G122" s="6"/>
    </row>
    <row r="123" spans="1:7" ht="12.75">
      <c r="A123" s="9"/>
      <c r="B123" s="8"/>
      <c r="C123" s="6"/>
      <c r="D123" s="6"/>
      <c r="E123" s="6"/>
      <c r="F123" s="6"/>
      <c r="G123" s="6"/>
    </row>
    <row r="124" spans="1:7" ht="12.75">
      <c r="A124" s="9"/>
      <c r="B124" s="8"/>
      <c r="C124" s="6"/>
      <c r="D124" s="6"/>
      <c r="E124" s="6"/>
      <c r="F124" s="6"/>
      <c r="G124" s="6"/>
    </row>
    <row r="125" spans="1:7" ht="12.75">
      <c r="A125" s="9"/>
      <c r="B125" s="8"/>
      <c r="C125" s="6"/>
      <c r="D125" s="6"/>
      <c r="E125" s="6"/>
      <c r="F125" s="6"/>
      <c r="G125" s="6"/>
    </row>
    <row r="126" spans="1:7" ht="12.75">
      <c r="A126" s="9"/>
      <c r="B126" s="8"/>
      <c r="C126" s="6"/>
      <c r="D126" s="6"/>
      <c r="E126" s="6"/>
      <c r="F126" s="6"/>
      <c r="G126" s="6"/>
    </row>
    <row r="127" spans="1:7" ht="12.75">
      <c r="A127" s="9"/>
      <c r="B127" s="8"/>
      <c r="C127" s="6"/>
      <c r="D127" s="6"/>
      <c r="E127" s="6"/>
      <c r="F127" s="6"/>
      <c r="G127" s="6"/>
    </row>
    <row r="128" spans="1:7" ht="12.75">
      <c r="A128" s="9"/>
      <c r="B128" s="8"/>
      <c r="C128" s="6"/>
      <c r="D128" s="6"/>
      <c r="E128" s="6"/>
      <c r="F128" s="6"/>
      <c r="G128" s="6"/>
    </row>
    <row r="129" spans="1:7" ht="12.75">
      <c r="A129" s="9"/>
      <c r="B129" s="8"/>
      <c r="C129" s="6"/>
      <c r="D129" s="6"/>
      <c r="E129" s="6"/>
      <c r="F129" s="6"/>
      <c r="G129" s="6"/>
    </row>
    <row r="130" spans="1:7" ht="12.75">
      <c r="A130" s="9"/>
      <c r="B130" s="8"/>
      <c r="C130" s="6"/>
      <c r="D130" s="6"/>
      <c r="E130" s="6"/>
      <c r="F130" s="6"/>
      <c r="G130" s="6"/>
    </row>
    <row r="131" spans="1:7" ht="12.75">
      <c r="A131" s="9"/>
      <c r="B131" s="8"/>
      <c r="C131" s="6"/>
      <c r="D131" s="6"/>
      <c r="E131" s="6"/>
      <c r="F131" s="6"/>
      <c r="G131" s="6"/>
    </row>
    <row r="132" spans="1:7" ht="12.75">
      <c r="A132" s="9"/>
      <c r="B132" s="8"/>
      <c r="C132" s="6"/>
      <c r="D132" s="6"/>
      <c r="E132" s="6"/>
      <c r="F132" s="6"/>
      <c r="G132" s="6"/>
    </row>
    <row r="133" spans="1:7" ht="12.75">
      <c r="A133" s="9"/>
      <c r="B133" s="8"/>
      <c r="C133" s="6"/>
      <c r="D133" s="6"/>
      <c r="E133" s="6"/>
      <c r="F133" s="6"/>
      <c r="G133" s="6"/>
    </row>
    <row r="134" spans="1:7" ht="12.75">
      <c r="A134" s="9"/>
      <c r="B134" s="8"/>
      <c r="C134" s="6"/>
      <c r="D134" s="6"/>
      <c r="E134" s="6"/>
      <c r="F134" s="6"/>
      <c r="G134" s="6"/>
    </row>
    <row r="135" spans="1:7" ht="12.75">
      <c r="A135" s="9"/>
      <c r="B135" s="8"/>
      <c r="C135" s="6"/>
      <c r="D135" s="6"/>
      <c r="E135" s="6"/>
      <c r="F135" s="6"/>
      <c r="G135" s="6"/>
    </row>
    <row r="136" spans="1:7" ht="12.75">
      <c r="A136" s="9"/>
      <c r="B136" s="8"/>
      <c r="C136" s="6"/>
      <c r="D136" s="6"/>
      <c r="E136" s="6"/>
      <c r="F136" s="6"/>
      <c r="G136" s="6"/>
    </row>
    <row r="137" spans="1:7" ht="12.75">
      <c r="A137" s="9"/>
      <c r="B137" s="8"/>
      <c r="C137" s="6"/>
      <c r="D137" s="6"/>
      <c r="E137" s="6"/>
      <c r="F137" s="6"/>
      <c r="G137" s="6"/>
    </row>
    <row r="138" spans="1:7" ht="12.75">
      <c r="A138" s="9"/>
      <c r="B138" s="8"/>
      <c r="C138" s="6"/>
      <c r="D138" s="6"/>
      <c r="E138" s="6"/>
      <c r="F138" s="6"/>
      <c r="G138" s="6"/>
    </row>
    <row r="139" spans="1:7" ht="12.75">
      <c r="A139" s="9"/>
      <c r="B139" s="8"/>
      <c r="C139" s="6"/>
      <c r="D139" s="6"/>
      <c r="E139" s="6"/>
      <c r="F139" s="6"/>
      <c r="G139" s="6"/>
    </row>
    <row r="140" spans="1:7" ht="12.75">
      <c r="A140" s="9"/>
      <c r="B140" s="8"/>
      <c r="C140" s="6"/>
      <c r="D140" s="6"/>
      <c r="E140" s="6"/>
      <c r="F140" s="6"/>
      <c r="G140" s="6"/>
    </row>
    <row r="141" spans="1:7" ht="12.75">
      <c r="A141" s="9"/>
      <c r="B141" s="8"/>
      <c r="C141" s="6"/>
      <c r="D141" s="6"/>
      <c r="E141" s="6"/>
      <c r="F141" s="6"/>
      <c r="G141" s="6"/>
    </row>
    <row r="142" spans="1:7" ht="12.75">
      <c r="A142" s="9"/>
      <c r="B142" s="8"/>
      <c r="C142" s="6"/>
      <c r="D142" s="6"/>
      <c r="E142" s="6"/>
      <c r="F142" s="6"/>
      <c r="G142" s="6"/>
    </row>
    <row r="143" spans="1:7" ht="12.75">
      <c r="A143" s="9"/>
      <c r="B143" s="8"/>
      <c r="C143" s="6"/>
      <c r="D143" s="6"/>
      <c r="E143" s="6"/>
      <c r="F143" s="6"/>
      <c r="G143" s="6"/>
    </row>
    <row r="144" spans="1:7" ht="12.75">
      <c r="A144" s="9"/>
      <c r="B144" s="8"/>
      <c r="C144" s="6"/>
      <c r="D144" s="6"/>
      <c r="E144" s="6"/>
      <c r="F144" s="6"/>
      <c r="G144" s="6"/>
    </row>
    <row r="145" spans="1:7" ht="12.75">
      <c r="A145" s="9"/>
      <c r="B145" s="8"/>
      <c r="C145" s="6"/>
      <c r="D145" s="6"/>
      <c r="E145" s="6"/>
      <c r="F145" s="6"/>
      <c r="G145" s="6"/>
    </row>
    <row r="146" spans="1:7" ht="12.75">
      <c r="A146" s="9"/>
      <c r="B146" s="8"/>
      <c r="C146" s="6"/>
      <c r="D146" s="6"/>
      <c r="E146" s="6"/>
      <c r="F146" s="6"/>
      <c r="G146" s="6"/>
    </row>
    <row r="147" spans="1:7" ht="12.75">
      <c r="A147" s="9"/>
      <c r="B147" s="8"/>
      <c r="C147" s="6"/>
      <c r="D147" s="6"/>
      <c r="E147" s="6"/>
      <c r="F147" s="6"/>
      <c r="G147" s="6"/>
    </row>
    <row r="148" spans="1:7" ht="12.75">
      <c r="A148" s="9"/>
      <c r="B148" s="8"/>
      <c r="C148" s="6"/>
      <c r="D148" s="6"/>
      <c r="E148" s="6"/>
      <c r="F148" s="6"/>
      <c r="G148" s="6"/>
    </row>
    <row r="149" spans="1:7" ht="12.75">
      <c r="A149" s="9"/>
      <c r="B149" s="8"/>
      <c r="C149" s="6"/>
      <c r="D149" s="6"/>
      <c r="E149" s="6"/>
      <c r="F149" s="6"/>
      <c r="G149" s="6"/>
    </row>
    <row r="150" spans="1:7" ht="12.75">
      <c r="A150" s="9"/>
      <c r="B150" s="8"/>
      <c r="C150" s="6"/>
      <c r="D150" s="6"/>
      <c r="E150" s="6"/>
      <c r="F150" s="6"/>
      <c r="G150" s="6"/>
    </row>
    <row r="151" spans="1:7" ht="12.75">
      <c r="A151" s="9"/>
      <c r="B151" s="8"/>
      <c r="C151" s="6"/>
      <c r="D151" s="6"/>
      <c r="E151" s="6"/>
      <c r="F151" s="6"/>
      <c r="G151" s="6"/>
    </row>
    <row r="152" spans="1:7" ht="12.75">
      <c r="A152" s="9"/>
      <c r="B152" s="8"/>
      <c r="C152" s="6"/>
      <c r="D152" s="6"/>
      <c r="E152" s="6"/>
      <c r="F152" s="6"/>
      <c r="G152" s="6"/>
    </row>
    <row r="153" spans="1:7" ht="12.75">
      <c r="A153" s="9"/>
      <c r="B153" s="8"/>
      <c r="C153" s="6"/>
      <c r="D153" s="6"/>
      <c r="E153" s="6"/>
      <c r="F153" s="6"/>
      <c r="G153" s="6"/>
    </row>
    <row r="154" spans="1:7" ht="12.75">
      <c r="A154" s="9"/>
      <c r="B154" s="8"/>
      <c r="C154" s="6"/>
      <c r="D154" s="6"/>
      <c r="E154" s="6"/>
      <c r="F154" s="6"/>
      <c r="G154" s="6"/>
    </row>
    <row r="155" spans="1:7" ht="12.75">
      <c r="A155" s="9"/>
      <c r="B155" s="8"/>
      <c r="C155" s="6"/>
      <c r="D155" s="6"/>
      <c r="E155" s="6"/>
      <c r="F155" s="6"/>
      <c r="G155" s="6"/>
    </row>
    <row r="156" spans="1:7" ht="12.75">
      <c r="A156" s="9"/>
      <c r="B156" s="8"/>
      <c r="C156" s="6"/>
      <c r="D156" s="6"/>
      <c r="E156" s="6"/>
      <c r="F156" s="6"/>
      <c r="G156" s="6"/>
    </row>
    <row r="157" spans="1:7" ht="12.75">
      <c r="A157" s="9"/>
      <c r="B157" s="8"/>
      <c r="C157" s="6"/>
      <c r="D157" s="6"/>
      <c r="E157" s="6"/>
      <c r="F157" s="6"/>
      <c r="G157" s="6"/>
    </row>
    <row r="158" spans="1:7" ht="12.75">
      <c r="A158" s="9"/>
      <c r="B158" s="8"/>
      <c r="C158" s="6"/>
      <c r="D158" s="6"/>
      <c r="E158" s="6"/>
      <c r="F158" s="6"/>
      <c r="G158" s="6"/>
    </row>
    <row r="159" spans="1:7" ht="12.75">
      <c r="A159" s="9"/>
      <c r="B159" s="8"/>
      <c r="C159" s="6"/>
      <c r="D159" s="6"/>
      <c r="E159" s="6"/>
      <c r="F159" s="6"/>
      <c r="G159" s="6"/>
    </row>
    <row r="160" spans="1:7" ht="12.75">
      <c r="A160" s="9"/>
      <c r="B160" s="8"/>
      <c r="C160" s="6"/>
      <c r="D160" s="6"/>
      <c r="E160" s="6"/>
      <c r="F160" s="6"/>
      <c r="G160" s="6"/>
    </row>
    <row r="161" spans="1:7" ht="12.75">
      <c r="A161" s="9"/>
      <c r="B161" s="8"/>
      <c r="C161" s="6"/>
      <c r="D161" s="6"/>
      <c r="E161" s="6"/>
      <c r="F161" s="6"/>
      <c r="G161" s="6"/>
    </row>
    <row r="162" spans="1:7" ht="12.75">
      <c r="A162" s="9"/>
      <c r="B162" s="8"/>
      <c r="C162" s="6"/>
      <c r="D162" s="6"/>
      <c r="E162" s="6"/>
      <c r="F162" s="6"/>
      <c r="G162" s="6"/>
    </row>
    <row r="163" spans="1:7" ht="12.75">
      <c r="A163" s="9"/>
      <c r="B163" s="8"/>
      <c r="C163" s="6"/>
      <c r="D163" s="6"/>
      <c r="E163" s="6"/>
      <c r="F163" s="6"/>
      <c r="G163" s="6"/>
    </row>
    <row r="164" spans="1:7" ht="12.75">
      <c r="A164" s="9"/>
      <c r="B164" s="8"/>
      <c r="C164" s="6"/>
      <c r="D164" s="6"/>
      <c r="E164" s="6"/>
      <c r="F164" s="6"/>
      <c r="G164" s="6"/>
    </row>
    <row r="165" spans="1:7" ht="12.75">
      <c r="A165" s="9"/>
      <c r="B165" s="8"/>
      <c r="C165" s="6"/>
      <c r="D165" s="6"/>
      <c r="E165" s="6"/>
      <c r="F165" s="6"/>
      <c r="G165" s="6"/>
    </row>
    <row r="166" spans="1:7" ht="12.75">
      <c r="A166" s="9"/>
      <c r="B166" s="8"/>
      <c r="C166" s="6"/>
      <c r="D166" s="6"/>
      <c r="E166" s="6"/>
      <c r="F166" s="6"/>
      <c r="G166" s="6"/>
    </row>
    <row r="167" spans="1:7" ht="12.75">
      <c r="A167" s="9"/>
      <c r="B167" s="8"/>
      <c r="C167" s="6"/>
      <c r="D167" s="6"/>
      <c r="E167" s="6"/>
      <c r="F167" s="6"/>
      <c r="G167" s="6"/>
    </row>
    <row r="168" spans="1:7" ht="12.75">
      <c r="A168" s="9"/>
      <c r="B168" s="8"/>
      <c r="C168" s="6"/>
      <c r="D168" s="6"/>
      <c r="E168" s="6"/>
      <c r="F168" s="6"/>
      <c r="G168" s="6"/>
    </row>
    <row r="169" spans="1:7" ht="12.75">
      <c r="A169" s="9"/>
      <c r="B169" s="8"/>
      <c r="C169" s="6"/>
      <c r="D169" s="6"/>
      <c r="E169" s="6"/>
      <c r="F169" s="6"/>
      <c r="G169" s="6"/>
    </row>
    <row r="170" spans="1:7" ht="12.75">
      <c r="A170" s="9"/>
      <c r="B170" s="8"/>
      <c r="C170" s="6"/>
      <c r="D170" s="6"/>
      <c r="E170" s="6"/>
      <c r="F170" s="6"/>
      <c r="G170" s="6"/>
    </row>
    <row r="171" spans="1:7" ht="12.75">
      <c r="A171" s="9"/>
      <c r="B171" s="8"/>
      <c r="C171" s="6"/>
      <c r="D171" s="6"/>
      <c r="E171" s="6"/>
      <c r="F171" s="6"/>
      <c r="G171" s="6"/>
    </row>
    <row r="172" spans="1:7" ht="12.75">
      <c r="A172" s="9"/>
      <c r="B172" s="8"/>
      <c r="C172" s="6"/>
      <c r="D172" s="6"/>
      <c r="E172" s="6"/>
      <c r="F172" s="6"/>
      <c r="G172" s="6"/>
    </row>
    <row r="173" spans="1:7" ht="12.75">
      <c r="A173" s="9"/>
      <c r="B173" s="8"/>
      <c r="C173" s="6"/>
      <c r="D173" s="6"/>
      <c r="E173" s="6"/>
      <c r="F173" s="6"/>
      <c r="G173" s="6"/>
    </row>
    <row r="174" spans="1:7" ht="12.75">
      <c r="A174" s="9"/>
      <c r="B174" s="8"/>
      <c r="C174" s="6"/>
      <c r="D174" s="6"/>
      <c r="E174" s="6"/>
      <c r="F174" s="6"/>
      <c r="G174" s="6"/>
    </row>
    <row r="175" spans="1:7" ht="12.75">
      <c r="A175" s="9"/>
      <c r="B175" s="8"/>
      <c r="C175" s="6"/>
      <c r="D175" s="6"/>
      <c r="E175" s="6"/>
      <c r="F175" s="6"/>
      <c r="G175" s="6"/>
    </row>
    <row r="176" spans="1:7" ht="12.75">
      <c r="A176" s="9"/>
      <c r="B176" s="8"/>
      <c r="C176" s="6"/>
      <c r="D176" s="6"/>
      <c r="E176" s="6"/>
      <c r="F176" s="6"/>
      <c r="G176" s="6"/>
    </row>
    <row r="177" spans="1:7" ht="12.75">
      <c r="A177" s="9"/>
      <c r="B177" s="8"/>
      <c r="C177" s="6"/>
      <c r="D177" s="6"/>
      <c r="E177" s="6"/>
      <c r="F177" s="6"/>
      <c r="G177" s="6"/>
    </row>
    <row r="178" spans="1:7" ht="12.75">
      <c r="A178" s="9"/>
      <c r="B178" s="8"/>
      <c r="C178" s="6"/>
      <c r="D178" s="6"/>
      <c r="E178" s="6"/>
      <c r="F178" s="6"/>
      <c r="G178" s="6"/>
    </row>
    <row r="179" spans="1:7" ht="12.75">
      <c r="A179" s="9"/>
      <c r="B179" s="8"/>
      <c r="C179" s="6"/>
      <c r="D179" s="6"/>
      <c r="E179" s="6"/>
      <c r="F179" s="6"/>
      <c r="G179" s="6"/>
    </row>
    <row r="180" spans="1:7" ht="12.75">
      <c r="A180" s="9"/>
      <c r="B180" s="8"/>
      <c r="C180" s="6"/>
      <c r="D180" s="6"/>
      <c r="E180" s="6"/>
      <c r="F180" s="6"/>
      <c r="G180" s="6"/>
    </row>
    <row r="181" spans="1:7" ht="12.75">
      <c r="A181" s="9"/>
      <c r="B181" s="8"/>
      <c r="C181" s="6"/>
      <c r="D181" s="6"/>
      <c r="E181" s="6"/>
      <c r="F181" s="6"/>
      <c r="G181" s="6"/>
    </row>
    <row r="182" spans="1:7" ht="12.75">
      <c r="A182" s="9"/>
      <c r="B182" s="8"/>
      <c r="C182" s="6"/>
      <c r="D182" s="6"/>
      <c r="E182" s="6"/>
      <c r="F182" s="6"/>
      <c r="G182" s="6"/>
    </row>
    <row r="183" spans="1:7" ht="12.75">
      <c r="A183" s="9"/>
      <c r="B183" s="8"/>
      <c r="C183" s="6"/>
      <c r="D183" s="6"/>
      <c r="E183" s="6"/>
      <c r="F183" s="6"/>
      <c r="G183" s="6"/>
    </row>
    <row r="184" spans="1:7" ht="12.75">
      <c r="A184" s="9"/>
      <c r="B184" s="8"/>
      <c r="C184" s="6"/>
      <c r="D184" s="6"/>
      <c r="E184" s="6"/>
      <c r="F184" s="6"/>
      <c r="G184" s="6"/>
    </row>
    <row r="185" spans="1:7" ht="12.75">
      <c r="A185" s="9"/>
      <c r="B185" s="8"/>
      <c r="C185" s="6"/>
      <c r="D185" s="6"/>
      <c r="E185" s="6"/>
      <c r="F185" s="6"/>
      <c r="G185" s="6"/>
    </row>
    <row r="186" spans="1:7" ht="12.75">
      <c r="A186" s="9"/>
      <c r="B186" s="8"/>
      <c r="C186" s="6"/>
      <c r="D186" s="6"/>
      <c r="E186" s="6"/>
      <c r="F186" s="6"/>
      <c r="G186" s="6"/>
    </row>
    <row r="187" spans="1:7" ht="12.75">
      <c r="A187" s="9"/>
      <c r="B187" s="8"/>
      <c r="C187" s="6"/>
      <c r="D187" s="6"/>
      <c r="E187" s="6"/>
      <c r="F187" s="6"/>
      <c r="G187" s="6"/>
    </row>
    <row r="188" spans="1:7" ht="12.75">
      <c r="A188" s="9"/>
      <c r="B188" s="8"/>
      <c r="C188" s="6"/>
      <c r="D188" s="6"/>
      <c r="E188" s="6"/>
      <c r="F188" s="6"/>
      <c r="G188" s="6"/>
    </row>
    <row r="189" spans="1:7" ht="12.75">
      <c r="A189" s="9"/>
      <c r="B189" s="8"/>
      <c r="C189" s="6"/>
      <c r="D189" s="6"/>
      <c r="E189" s="6"/>
      <c r="F189" s="6"/>
      <c r="G189" s="6"/>
    </row>
    <row r="190" spans="1:7" ht="12.75">
      <c r="A190" s="9"/>
      <c r="B190" s="8"/>
      <c r="C190" s="6"/>
      <c r="D190" s="6"/>
      <c r="E190" s="6"/>
      <c r="F190" s="6"/>
      <c r="G190" s="6"/>
    </row>
    <row r="191" spans="1:7" ht="12.75">
      <c r="A191" s="9"/>
      <c r="B191" s="8"/>
      <c r="C191" s="6"/>
      <c r="D191" s="6"/>
      <c r="E191" s="6"/>
      <c r="F191" s="6"/>
      <c r="G191" s="6"/>
    </row>
    <row r="192" spans="1:7" ht="12.75">
      <c r="A192" s="9"/>
      <c r="B192" s="8"/>
      <c r="C192" s="6"/>
      <c r="D192" s="6"/>
      <c r="E192" s="6"/>
      <c r="F192" s="6"/>
      <c r="G192" s="6"/>
    </row>
    <row r="193" spans="1:7" ht="12.75">
      <c r="A193" s="9"/>
      <c r="B193" s="8"/>
      <c r="C193" s="6"/>
      <c r="D193" s="6"/>
      <c r="E193" s="6"/>
      <c r="F193" s="6"/>
      <c r="G193" s="6"/>
    </row>
    <row r="194" spans="1:7" ht="12.75">
      <c r="A194" s="9"/>
      <c r="B194" s="8"/>
      <c r="C194" s="6"/>
      <c r="D194" s="6"/>
      <c r="E194" s="6"/>
      <c r="F194" s="6"/>
      <c r="G194" s="6"/>
    </row>
    <row r="195" spans="1:7" ht="12.75">
      <c r="A195" s="9"/>
      <c r="B195" s="8"/>
      <c r="C195" s="6"/>
      <c r="D195" s="6"/>
      <c r="E195" s="6"/>
      <c r="F195" s="6"/>
      <c r="G195" s="6"/>
    </row>
    <row r="196" spans="1:7" ht="12.75">
      <c r="A196" s="9"/>
      <c r="B196" s="8"/>
      <c r="C196" s="6"/>
      <c r="D196" s="6"/>
      <c r="E196" s="6"/>
      <c r="F196" s="6"/>
      <c r="G196" s="6"/>
    </row>
    <row r="197" spans="1:7" ht="12.75">
      <c r="A197" s="9"/>
      <c r="B197" s="8"/>
      <c r="C197" s="6"/>
      <c r="D197" s="6"/>
      <c r="E197" s="6"/>
      <c r="F197" s="6"/>
      <c r="G197" s="6"/>
    </row>
    <row r="198" spans="1:7" ht="12.75">
      <c r="A198" s="9"/>
      <c r="B198" s="8"/>
      <c r="C198" s="6"/>
      <c r="D198" s="6"/>
      <c r="E198" s="6"/>
      <c r="F198" s="6"/>
      <c r="G198" s="6"/>
    </row>
    <row r="199" spans="1:7" ht="12.75">
      <c r="A199" s="9"/>
      <c r="B199" s="8"/>
      <c r="C199" s="6"/>
      <c r="D199" s="6"/>
      <c r="E199" s="6"/>
      <c r="F199" s="6"/>
      <c r="G199" s="6"/>
    </row>
    <row r="200" spans="1:7" ht="12.75">
      <c r="A200" s="9"/>
      <c r="B200" s="8"/>
      <c r="C200" s="6"/>
      <c r="D200" s="6"/>
      <c r="E200" s="6"/>
      <c r="F200" s="6"/>
      <c r="G200" s="6"/>
    </row>
    <row r="201" spans="1:7" ht="12.75">
      <c r="A201" s="9"/>
      <c r="B201" s="8"/>
      <c r="C201" s="6"/>
      <c r="D201" s="6"/>
      <c r="E201" s="6"/>
      <c r="F201" s="6"/>
      <c r="G201" s="6"/>
    </row>
    <row r="202" spans="1:7" ht="12.75">
      <c r="A202" s="9"/>
      <c r="B202" s="8"/>
      <c r="C202" s="6"/>
      <c r="D202" s="6"/>
      <c r="E202" s="6"/>
      <c r="F202" s="6"/>
      <c r="G202" s="6"/>
    </row>
    <row r="203" spans="1:7" ht="12.75">
      <c r="A203" s="9"/>
      <c r="B203" s="8"/>
      <c r="C203" s="6"/>
      <c r="D203" s="6"/>
      <c r="E203" s="6"/>
      <c r="F203" s="6"/>
      <c r="G203" s="6"/>
    </row>
    <row r="204" spans="1:7" ht="12.75">
      <c r="A204" s="9"/>
      <c r="B204" s="8"/>
      <c r="C204" s="6"/>
      <c r="D204" s="6"/>
      <c r="E204" s="6"/>
      <c r="F204" s="6"/>
      <c r="G204" s="6"/>
    </row>
    <row r="205" spans="1:7" ht="12.75">
      <c r="A205" s="9"/>
      <c r="B205" s="8"/>
      <c r="C205" s="6"/>
      <c r="D205" s="6"/>
      <c r="E205" s="6"/>
      <c r="F205" s="6"/>
      <c r="G205" s="6"/>
    </row>
    <row r="206" spans="1:7" ht="12.75">
      <c r="A206" s="9"/>
      <c r="B206" s="8"/>
      <c r="C206" s="6"/>
      <c r="D206" s="6"/>
      <c r="E206" s="6"/>
      <c r="F206" s="6"/>
      <c r="G206" s="6"/>
    </row>
    <row r="207" spans="1:7" ht="12.75">
      <c r="A207" s="9"/>
      <c r="B207" s="8"/>
      <c r="C207" s="6"/>
      <c r="D207" s="6"/>
      <c r="E207" s="6"/>
      <c r="F207" s="6"/>
      <c r="G207" s="6"/>
    </row>
    <row r="208" spans="1:7" ht="12.75">
      <c r="A208" s="9"/>
      <c r="B208" s="8"/>
      <c r="C208" s="6"/>
      <c r="D208" s="6"/>
      <c r="E208" s="6"/>
      <c r="F208" s="6"/>
      <c r="G208" s="6"/>
    </row>
    <row r="209" spans="1:7" ht="12.75">
      <c r="A209" s="9"/>
      <c r="B209" s="8"/>
      <c r="C209" s="6"/>
      <c r="D209" s="6"/>
      <c r="E209" s="6"/>
      <c r="F209" s="6"/>
      <c r="G209" s="6"/>
    </row>
    <row r="210" spans="1:7" ht="12.75">
      <c r="A210" s="9"/>
      <c r="B210" s="8"/>
      <c r="C210" s="6"/>
      <c r="D210" s="6"/>
      <c r="E210" s="6"/>
      <c r="F210" s="6"/>
      <c r="G210" s="6"/>
    </row>
    <row r="211" spans="1:7" ht="12.75">
      <c r="A211" s="9"/>
      <c r="B211" s="8"/>
      <c r="C211" s="6"/>
      <c r="D211" s="6"/>
      <c r="E211" s="6"/>
      <c r="F211" s="6"/>
      <c r="G211" s="6"/>
    </row>
    <row r="212" spans="1:7" ht="12.75">
      <c r="A212" s="9"/>
      <c r="B212" s="8"/>
      <c r="C212" s="6"/>
      <c r="D212" s="6"/>
      <c r="E212" s="6"/>
      <c r="F212" s="6"/>
      <c r="G212" s="6"/>
    </row>
    <row r="213" spans="1:7" ht="12.75">
      <c r="A213" s="9"/>
      <c r="B213" s="8"/>
      <c r="C213" s="6"/>
      <c r="D213" s="6"/>
      <c r="E213" s="6"/>
      <c r="F213" s="6"/>
      <c r="G213" s="6"/>
    </row>
    <row r="214" spans="1:7" ht="12.75">
      <c r="A214" s="9"/>
      <c r="B214" s="8"/>
      <c r="C214" s="6"/>
      <c r="D214" s="6"/>
      <c r="E214" s="6"/>
      <c r="F214" s="6"/>
      <c r="G214" s="6"/>
    </row>
    <row r="215" spans="1:7" ht="12.75">
      <c r="A215" s="9"/>
      <c r="B215" s="8"/>
      <c r="C215" s="6"/>
      <c r="D215" s="6"/>
      <c r="E215" s="6"/>
      <c r="F215" s="6"/>
      <c r="G215" s="6"/>
    </row>
    <row r="216" spans="1:7" ht="12.75">
      <c r="A216" s="9"/>
      <c r="B216" s="8"/>
      <c r="C216" s="6"/>
      <c r="D216" s="6"/>
      <c r="E216" s="6"/>
      <c r="F216" s="6"/>
      <c r="G216" s="6"/>
    </row>
    <row r="217" spans="1:7" ht="12.75">
      <c r="A217" s="9"/>
      <c r="B217" s="8"/>
      <c r="C217" s="6"/>
      <c r="D217" s="6"/>
      <c r="E217" s="6"/>
      <c r="F217" s="6"/>
      <c r="G217" s="6"/>
    </row>
    <row r="218" spans="1:7" ht="12.75">
      <c r="A218" s="9"/>
      <c r="B218" s="8"/>
      <c r="C218" s="6"/>
      <c r="D218" s="6"/>
      <c r="E218" s="6"/>
      <c r="F218" s="6"/>
      <c r="G218" s="6"/>
    </row>
    <row r="219" spans="1:7" ht="12.75">
      <c r="A219" s="9"/>
      <c r="B219" s="8"/>
      <c r="C219" s="6"/>
      <c r="D219" s="6"/>
      <c r="E219" s="6"/>
      <c r="F219" s="6"/>
      <c r="G219" s="6"/>
    </row>
    <row r="220" spans="1:7" ht="12.75">
      <c r="A220" s="9"/>
      <c r="B220" s="8"/>
      <c r="C220" s="6"/>
      <c r="D220" s="6"/>
      <c r="E220" s="6"/>
      <c r="F220" s="6"/>
      <c r="G220" s="6"/>
    </row>
    <row r="221" spans="1:7" ht="12.75">
      <c r="A221" s="9"/>
      <c r="B221" s="8"/>
      <c r="C221" s="6"/>
      <c r="D221" s="6"/>
      <c r="E221" s="6"/>
      <c r="F221" s="6"/>
      <c r="G221" s="6"/>
    </row>
    <row r="222" spans="1:7" ht="12.75">
      <c r="A222" s="9"/>
      <c r="B222" s="8"/>
      <c r="C222" s="6"/>
      <c r="D222" s="6"/>
      <c r="E222" s="6"/>
      <c r="F222" s="6"/>
      <c r="G222" s="6"/>
    </row>
    <row r="223" spans="1:7" ht="12.75">
      <c r="A223" s="9"/>
      <c r="B223" s="8"/>
      <c r="C223" s="6"/>
      <c r="D223" s="6"/>
      <c r="E223" s="6"/>
      <c r="F223" s="6"/>
      <c r="G223" s="6"/>
    </row>
    <row r="224" spans="1:7" ht="12.75">
      <c r="A224" s="9"/>
      <c r="B224" s="8"/>
      <c r="C224" s="6"/>
      <c r="D224" s="6"/>
      <c r="E224" s="6"/>
      <c r="F224" s="6"/>
      <c r="G224" s="6"/>
    </row>
    <row r="225" spans="1:7" ht="12.75">
      <c r="A225" s="9"/>
      <c r="B225" s="8"/>
      <c r="C225" s="6"/>
      <c r="D225" s="6"/>
      <c r="E225" s="6"/>
      <c r="F225" s="6"/>
      <c r="G225" s="6"/>
    </row>
    <row r="226" spans="1:7" ht="12.75">
      <c r="A226" s="9"/>
      <c r="B226" s="8"/>
      <c r="C226" s="6"/>
      <c r="D226" s="6"/>
      <c r="E226" s="6"/>
      <c r="F226" s="6"/>
      <c r="G226" s="6"/>
    </row>
    <row r="227" spans="1:7" ht="12.75">
      <c r="A227" s="9"/>
      <c r="B227" s="8"/>
      <c r="C227" s="6"/>
      <c r="D227" s="6"/>
      <c r="E227" s="6"/>
      <c r="F227" s="6"/>
      <c r="G227" s="6"/>
    </row>
    <row r="228" spans="1:7" ht="12.75">
      <c r="A228" s="9"/>
      <c r="B228" s="8"/>
      <c r="C228" s="6"/>
      <c r="D228" s="6"/>
      <c r="E228" s="6"/>
      <c r="F228" s="6"/>
      <c r="G228" s="6"/>
    </row>
    <row r="229" spans="1:7" ht="12.75">
      <c r="A229" s="9"/>
      <c r="B229" s="8"/>
      <c r="C229" s="6"/>
      <c r="D229" s="6"/>
      <c r="E229" s="6"/>
      <c r="F229" s="6"/>
      <c r="G229" s="6"/>
    </row>
    <row r="230" spans="1:7" ht="12.75">
      <c r="A230" s="9"/>
      <c r="B230" s="8"/>
      <c r="C230" s="6"/>
      <c r="D230" s="6"/>
      <c r="E230" s="6"/>
      <c r="F230" s="6"/>
      <c r="G230" s="6"/>
    </row>
    <row r="231" spans="1:7" ht="12.75">
      <c r="A231" s="9"/>
      <c r="B231" s="8"/>
      <c r="C231" s="6"/>
      <c r="D231" s="6"/>
      <c r="E231" s="6"/>
      <c r="F231" s="6"/>
      <c r="G231" s="6"/>
    </row>
    <row r="232" spans="1:7" ht="12.75">
      <c r="A232" s="9"/>
      <c r="B232" s="8"/>
      <c r="C232" s="6"/>
      <c r="D232" s="6"/>
      <c r="E232" s="6"/>
      <c r="F232" s="6"/>
      <c r="G232" s="6"/>
    </row>
    <row r="233" spans="1:7" ht="12.75">
      <c r="A233" s="9"/>
      <c r="B233" s="8"/>
      <c r="C233" s="6"/>
      <c r="D233" s="6"/>
      <c r="E233" s="6"/>
      <c r="F233" s="6"/>
      <c r="G233" s="6"/>
    </row>
    <row r="234" spans="1:7" ht="12.75">
      <c r="A234" s="9"/>
      <c r="B234" s="8"/>
      <c r="C234" s="6"/>
      <c r="D234" s="6"/>
      <c r="E234" s="6"/>
      <c r="F234" s="6"/>
      <c r="G234" s="6"/>
    </row>
    <row r="235" spans="1:7" ht="12.75">
      <c r="A235" s="9"/>
      <c r="B235" s="8"/>
      <c r="C235" s="6"/>
      <c r="D235" s="6"/>
      <c r="E235" s="6"/>
      <c r="F235" s="6"/>
      <c r="G235" s="6"/>
    </row>
    <row r="236" spans="1:7" ht="12.75">
      <c r="A236" s="9"/>
      <c r="B236" s="8"/>
      <c r="C236" s="6"/>
      <c r="D236" s="6"/>
      <c r="E236" s="6"/>
      <c r="F236" s="6"/>
      <c r="G236" s="6"/>
    </row>
    <row r="237" spans="1:7" ht="12.75">
      <c r="A237" s="9"/>
      <c r="B237" s="8"/>
      <c r="C237" s="6"/>
      <c r="D237" s="6"/>
      <c r="E237" s="6"/>
      <c r="F237" s="6"/>
      <c r="G237" s="6"/>
    </row>
    <row r="238" spans="1:7" ht="12.75">
      <c r="A238" s="9"/>
      <c r="B238" s="8"/>
      <c r="C238" s="6"/>
      <c r="D238" s="6"/>
      <c r="E238" s="6"/>
      <c r="F238" s="6"/>
      <c r="G238" s="6"/>
    </row>
    <row r="239" spans="1:7" ht="12.75">
      <c r="A239" s="9"/>
      <c r="B239" s="8"/>
      <c r="C239" s="6"/>
      <c r="D239" s="6"/>
      <c r="E239" s="6"/>
      <c r="F239" s="6"/>
      <c r="G239" s="6"/>
    </row>
    <row r="240" spans="1:7" ht="12.75">
      <c r="A240" s="9"/>
      <c r="B240" s="8"/>
      <c r="C240" s="6"/>
      <c r="D240" s="6"/>
      <c r="E240" s="6"/>
      <c r="F240" s="6"/>
      <c r="G240" s="6"/>
    </row>
    <row r="241" spans="1:7" ht="12.75">
      <c r="A241" s="9"/>
      <c r="B241" s="8"/>
      <c r="C241" s="6"/>
      <c r="D241" s="6"/>
      <c r="E241" s="6"/>
      <c r="F241" s="6"/>
      <c r="G241" s="6"/>
    </row>
    <row r="242" spans="1:7" ht="12.75">
      <c r="A242" s="9"/>
      <c r="B242" s="8"/>
      <c r="C242" s="6"/>
      <c r="D242" s="6"/>
      <c r="E242" s="6"/>
      <c r="F242" s="6"/>
      <c r="G242" s="6"/>
    </row>
    <row r="243" spans="1:7" ht="12.75">
      <c r="A243" s="9"/>
      <c r="B243" s="8"/>
      <c r="C243" s="6"/>
      <c r="D243" s="6"/>
      <c r="E243" s="6"/>
      <c r="F243" s="6"/>
      <c r="G243" s="6"/>
    </row>
    <row r="244" spans="1:7" ht="12.75">
      <c r="A244" s="9"/>
      <c r="B244" s="8"/>
      <c r="C244" s="6"/>
      <c r="D244" s="6"/>
      <c r="E244" s="6"/>
      <c r="F244" s="6"/>
      <c r="G244" s="6"/>
    </row>
    <row r="245" spans="1:7" ht="12.75">
      <c r="A245" s="9"/>
      <c r="B245" s="8"/>
      <c r="C245" s="6"/>
      <c r="D245" s="6"/>
      <c r="E245" s="6"/>
      <c r="F245" s="6"/>
      <c r="G245" s="6"/>
    </row>
    <row r="246" spans="1:7" ht="12.75">
      <c r="A246" s="9"/>
      <c r="B246" s="8"/>
      <c r="C246" s="6"/>
      <c r="D246" s="6"/>
      <c r="E246" s="6"/>
      <c r="F246" s="6"/>
      <c r="G246" s="6"/>
    </row>
    <row r="247" spans="1:7" ht="12.75">
      <c r="A247" s="9"/>
      <c r="B247" s="8"/>
      <c r="C247" s="6"/>
      <c r="D247" s="6"/>
      <c r="E247" s="6"/>
      <c r="F247" s="6"/>
      <c r="G247" s="6"/>
    </row>
    <row r="248" spans="1:7" ht="12.75">
      <c r="A248" s="9"/>
      <c r="B248" s="8"/>
      <c r="C248" s="6"/>
      <c r="D248" s="6"/>
      <c r="E248" s="6"/>
      <c r="F248" s="6"/>
      <c r="G248" s="6"/>
    </row>
    <row r="249" spans="1:7" ht="12.75">
      <c r="A249" s="9"/>
      <c r="B249" s="8"/>
      <c r="C249" s="6"/>
      <c r="D249" s="6"/>
      <c r="E249" s="6"/>
      <c r="F249" s="6"/>
      <c r="G249" s="6"/>
    </row>
    <row r="250" spans="1:7" ht="12.75">
      <c r="A250" s="9"/>
      <c r="B250" s="8"/>
      <c r="C250" s="6"/>
      <c r="D250" s="6"/>
      <c r="E250" s="6"/>
      <c r="F250" s="6"/>
      <c r="G250" s="6"/>
    </row>
    <row r="251" spans="1:7" ht="12.75">
      <c r="A251" s="9"/>
      <c r="B251" s="8"/>
      <c r="C251" s="6"/>
      <c r="D251" s="6"/>
      <c r="E251" s="6"/>
      <c r="F251" s="6"/>
      <c r="G251" s="6"/>
    </row>
    <row r="252" spans="1:7" ht="12.75">
      <c r="A252" s="9"/>
      <c r="B252" s="8"/>
      <c r="C252" s="6"/>
      <c r="D252" s="6"/>
      <c r="E252" s="6"/>
      <c r="F252" s="6"/>
      <c r="G252" s="6"/>
    </row>
    <row r="253" spans="1:7" ht="12.75">
      <c r="A253" s="9"/>
      <c r="B253" s="8"/>
      <c r="C253" s="6"/>
      <c r="D253" s="6"/>
      <c r="E253" s="6"/>
      <c r="F253" s="6"/>
      <c r="G253" s="6"/>
    </row>
    <row r="254" spans="1:7" ht="12.75">
      <c r="A254" s="9"/>
      <c r="B254" s="8"/>
      <c r="C254" s="6"/>
      <c r="D254" s="6"/>
      <c r="E254" s="6"/>
      <c r="F254" s="6"/>
      <c r="G254" s="6"/>
    </row>
    <row r="255" spans="1:7" ht="12.75">
      <c r="A255" s="9"/>
      <c r="B255" s="8"/>
      <c r="C255" s="6"/>
      <c r="D255" s="6"/>
      <c r="E255" s="6"/>
      <c r="F255" s="6"/>
      <c r="G255" s="6"/>
    </row>
    <row r="256" spans="1:7" ht="12.75">
      <c r="A256" s="9"/>
      <c r="B256" s="8"/>
      <c r="C256" s="6"/>
      <c r="D256" s="6"/>
      <c r="E256" s="6"/>
      <c r="F256" s="6"/>
      <c r="G256" s="6"/>
    </row>
    <row r="257" spans="1:7" ht="12.75">
      <c r="A257" s="9"/>
      <c r="B257" s="8"/>
      <c r="C257" s="6"/>
      <c r="D257" s="6"/>
      <c r="E257" s="6"/>
      <c r="F257" s="6"/>
      <c r="G257" s="6"/>
    </row>
    <row r="258" spans="1:7" ht="12.75">
      <c r="A258" s="9"/>
      <c r="B258" s="8"/>
      <c r="C258" s="6"/>
      <c r="D258" s="6"/>
      <c r="E258" s="6"/>
      <c r="F258" s="6"/>
      <c r="G258" s="6"/>
    </row>
    <row r="259" spans="1:7" ht="12.75">
      <c r="A259" s="9"/>
      <c r="B259" s="8"/>
      <c r="C259" s="6"/>
      <c r="D259" s="6"/>
      <c r="E259" s="6"/>
      <c r="F259" s="6"/>
      <c r="G259" s="6"/>
    </row>
    <row r="260" spans="1:7" ht="12.75">
      <c r="A260" s="9"/>
      <c r="B260" s="8"/>
      <c r="C260" s="6"/>
      <c r="D260" s="6"/>
      <c r="E260" s="6"/>
      <c r="F260" s="6"/>
      <c r="G260" s="6"/>
    </row>
    <row r="261" spans="1:7" ht="12.75">
      <c r="A261" s="9"/>
      <c r="B261" s="8"/>
      <c r="C261" s="6"/>
      <c r="D261" s="6"/>
      <c r="E261" s="6"/>
      <c r="F261" s="6"/>
      <c r="G261" s="6"/>
    </row>
    <row r="262" spans="1:7" ht="12.75">
      <c r="A262" s="9"/>
      <c r="B262" s="8"/>
      <c r="C262" s="6"/>
      <c r="D262" s="6"/>
      <c r="E262" s="6"/>
      <c r="F262" s="6"/>
      <c r="G262" s="6"/>
    </row>
    <row r="263" spans="1:7" ht="12.75">
      <c r="A263" s="9"/>
      <c r="B263" s="8"/>
      <c r="C263" s="6"/>
      <c r="D263" s="6"/>
      <c r="E263" s="6"/>
      <c r="F263" s="6"/>
      <c r="G263" s="6"/>
    </row>
    <row r="264" spans="1:7" ht="12.75">
      <c r="A264" s="9"/>
      <c r="B264" s="8"/>
      <c r="C264" s="6"/>
      <c r="D264" s="6"/>
      <c r="E264" s="6"/>
      <c r="F264" s="6"/>
      <c r="G264" s="6"/>
    </row>
    <row r="265" spans="1:7" ht="12.75">
      <c r="A265" s="9"/>
      <c r="B265" s="8"/>
      <c r="C265" s="6"/>
      <c r="D265" s="6"/>
      <c r="E265" s="6"/>
      <c r="F265" s="6"/>
      <c r="G265" s="6"/>
    </row>
    <row r="266" spans="1:7" ht="12.75">
      <c r="A266" s="9"/>
      <c r="B266" s="8"/>
      <c r="C266" s="6"/>
      <c r="D266" s="6"/>
      <c r="E266" s="6"/>
      <c r="F266" s="6"/>
      <c r="G266" s="6"/>
    </row>
    <row r="267" spans="1:7" ht="12.75">
      <c r="A267" s="9"/>
      <c r="B267" s="8"/>
      <c r="C267" s="6"/>
      <c r="D267" s="6"/>
      <c r="E267" s="6"/>
      <c r="F267" s="6"/>
      <c r="G267" s="6"/>
    </row>
    <row r="268" spans="1:7" ht="12.75">
      <c r="A268" s="9"/>
      <c r="B268" s="8"/>
      <c r="C268" s="6"/>
      <c r="D268" s="6"/>
      <c r="E268" s="6"/>
      <c r="F268" s="6"/>
      <c r="G268" s="6"/>
    </row>
    <row r="269" spans="1:7" ht="12.75">
      <c r="A269" s="9"/>
      <c r="B269" s="8"/>
      <c r="C269" s="6"/>
      <c r="D269" s="6"/>
      <c r="E269" s="6"/>
      <c r="F269" s="6"/>
      <c r="G269" s="6"/>
    </row>
    <row r="270" spans="1:7" ht="12.75">
      <c r="A270" s="9"/>
      <c r="B270" s="8"/>
      <c r="C270" s="6"/>
      <c r="D270" s="6"/>
      <c r="E270" s="6"/>
      <c r="F270" s="6"/>
      <c r="G270" s="6"/>
    </row>
    <row r="271" spans="1:7" ht="12.75">
      <c r="A271" s="9"/>
      <c r="B271" s="8"/>
      <c r="C271" s="6"/>
      <c r="D271" s="6"/>
      <c r="E271" s="6"/>
      <c r="F271" s="6"/>
      <c r="G271" s="6"/>
    </row>
    <row r="272" spans="1:7" ht="12.75">
      <c r="A272" s="9"/>
      <c r="B272" s="8"/>
      <c r="C272" s="6"/>
      <c r="D272" s="6"/>
      <c r="E272" s="6"/>
      <c r="F272" s="6"/>
      <c r="G272" s="6"/>
    </row>
    <row r="273" spans="1:7" ht="12.75">
      <c r="A273" s="9"/>
      <c r="B273" s="8"/>
      <c r="C273" s="6"/>
      <c r="D273" s="6"/>
      <c r="E273" s="6"/>
      <c r="F273" s="6"/>
      <c r="G273" s="6"/>
    </row>
    <row r="274" spans="1:7" ht="12.75">
      <c r="A274" s="9"/>
      <c r="B274" s="8"/>
      <c r="C274" s="6"/>
      <c r="D274" s="6"/>
      <c r="E274" s="6"/>
      <c r="F274" s="6"/>
      <c r="G274" s="6"/>
    </row>
    <row r="275" spans="1:7" ht="12.75">
      <c r="A275" s="9"/>
      <c r="B275" s="8"/>
      <c r="C275" s="6"/>
      <c r="D275" s="6"/>
      <c r="E275" s="6"/>
      <c r="F275" s="6"/>
      <c r="G275" s="6"/>
    </row>
    <row r="276" spans="1:7" ht="12.75">
      <c r="A276" s="9"/>
      <c r="B276" s="8"/>
      <c r="C276" s="6"/>
      <c r="D276" s="6"/>
      <c r="E276" s="6"/>
      <c r="F276" s="6"/>
      <c r="G276" s="6"/>
    </row>
    <row r="277" spans="1:7" ht="12.75">
      <c r="A277" s="9"/>
      <c r="B277" s="8"/>
      <c r="C277" s="6"/>
      <c r="D277" s="6"/>
      <c r="E277" s="6"/>
      <c r="F277" s="6"/>
      <c r="G277" s="6"/>
    </row>
    <row r="278" spans="1:7" ht="12.75">
      <c r="A278" s="9"/>
      <c r="B278" s="8"/>
      <c r="C278" s="6"/>
      <c r="D278" s="6"/>
      <c r="E278" s="6"/>
      <c r="F278" s="6"/>
      <c r="G278" s="6"/>
    </row>
    <row r="279" spans="1:7" ht="12.75">
      <c r="A279" s="9"/>
      <c r="B279" s="8"/>
      <c r="C279" s="6"/>
      <c r="D279" s="6"/>
      <c r="E279" s="6"/>
      <c r="F279" s="6"/>
      <c r="G279" s="6"/>
    </row>
    <row r="280" spans="1:7" ht="12.75">
      <c r="A280" s="9"/>
      <c r="B280" s="8"/>
      <c r="C280" s="6"/>
      <c r="D280" s="6"/>
      <c r="E280" s="6"/>
      <c r="F280" s="6"/>
      <c r="G280" s="6"/>
    </row>
    <row r="281" spans="1:7" ht="12.75">
      <c r="A281" s="9"/>
      <c r="B281" s="8"/>
      <c r="C281" s="6"/>
      <c r="D281" s="6"/>
      <c r="E281" s="6"/>
      <c r="F281" s="6"/>
      <c r="G281" s="6"/>
    </row>
    <row r="282" spans="1:7" ht="12.75">
      <c r="A282" s="9"/>
      <c r="B282" s="8"/>
      <c r="C282" s="6"/>
      <c r="D282" s="6"/>
      <c r="E282" s="6"/>
      <c r="F282" s="6"/>
      <c r="G282" s="6"/>
    </row>
    <row r="283" spans="1:7" ht="12.75">
      <c r="A283" s="9"/>
      <c r="B283" s="8"/>
      <c r="C283" s="6"/>
      <c r="D283" s="6"/>
      <c r="E283" s="6"/>
      <c r="F283" s="6"/>
      <c r="G283" s="6"/>
    </row>
    <row r="284" spans="1:7" ht="12.75">
      <c r="A284" s="9"/>
      <c r="B284" s="8"/>
      <c r="C284" s="6"/>
      <c r="D284" s="6"/>
      <c r="E284" s="6"/>
      <c r="F284" s="6"/>
      <c r="G284" s="6"/>
    </row>
    <row r="285" spans="1:7" ht="12.75">
      <c r="A285" s="9"/>
      <c r="B285" s="8"/>
      <c r="C285" s="6"/>
      <c r="D285" s="6"/>
      <c r="E285" s="6"/>
      <c r="F285" s="6"/>
      <c r="G285" s="6"/>
    </row>
    <row r="286" spans="1:7" ht="12.75">
      <c r="A286" s="9"/>
      <c r="B286" s="8"/>
      <c r="C286" s="6"/>
      <c r="D286" s="6"/>
      <c r="E286" s="6"/>
      <c r="F286" s="6"/>
      <c r="G286" s="6"/>
    </row>
    <row r="287" spans="1:7" ht="12.75">
      <c r="A287" s="9"/>
      <c r="B287" s="9"/>
      <c r="C287" s="6"/>
      <c r="D287" s="6"/>
      <c r="E287" s="6"/>
      <c r="F287" s="6"/>
      <c r="G287" s="6"/>
    </row>
    <row r="288" spans="1:7" ht="12.75">
      <c r="A288" s="9"/>
      <c r="B288" s="9"/>
      <c r="C288" s="6"/>
      <c r="D288" s="6"/>
      <c r="E288" s="6"/>
      <c r="F288" s="6"/>
      <c r="G288" s="6"/>
    </row>
    <row r="289" spans="1:7" ht="12.75">
      <c r="A289" s="9"/>
      <c r="B289" s="9"/>
      <c r="C289" s="6"/>
      <c r="D289" s="6"/>
      <c r="E289" s="6"/>
      <c r="F289" s="6"/>
      <c r="G289" s="6"/>
    </row>
    <row r="290" spans="1:7" ht="12.75">
      <c r="A290" s="9"/>
      <c r="B290" s="9"/>
      <c r="C290" s="6"/>
      <c r="D290" s="6"/>
      <c r="E290" s="6"/>
      <c r="F290" s="6"/>
      <c r="G290" s="6"/>
    </row>
    <row r="291" spans="1:7" ht="12.75">
      <c r="A291" s="9"/>
      <c r="B291" s="9"/>
      <c r="C291" s="6"/>
      <c r="D291" s="6"/>
      <c r="E291" s="6"/>
      <c r="F291" s="6"/>
      <c r="G291" s="6"/>
    </row>
    <row r="292" spans="1:7" ht="12.75">
      <c r="A292" s="9"/>
      <c r="B292" s="9"/>
      <c r="C292" s="6"/>
      <c r="D292" s="6"/>
      <c r="E292" s="6"/>
      <c r="F292" s="6"/>
      <c r="G292" s="6"/>
    </row>
    <row r="293" spans="1:7" ht="12.75">
      <c r="A293" s="9"/>
      <c r="B293" s="9"/>
      <c r="C293" s="6"/>
      <c r="D293" s="6"/>
      <c r="E293" s="6"/>
      <c r="F293" s="6"/>
      <c r="G293" s="6"/>
    </row>
    <row r="294" spans="1:7" ht="12.75">
      <c r="A294" s="9"/>
      <c r="B294" s="9"/>
      <c r="C294" s="6"/>
      <c r="D294" s="6"/>
      <c r="E294" s="6"/>
      <c r="F294" s="6"/>
      <c r="G294" s="6"/>
    </row>
    <row r="295" spans="1:7" ht="12.75">
      <c r="A295" s="9"/>
      <c r="B295" s="9"/>
      <c r="C295" s="6"/>
      <c r="D295" s="6"/>
      <c r="E295" s="6"/>
      <c r="F295" s="6"/>
      <c r="G295" s="6"/>
    </row>
    <row r="296" spans="1:7" ht="12.75">
      <c r="A296" s="9"/>
      <c r="B296" s="9"/>
      <c r="C296" s="6"/>
      <c r="D296" s="6"/>
      <c r="E296" s="6"/>
      <c r="F296" s="6"/>
      <c r="G296" s="6"/>
    </row>
    <row r="297" spans="1:7" ht="12.75">
      <c r="A297" s="9"/>
      <c r="B297" s="9"/>
      <c r="C297" s="6"/>
      <c r="D297" s="6"/>
      <c r="E297" s="6"/>
      <c r="F297" s="6"/>
      <c r="G297" s="6"/>
    </row>
    <row r="298" spans="1:7" ht="12.75">
      <c r="A298" s="9"/>
      <c r="B298" s="9"/>
      <c r="C298" s="6"/>
      <c r="D298" s="6"/>
      <c r="E298" s="6"/>
      <c r="F298" s="6"/>
      <c r="G298" s="6"/>
    </row>
    <row r="299" spans="1:7" ht="12.75">
      <c r="A299" s="9"/>
      <c r="B299" s="9"/>
      <c r="C299" s="6"/>
      <c r="D299" s="6"/>
      <c r="E299" s="6"/>
      <c r="F299" s="6"/>
      <c r="G299" s="6"/>
    </row>
    <row r="300" spans="1:7" ht="12.75">
      <c r="A300" s="9"/>
      <c r="B300" s="9"/>
      <c r="C300" s="6"/>
      <c r="D300" s="6"/>
      <c r="E300" s="6"/>
      <c r="F300" s="6"/>
      <c r="G300" s="6"/>
    </row>
    <row r="301" spans="1:7" ht="12.75">
      <c r="A301" s="9"/>
      <c r="B301" s="9"/>
      <c r="C301" s="6"/>
      <c r="D301" s="6"/>
      <c r="E301" s="6"/>
      <c r="F301" s="6"/>
      <c r="G301" s="6"/>
    </row>
    <row r="302" spans="1:7" ht="12.75">
      <c r="A302" s="9"/>
      <c r="B302" s="9"/>
      <c r="C302" s="6"/>
      <c r="D302" s="6"/>
      <c r="E302" s="6"/>
      <c r="F302" s="6"/>
      <c r="G302" s="6"/>
    </row>
    <row r="303" spans="1:7" ht="12.75">
      <c r="A303" s="9"/>
      <c r="B303" s="9"/>
      <c r="C303" s="6"/>
      <c r="D303" s="6"/>
      <c r="E303" s="6"/>
      <c r="F303" s="6"/>
      <c r="G303" s="6"/>
    </row>
    <row r="304" spans="1:7" ht="12.75">
      <c r="A304" s="9"/>
      <c r="B304" s="9"/>
      <c r="C304" s="6"/>
      <c r="D304" s="6"/>
      <c r="E304" s="6"/>
      <c r="F304" s="6"/>
      <c r="G304" s="6"/>
    </row>
    <row r="305" spans="1:7" ht="12.75">
      <c r="A305" s="9"/>
      <c r="B305" s="9"/>
      <c r="C305" s="6"/>
      <c r="D305" s="6"/>
      <c r="E305" s="6"/>
      <c r="F305" s="6"/>
      <c r="G305" s="6"/>
    </row>
    <row r="306" spans="1:7" ht="12.75">
      <c r="A306" s="9"/>
      <c r="B306" s="9"/>
      <c r="C306" s="6"/>
      <c r="D306" s="6"/>
      <c r="E306" s="6"/>
      <c r="F306" s="6"/>
      <c r="G306" s="6"/>
    </row>
    <row r="307" spans="1:7" ht="12.75">
      <c r="A307" s="9"/>
      <c r="B307" s="9"/>
      <c r="C307" s="6"/>
      <c r="D307" s="6"/>
      <c r="E307" s="6"/>
      <c r="F307" s="6"/>
      <c r="G307" s="6"/>
    </row>
    <row r="308" spans="2:7" ht="12.75">
      <c r="B308" s="10"/>
      <c r="C308" s="11"/>
      <c r="D308" s="11"/>
      <c r="E308" s="11"/>
      <c r="F308" s="11"/>
      <c r="G308" s="11"/>
    </row>
    <row r="309" spans="2:7" ht="12.75">
      <c r="B309" s="10"/>
      <c r="C309" s="11"/>
      <c r="D309" s="11"/>
      <c r="E309" s="11"/>
      <c r="F309" s="11"/>
      <c r="G309" s="11"/>
    </row>
    <row r="310" spans="2:7" ht="12.75">
      <c r="B310" s="10"/>
      <c r="C310" s="11"/>
      <c r="D310" s="11"/>
      <c r="E310" s="11"/>
      <c r="F310" s="11"/>
      <c r="G310" s="11"/>
    </row>
    <row r="311" spans="2:7" ht="12.75">
      <c r="B311" s="10"/>
      <c r="C311" s="11"/>
      <c r="D311" s="11"/>
      <c r="E311" s="11"/>
      <c r="F311" s="11"/>
      <c r="G311" s="11"/>
    </row>
    <row r="312" spans="2:7" ht="12.75">
      <c r="B312" s="10"/>
      <c r="C312" s="11"/>
      <c r="D312" s="11"/>
      <c r="E312" s="11"/>
      <c r="F312" s="11"/>
      <c r="G312" s="11"/>
    </row>
    <row r="313" spans="2:7" ht="12.75">
      <c r="B313" s="10"/>
      <c r="C313" s="11"/>
      <c r="D313" s="11"/>
      <c r="E313" s="11"/>
      <c r="F313" s="11"/>
      <c r="G313" s="11"/>
    </row>
    <row r="314" spans="2:7" ht="12.75">
      <c r="B314" s="10"/>
      <c r="C314" s="11"/>
      <c r="D314" s="11"/>
      <c r="E314" s="11"/>
      <c r="F314" s="11"/>
      <c r="G314" s="11"/>
    </row>
    <row r="315" spans="2:7" ht="12.75">
      <c r="B315" s="10"/>
      <c r="C315" s="11"/>
      <c r="D315" s="11"/>
      <c r="E315" s="11"/>
      <c r="F315" s="11"/>
      <c r="G315" s="11"/>
    </row>
    <row r="316" spans="2:7" ht="12.75">
      <c r="B316" s="10"/>
      <c r="C316" s="11"/>
      <c r="D316" s="11"/>
      <c r="E316" s="11"/>
      <c r="F316" s="11"/>
      <c r="G316" s="11"/>
    </row>
    <row r="317" spans="2:7" ht="12.75">
      <c r="B317" s="10"/>
      <c r="C317" s="11"/>
      <c r="D317" s="11"/>
      <c r="E317" s="11"/>
      <c r="F317" s="11"/>
      <c r="G317" s="11"/>
    </row>
    <row r="318" spans="2:7" ht="12.75">
      <c r="B318" s="10"/>
      <c r="C318" s="11"/>
      <c r="D318" s="11"/>
      <c r="E318" s="11"/>
      <c r="F318" s="11"/>
      <c r="G318" s="11"/>
    </row>
    <row r="319" spans="2:7" ht="12.75">
      <c r="B319" s="10"/>
      <c r="C319" s="11"/>
      <c r="D319" s="11"/>
      <c r="E319" s="11"/>
      <c r="F319" s="11"/>
      <c r="G319" s="11"/>
    </row>
    <row r="320" spans="2:7" ht="12.75">
      <c r="B320" s="10"/>
      <c r="C320" s="11"/>
      <c r="D320" s="11"/>
      <c r="E320" s="11"/>
      <c r="F320" s="11"/>
      <c r="G320" s="11"/>
    </row>
    <row r="321" spans="2:7" ht="12.75">
      <c r="B321" s="10"/>
      <c r="C321" s="11"/>
      <c r="D321" s="11"/>
      <c r="E321" s="11"/>
      <c r="F321" s="11"/>
      <c r="G321" s="11"/>
    </row>
    <row r="322" spans="2:7" ht="12.75">
      <c r="B322" s="10"/>
      <c r="C322" s="11"/>
      <c r="D322" s="11"/>
      <c r="E322" s="11"/>
      <c r="F322" s="11"/>
      <c r="G322" s="11"/>
    </row>
    <row r="323" spans="2:7" ht="12.75">
      <c r="B323" s="10"/>
      <c r="C323" s="11"/>
      <c r="D323" s="11"/>
      <c r="E323" s="11"/>
      <c r="F323" s="11"/>
      <c r="G323" s="11"/>
    </row>
    <row r="324" spans="2:7" ht="12.75">
      <c r="B324" s="10"/>
      <c r="C324" s="11"/>
      <c r="D324" s="11"/>
      <c r="E324" s="11"/>
      <c r="F324" s="11"/>
      <c r="G324" s="11"/>
    </row>
    <row r="325" spans="2:7" ht="12.75">
      <c r="B325" s="10"/>
      <c r="C325" s="11"/>
      <c r="D325" s="11"/>
      <c r="E325" s="11"/>
      <c r="F325" s="11"/>
      <c r="G325" s="11"/>
    </row>
    <row r="326" spans="2:7" ht="12.75">
      <c r="B326" s="10"/>
      <c r="C326" s="11"/>
      <c r="D326" s="11"/>
      <c r="E326" s="11"/>
      <c r="F326" s="11"/>
      <c r="G326" s="11"/>
    </row>
    <row r="327" spans="2:7" ht="12.75">
      <c r="B327" s="10"/>
      <c r="C327" s="11"/>
      <c r="D327" s="11"/>
      <c r="E327" s="11"/>
      <c r="F327" s="11"/>
      <c r="G327" s="11"/>
    </row>
    <row r="328" spans="2:7" ht="12.75">
      <c r="B328" s="10"/>
      <c r="C328" s="11"/>
      <c r="D328" s="11"/>
      <c r="E328" s="11"/>
      <c r="F328" s="11"/>
      <c r="G328" s="11"/>
    </row>
    <row r="329" spans="2:7" ht="12.75">
      <c r="B329" s="10"/>
      <c r="C329" s="11"/>
      <c r="D329" s="11"/>
      <c r="E329" s="11"/>
      <c r="F329" s="11"/>
      <c r="G329" s="11"/>
    </row>
    <row r="330" spans="2:7" ht="12.75">
      <c r="B330" s="10"/>
      <c r="C330" s="11"/>
      <c r="D330" s="11"/>
      <c r="E330" s="11"/>
      <c r="F330" s="11"/>
      <c r="G330" s="11"/>
    </row>
    <row r="331" spans="2:7" ht="12.75">
      <c r="B331" s="10"/>
      <c r="C331" s="11"/>
      <c r="D331" s="11"/>
      <c r="E331" s="11"/>
      <c r="F331" s="11"/>
      <c r="G331" s="11"/>
    </row>
    <row r="332" spans="2:7" ht="12.75">
      <c r="B332" s="10"/>
      <c r="C332" s="11"/>
      <c r="D332" s="11"/>
      <c r="E332" s="11"/>
      <c r="F332" s="11"/>
      <c r="G332" s="11"/>
    </row>
    <row r="333" spans="2:7" ht="12.75">
      <c r="B333" s="10"/>
      <c r="C333" s="11"/>
      <c r="D333" s="11"/>
      <c r="E333" s="11"/>
      <c r="F333" s="11"/>
      <c r="G333" s="11"/>
    </row>
    <row r="334" spans="2:7" ht="12.75">
      <c r="B334" s="10"/>
      <c r="C334" s="11"/>
      <c r="D334" s="11"/>
      <c r="E334" s="11"/>
      <c r="F334" s="11"/>
      <c r="G334" s="11"/>
    </row>
    <row r="335" spans="2:7" ht="12.75">
      <c r="B335" s="10"/>
      <c r="C335" s="11"/>
      <c r="D335" s="11"/>
      <c r="E335" s="11"/>
      <c r="F335" s="11"/>
      <c r="G335" s="11"/>
    </row>
    <row r="336" spans="2:7" ht="12.75">
      <c r="B336" s="10"/>
      <c r="C336" s="11"/>
      <c r="D336" s="11"/>
      <c r="E336" s="11"/>
      <c r="F336" s="11"/>
      <c r="G336" s="11"/>
    </row>
    <row r="337" spans="2:7" ht="12.75">
      <c r="B337" s="10"/>
      <c r="C337" s="11"/>
      <c r="D337" s="11"/>
      <c r="E337" s="11"/>
      <c r="F337" s="11"/>
      <c r="G337" s="11"/>
    </row>
    <row r="338" spans="2:7" ht="12.75">
      <c r="B338" s="10"/>
      <c r="C338" s="11"/>
      <c r="D338" s="11"/>
      <c r="E338" s="11"/>
      <c r="F338" s="11"/>
      <c r="G338" s="11"/>
    </row>
    <row r="339" spans="2:7" ht="12.75">
      <c r="B339" s="10"/>
      <c r="C339" s="11"/>
      <c r="D339" s="11"/>
      <c r="E339" s="11"/>
      <c r="F339" s="11"/>
      <c r="G339" s="11"/>
    </row>
    <row r="340" spans="2:7" ht="12.75">
      <c r="B340" s="10"/>
      <c r="C340" s="11"/>
      <c r="D340" s="11"/>
      <c r="E340" s="11"/>
      <c r="F340" s="11"/>
      <c r="G340" s="11"/>
    </row>
    <row r="341" spans="2:7" ht="12.75">
      <c r="B341" s="10"/>
      <c r="C341" s="11"/>
      <c r="D341" s="11"/>
      <c r="E341" s="11"/>
      <c r="F341" s="11"/>
      <c r="G341" s="11"/>
    </row>
    <row r="342" spans="2:7" ht="12.75">
      <c r="B342" s="10"/>
      <c r="C342" s="11"/>
      <c r="D342" s="11"/>
      <c r="E342" s="11"/>
      <c r="F342" s="11"/>
      <c r="G342" s="11"/>
    </row>
    <row r="343" spans="2:7" ht="12.75">
      <c r="B343" s="10"/>
      <c r="C343" s="11"/>
      <c r="D343" s="11"/>
      <c r="E343" s="11"/>
      <c r="F343" s="11"/>
      <c r="G343" s="11"/>
    </row>
    <row r="344" spans="2:7" ht="12.75">
      <c r="B344" s="10"/>
      <c r="C344" s="11"/>
      <c r="D344" s="11"/>
      <c r="E344" s="11"/>
      <c r="F344" s="11"/>
      <c r="G344" s="11"/>
    </row>
    <row r="345" spans="2:7" ht="12.75">
      <c r="B345" s="10"/>
      <c r="C345" s="11"/>
      <c r="D345" s="11"/>
      <c r="E345" s="11"/>
      <c r="F345" s="11"/>
      <c r="G345" s="11"/>
    </row>
    <row r="346" spans="2:7" ht="12.75">
      <c r="B346" s="10"/>
      <c r="C346" s="11"/>
      <c r="D346" s="11"/>
      <c r="E346" s="11"/>
      <c r="F346" s="11"/>
      <c r="G346" s="11"/>
    </row>
    <row r="347" spans="2:7" ht="12.75">
      <c r="B347" s="10"/>
      <c r="C347" s="11"/>
      <c r="D347" s="11"/>
      <c r="E347" s="11"/>
      <c r="F347" s="11"/>
      <c r="G347" s="11"/>
    </row>
    <row r="348" spans="2:7" ht="12.75">
      <c r="B348" s="10"/>
      <c r="C348" s="11"/>
      <c r="D348" s="11"/>
      <c r="E348" s="11"/>
      <c r="F348" s="11"/>
      <c r="G348" s="11"/>
    </row>
    <row r="349" spans="2:7" ht="12.75">
      <c r="B349" s="10"/>
      <c r="C349" s="11"/>
      <c r="D349" s="11"/>
      <c r="E349" s="11"/>
      <c r="F349" s="11"/>
      <c r="G349" s="11"/>
    </row>
    <row r="350" spans="2:7" ht="12.75">
      <c r="B350" s="10"/>
      <c r="C350" s="11"/>
      <c r="D350" s="11"/>
      <c r="E350" s="11"/>
      <c r="F350" s="11"/>
      <c r="G350" s="11"/>
    </row>
    <row r="351" spans="2:7" ht="12.75">
      <c r="B351" s="10"/>
      <c r="C351" s="11"/>
      <c r="D351" s="11"/>
      <c r="E351" s="11"/>
      <c r="F351" s="11"/>
      <c r="G351" s="11"/>
    </row>
    <row r="352" spans="2:7" ht="12.75">
      <c r="B352" s="10"/>
      <c r="C352" s="11"/>
      <c r="D352" s="11"/>
      <c r="E352" s="11"/>
      <c r="F352" s="11"/>
      <c r="G352" s="11"/>
    </row>
    <row r="353" spans="2:7" ht="12.75">
      <c r="B353" s="10"/>
      <c r="C353" s="11"/>
      <c r="D353" s="11"/>
      <c r="E353" s="11"/>
      <c r="F353" s="11"/>
      <c r="G353" s="11"/>
    </row>
    <row r="354" spans="2:7" ht="12.75">
      <c r="B354" s="10"/>
      <c r="C354" s="11"/>
      <c r="D354" s="11"/>
      <c r="E354" s="11"/>
      <c r="F354" s="11"/>
      <c r="G354" s="11"/>
    </row>
    <row r="355" spans="2:7" ht="12.75">
      <c r="B355" s="10"/>
      <c r="C355" s="11"/>
      <c r="D355" s="11"/>
      <c r="E355" s="11"/>
      <c r="F355" s="11"/>
      <c r="G355" s="11"/>
    </row>
    <row r="356" spans="2:7" ht="12.75">
      <c r="B356" s="10"/>
      <c r="C356" s="11"/>
      <c r="D356" s="11"/>
      <c r="E356" s="11"/>
      <c r="F356" s="11"/>
      <c r="G356" s="11"/>
    </row>
    <row r="357" spans="2:7" ht="12.75">
      <c r="B357" s="10"/>
      <c r="C357" s="11"/>
      <c r="D357" s="11"/>
      <c r="E357" s="11"/>
      <c r="F357" s="11"/>
      <c r="G357" s="11"/>
    </row>
    <row r="358" spans="2:7" ht="12.75">
      <c r="B358" s="10"/>
      <c r="C358" s="11"/>
      <c r="D358" s="11"/>
      <c r="E358" s="11"/>
      <c r="F358" s="11"/>
      <c r="G358" s="11"/>
    </row>
    <row r="359" spans="2:7" ht="12.75">
      <c r="B359" s="10"/>
      <c r="C359" s="11"/>
      <c r="D359" s="11"/>
      <c r="E359" s="11"/>
      <c r="F359" s="11"/>
      <c r="G359" s="11"/>
    </row>
    <row r="360" spans="2:7" ht="12.75">
      <c r="B360" s="10"/>
      <c r="C360" s="11"/>
      <c r="D360" s="11"/>
      <c r="E360" s="11"/>
      <c r="F360" s="11"/>
      <c r="G360" s="11"/>
    </row>
    <row r="361" spans="2:7" ht="12.75">
      <c r="B361" s="10"/>
      <c r="C361" s="11"/>
      <c r="D361" s="11"/>
      <c r="E361" s="11"/>
      <c r="F361" s="11"/>
      <c r="G361" s="11"/>
    </row>
    <row r="362" spans="2:7" ht="12.75">
      <c r="B362" s="10"/>
      <c r="C362" s="11"/>
      <c r="D362" s="11"/>
      <c r="E362" s="11"/>
      <c r="F362" s="11"/>
      <c r="G362" s="11"/>
    </row>
    <row r="363" spans="2:7" ht="12.75">
      <c r="B363" s="10"/>
      <c r="C363" s="11"/>
      <c r="D363" s="11"/>
      <c r="E363" s="11"/>
      <c r="F363" s="11"/>
      <c r="G363" s="11"/>
    </row>
    <row r="364" spans="2:7" ht="12.75">
      <c r="B364" s="10"/>
      <c r="C364" s="11"/>
      <c r="D364" s="11"/>
      <c r="E364" s="11"/>
      <c r="F364" s="11"/>
      <c r="G364" s="11"/>
    </row>
    <row r="365" spans="2:7" ht="12.75">
      <c r="B365" s="10"/>
      <c r="C365" s="11"/>
      <c r="D365" s="11"/>
      <c r="E365" s="11"/>
      <c r="F365" s="11"/>
      <c r="G365" s="11"/>
    </row>
    <row r="366" spans="2:7" ht="12.75">
      <c r="B366" s="10"/>
      <c r="C366" s="11"/>
      <c r="D366" s="11"/>
      <c r="E366" s="11"/>
      <c r="F366" s="11"/>
      <c r="G366" s="11"/>
    </row>
    <row r="367" spans="2:7" ht="12.75">
      <c r="B367" s="10"/>
      <c r="C367" s="11"/>
      <c r="D367" s="11"/>
      <c r="E367" s="11"/>
      <c r="F367" s="11"/>
      <c r="G367" s="11"/>
    </row>
    <row r="368" spans="2:7" ht="12.75">
      <c r="B368" s="10"/>
      <c r="C368" s="11"/>
      <c r="D368" s="11"/>
      <c r="E368" s="11"/>
      <c r="F368" s="11"/>
      <c r="G368" s="11"/>
    </row>
    <row r="369" spans="2:7" ht="12.75">
      <c r="B369" s="10"/>
      <c r="C369" s="11"/>
      <c r="D369" s="11"/>
      <c r="E369" s="11"/>
      <c r="F369" s="11"/>
      <c r="G369" s="11"/>
    </row>
    <row r="370" spans="2:7" ht="12.75">
      <c r="B370" s="10"/>
      <c r="C370" s="11"/>
      <c r="D370" s="11"/>
      <c r="E370" s="11"/>
      <c r="F370" s="11"/>
      <c r="G370" s="11"/>
    </row>
    <row r="371" spans="2:7" ht="12.75">
      <c r="B371" s="10"/>
      <c r="C371" s="11"/>
      <c r="D371" s="11"/>
      <c r="E371" s="11"/>
      <c r="F371" s="11"/>
      <c r="G371" s="11"/>
    </row>
    <row r="372" spans="2:7" ht="12.75">
      <c r="B372" s="10"/>
      <c r="C372" s="11"/>
      <c r="D372" s="11"/>
      <c r="E372" s="11"/>
      <c r="F372" s="11"/>
      <c r="G372" s="11"/>
    </row>
    <row r="373" spans="2:7" ht="12.75">
      <c r="B373" s="10"/>
      <c r="C373" s="11"/>
      <c r="D373" s="11"/>
      <c r="E373" s="11"/>
      <c r="F373" s="11"/>
      <c r="G373" s="11"/>
    </row>
    <row r="374" spans="2:7" ht="12.75">
      <c r="B374" s="10"/>
      <c r="C374" s="11"/>
      <c r="D374" s="11"/>
      <c r="E374" s="11"/>
      <c r="F374" s="11"/>
      <c r="G374" s="11"/>
    </row>
    <row r="375" spans="2:7" ht="12.75">
      <c r="B375" s="10"/>
      <c r="C375" s="11"/>
      <c r="D375" s="11"/>
      <c r="E375" s="11"/>
      <c r="F375" s="11"/>
      <c r="G375" s="11"/>
    </row>
    <row r="376" spans="2:7" ht="12.75">
      <c r="B376" s="10"/>
      <c r="C376" s="11"/>
      <c r="D376" s="11"/>
      <c r="E376" s="11"/>
      <c r="F376" s="11"/>
      <c r="G376" s="11"/>
    </row>
    <row r="377" spans="2:7" ht="12.75">
      <c r="B377" s="10"/>
      <c r="C377" s="11"/>
      <c r="D377" s="11"/>
      <c r="E377" s="11"/>
      <c r="F377" s="11"/>
      <c r="G377" s="11"/>
    </row>
    <row r="378" spans="2:7" ht="12.75">
      <c r="B378" s="10"/>
      <c r="C378" s="11"/>
      <c r="D378" s="11"/>
      <c r="E378" s="11"/>
      <c r="F378" s="11"/>
      <c r="G378" s="11"/>
    </row>
    <row r="379" spans="2:7" ht="12.75">
      <c r="B379" s="10"/>
      <c r="C379" s="11"/>
      <c r="D379" s="11"/>
      <c r="E379" s="11"/>
      <c r="F379" s="11"/>
      <c r="G379" s="11"/>
    </row>
    <row r="380" spans="2:7" ht="12.75">
      <c r="B380" s="10"/>
      <c r="C380" s="11"/>
      <c r="D380" s="11"/>
      <c r="E380" s="11"/>
      <c r="F380" s="11"/>
      <c r="G380" s="11"/>
    </row>
    <row r="381" spans="2:7" ht="12.75">
      <c r="B381" s="10"/>
      <c r="C381" s="11"/>
      <c r="D381" s="11"/>
      <c r="E381" s="11"/>
      <c r="F381" s="11"/>
      <c r="G381" s="11"/>
    </row>
    <row r="382" spans="2:7" ht="12.75">
      <c r="B382" s="10"/>
      <c r="C382" s="11"/>
      <c r="D382" s="11"/>
      <c r="E382" s="11"/>
      <c r="F382" s="11"/>
      <c r="G382" s="11"/>
    </row>
    <row r="383" spans="2:7" ht="12.75">
      <c r="B383" s="10"/>
      <c r="C383" s="11"/>
      <c r="D383" s="11"/>
      <c r="E383" s="11"/>
      <c r="F383" s="11"/>
      <c r="G383" s="11"/>
    </row>
    <row r="384" spans="2:7" ht="12.75">
      <c r="B384" s="10"/>
      <c r="C384" s="11"/>
      <c r="D384" s="11"/>
      <c r="E384" s="11"/>
      <c r="F384" s="11"/>
      <c r="G384" s="11"/>
    </row>
    <row r="385" spans="2:7" ht="12.75">
      <c r="B385" s="10"/>
      <c r="C385" s="11"/>
      <c r="D385" s="11"/>
      <c r="E385" s="11"/>
      <c r="F385" s="11"/>
      <c r="G385" s="11"/>
    </row>
    <row r="386" spans="2:7" ht="12.75">
      <c r="B386" s="10"/>
      <c r="C386" s="11"/>
      <c r="D386" s="11"/>
      <c r="E386" s="11"/>
      <c r="F386" s="11"/>
      <c r="G386" s="11"/>
    </row>
    <row r="387" spans="2:7" ht="12.75">
      <c r="B387" s="10"/>
      <c r="C387" s="11"/>
      <c r="D387" s="11"/>
      <c r="E387" s="11"/>
      <c r="F387" s="11"/>
      <c r="G387" s="11"/>
    </row>
    <row r="388" spans="2:7" ht="12.75">
      <c r="B388" s="10"/>
      <c r="C388" s="11"/>
      <c r="D388" s="11"/>
      <c r="E388" s="11"/>
      <c r="F388" s="11"/>
      <c r="G388" s="11"/>
    </row>
    <row r="389" spans="2:7" ht="12.75">
      <c r="B389" s="10"/>
      <c r="C389" s="11"/>
      <c r="D389" s="11"/>
      <c r="E389" s="11"/>
      <c r="F389" s="11"/>
      <c r="G389" s="11"/>
    </row>
    <row r="390" spans="2:7" ht="12.75">
      <c r="B390" s="10"/>
      <c r="C390" s="11"/>
      <c r="D390" s="11"/>
      <c r="E390" s="11"/>
      <c r="F390" s="11"/>
      <c r="G390" s="11"/>
    </row>
    <row r="391" spans="2:7" ht="12.75">
      <c r="B391" s="10"/>
      <c r="C391" s="11"/>
      <c r="D391" s="11"/>
      <c r="E391" s="11"/>
      <c r="F391" s="11"/>
      <c r="G391" s="11"/>
    </row>
    <row r="392" spans="2:7" ht="12.75">
      <c r="B392" s="10"/>
      <c r="C392" s="11"/>
      <c r="D392" s="11"/>
      <c r="E392" s="11"/>
      <c r="F392" s="11"/>
      <c r="G392" s="11"/>
    </row>
    <row r="393" spans="2:7" ht="12.75">
      <c r="B393" s="10"/>
      <c r="C393" s="11"/>
      <c r="D393" s="11"/>
      <c r="E393" s="11"/>
      <c r="F393" s="11"/>
      <c r="G393" s="11"/>
    </row>
    <row r="394" spans="2:7" ht="12.75">
      <c r="B394" s="10"/>
      <c r="C394" s="11"/>
      <c r="D394" s="11"/>
      <c r="E394" s="11"/>
      <c r="F394" s="11"/>
      <c r="G394" s="11"/>
    </row>
    <row r="395" spans="2:7" ht="12.75">
      <c r="B395" s="10"/>
      <c r="C395" s="11"/>
      <c r="D395" s="11"/>
      <c r="E395" s="11"/>
      <c r="F395" s="11"/>
      <c r="G395" s="11"/>
    </row>
    <row r="396" spans="2:7" ht="12.75">
      <c r="B396" s="10"/>
      <c r="C396" s="11"/>
      <c r="D396" s="11"/>
      <c r="E396" s="11"/>
      <c r="F396" s="11"/>
      <c r="G396" s="11"/>
    </row>
    <row r="397" spans="2:7" ht="12.75">
      <c r="B397" s="10"/>
      <c r="C397" s="11"/>
      <c r="D397" s="11"/>
      <c r="E397" s="11"/>
      <c r="F397" s="11"/>
      <c r="G397" s="11"/>
    </row>
    <row r="398" spans="2:7" ht="12.75">
      <c r="B398" s="10"/>
      <c r="C398" s="11"/>
      <c r="D398" s="11"/>
      <c r="E398" s="11"/>
      <c r="F398" s="11"/>
      <c r="G398" s="11"/>
    </row>
    <row r="399" spans="2:7" ht="12.75">
      <c r="B399" s="10"/>
      <c r="C399" s="11"/>
      <c r="D399" s="11"/>
      <c r="E399" s="11"/>
      <c r="F399" s="11"/>
      <c r="G399" s="11"/>
    </row>
    <row r="400" spans="2:7" ht="12.75">
      <c r="B400" s="10"/>
      <c r="C400" s="11"/>
      <c r="D400" s="11"/>
      <c r="E400" s="11"/>
      <c r="F400" s="11"/>
      <c r="G400" s="11"/>
    </row>
    <row r="401" spans="2:7" ht="12.75">
      <c r="B401" s="10"/>
      <c r="C401" s="11"/>
      <c r="D401" s="11"/>
      <c r="E401" s="11"/>
      <c r="F401" s="11"/>
      <c r="G401" s="11"/>
    </row>
    <row r="402" spans="2:7" ht="12.75">
      <c r="B402" s="10"/>
      <c r="C402" s="11"/>
      <c r="D402" s="11"/>
      <c r="E402" s="11"/>
      <c r="F402" s="11"/>
      <c r="G402" s="11"/>
    </row>
    <row r="403" spans="2:7" ht="12.75">
      <c r="B403" s="10"/>
      <c r="C403" s="11"/>
      <c r="D403" s="11"/>
      <c r="E403" s="11"/>
      <c r="F403" s="11"/>
      <c r="G403" s="11"/>
    </row>
    <row r="404" spans="2:7" ht="12.75">
      <c r="B404" s="10"/>
      <c r="C404" s="11"/>
      <c r="D404" s="11"/>
      <c r="E404" s="11"/>
      <c r="F404" s="11"/>
      <c r="G404" s="11"/>
    </row>
    <row r="405" spans="2:7" ht="12.75">
      <c r="B405" s="10"/>
      <c r="C405" s="11"/>
      <c r="D405" s="11"/>
      <c r="E405" s="11"/>
      <c r="F405" s="11"/>
      <c r="G405" s="11"/>
    </row>
    <row r="406" spans="2:7" ht="12.75">
      <c r="B406" s="10"/>
      <c r="C406" s="11"/>
      <c r="D406" s="11"/>
      <c r="E406" s="11"/>
      <c r="F406" s="11"/>
      <c r="G406" s="11"/>
    </row>
    <row r="407" spans="2:7" ht="12.75">
      <c r="B407" s="10"/>
      <c r="C407" s="11"/>
      <c r="D407" s="11"/>
      <c r="E407" s="11"/>
      <c r="F407" s="11"/>
      <c r="G407" s="11"/>
    </row>
    <row r="408" spans="2:7" ht="12.75">
      <c r="B408" s="10"/>
      <c r="C408" s="11"/>
      <c r="D408" s="11"/>
      <c r="E408" s="11"/>
      <c r="F408" s="11"/>
      <c r="G408" s="11"/>
    </row>
    <row r="409" spans="2:7" ht="12.75">
      <c r="B409" s="10"/>
      <c r="C409" s="11"/>
      <c r="D409" s="11"/>
      <c r="E409" s="11"/>
      <c r="F409" s="11"/>
      <c r="G409" s="11"/>
    </row>
    <row r="410" spans="2:7" ht="12.75">
      <c r="B410" s="10"/>
      <c r="C410" s="11"/>
      <c r="D410" s="11"/>
      <c r="E410" s="11"/>
      <c r="F410" s="11"/>
      <c r="G410" s="11"/>
    </row>
    <row r="411" spans="2:7" ht="12.75">
      <c r="B411" s="10"/>
      <c r="C411" s="11"/>
      <c r="D411" s="11"/>
      <c r="E411" s="11"/>
      <c r="F411" s="11"/>
      <c r="G411" s="11"/>
    </row>
    <row r="412" spans="2:7" ht="12.75">
      <c r="B412" s="10"/>
      <c r="C412" s="11"/>
      <c r="D412" s="11"/>
      <c r="E412" s="11"/>
      <c r="F412" s="11"/>
      <c r="G412" s="11"/>
    </row>
    <row r="413" spans="2:7" ht="12.75">
      <c r="B413" s="10"/>
      <c r="C413" s="11"/>
      <c r="D413" s="11"/>
      <c r="E413" s="11"/>
      <c r="F413" s="11"/>
      <c r="G413" s="11"/>
    </row>
    <row r="414" spans="2:7" ht="12.75">
      <c r="B414" s="10"/>
      <c r="C414" s="11"/>
      <c r="D414" s="11"/>
      <c r="E414" s="11"/>
      <c r="F414" s="11"/>
      <c r="G414" s="11"/>
    </row>
    <row r="415" spans="2:7" ht="12.75">
      <c r="B415" s="10"/>
      <c r="C415" s="11"/>
      <c r="D415" s="11"/>
      <c r="E415" s="11"/>
      <c r="F415" s="11"/>
      <c r="G415" s="11"/>
    </row>
    <row r="416" spans="2:7" ht="12.75">
      <c r="B416" s="10"/>
      <c r="C416" s="11"/>
      <c r="D416" s="11"/>
      <c r="E416" s="11"/>
      <c r="F416" s="11"/>
      <c r="G416" s="11"/>
    </row>
    <row r="417" spans="2:7" ht="12.75">
      <c r="B417" s="10"/>
      <c r="C417" s="11"/>
      <c r="D417" s="11"/>
      <c r="E417" s="11"/>
      <c r="F417" s="11"/>
      <c r="G417" s="11"/>
    </row>
    <row r="418" spans="2:7" ht="12.75">
      <c r="B418" s="10"/>
      <c r="C418" s="11"/>
      <c r="D418" s="11"/>
      <c r="E418" s="11"/>
      <c r="F418" s="11"/>
      <c r="G418" s="11"/>
    </row>
    <row r="419" spans="2:7" ht="12.75">
      <c r="B419" s="10"/>
      <c r="C419" s="11"/>
      <c r="D419" s="11"/>
      <c r="E419" s="11"/>
      <c r="F419" s="11"/>
      <c r="G419" s="11"/>
    </row>
    <row r="420" spans="2:7" ht="12.75">
      <c r="B420" s="10"/>
      <c r="C420" s="11"/>
      <c r="D420" s="11"/>
      <c r="E420" s="11"/>
      <c r="F420" s="11"/>
      <c r="G420" s="11"/>
    </row>
    <row r="421" spans="2:7" ht="12.75">
      <c r="B421" s="10"/>
      <c r="C421" s="11"/>
      <c r="D421" s="11"/>
      <c r="E421" s="11"/>
      <c r="F421" s="11"/>
      <c r="G421" s="11"/>
    </row>
    <row r="422" spans="2:7" ht="12.75">
      <c r="B422" s="10"/>
      <c r="C422" s="11"/>
      <c r="D422" s="11"/>
      <c r="E422" s="11"/>
      <c r="F422" s="11"/>
      <c r="G422" s="11"/>
    </row>
    <row r="423" spans="2:7" ht="12.75">
      <c r="B423" s="10"/>
      <c r="C423" s="11"/>
      <c r="D423" s="11"/>
      <c r="E423" s="11"/>
      <c r="F423" s="11"/>
      <c r="G423" s="11"/>
    </row>
    <row r="424" spans="2:7" ht="12.75">
      <c r="B424" s="10"/>
      <c r="C424" s="11"/>
      <c r="D424" s="11"/>
      <c r="E424" s="11"/>
      <c r="F424" s="11"/>
      <c r="G424" s="11"/>
    </row>
    <row r="425" spans="2:7" ht="12.75">
      <c r="B425" s="10"/>
      <c r="C425" s="11"/>
      <c r="D425" s="11"/>
      <c r="E425" s="11"/>
      <c r="F425" s="11"/>
      <c r="G425" s="11"/>
    </row>
    <row r="426" spans="2:7" ht="12.75">
      <c r="B426" s="10"/>
      <c r="C426" s="11"/>
      <c r="D426" s="11"/>
      <c r="E426" s="11"/>
      <c r="F426" s="11"/>
      <c r="G426" s="11"/>
    </row>
    <row r="427" spans="2:7" ht="12.75">
      <c r="B427" s="10"/>
      <c r="C427" s="11"/>
      <c r="D427" s="11"/>
      <c r="E427" s="11"/>
      <c r="F427" s="11"/>
      <c r="G427" s="11"/>
    </row>
    <row r="428" spans="2:7" ht="12.75">
      <c r="B428" s="10"/>
      <c r="C428" s="11"/>
      <c r="D428" s="11"/>
      <c r="E428" s="11"/>
      <c r="F428" s="11"/>
      <c r="G428" s="11"/>
    </row>
    <row r="429" spans="2:7" ht="12.75">
      <c r="B429" s="10"/>
      <c r="C429" s="11"/>
      <c r="D429" s="11"/>
      <c r="E429" s="11"/>
      <c r="F429" s="11"/>
      <c r="G429" s="11"/>
    </row>
    <row r="430" spans="2:7" ht="12.75">
      <c r="B430" s="10"/>
      <c r="C430" s="11"/>
      <c r="D430" s="11"/>
      <c r="E430" s="11"/>
      <c r="F430" s="11"/>
      <c r="G430" s="11"/>
    </row>
    <row r="431" spans="2:7" ht="12.75">
      <c r="B431" s="10"/>
      <c r="C431" s="11"/>
      <c r="D431" s="11"/>
      <c r="E431" s="11"/>
      <c r="F431" s="11"/>
      <c r="G431" s="11"/>
    </row>
    <row r="432" spans="2:7" ht="12.75">
      <c r="B432" s="10"/>
      <c r="C432" s="11"/>
      <c r="D432" s="11"/>
      <c r="E432" s="11"/>
      <c r="F432" s="11"/>
      <c r="G432" s="11"/>
    </row>
    <row r="433" spans="2:7" ht="12.75">
      <c r="B433" s="10"/>
      <c r="C433" s="11"/>
      <c r="D433" s="11"/>
      <c r="E433" s="11"/>
      <c r="F433" s="11"/>
      <c r="G433" s="11"/>
    </row>
    <row r="434" spans="2:7" ht="12.75">
      <c r="B434" s="10"/>
      <c r="C434" s="11"/>
      <c r="D434" s="11"/>
      <c r="E434" s="11"/>
      <c r="F434" s="11"/>
      <c r="G434" s="11"/>
    </row>
    <row r="435" spans="2:7" ht="12.75">
      <c r="B435" s="10"/>
      <c r="C435" s="11"/>
      <c r="D435" s="11"/>
      <c r="E435" s="11"/>
      <c r="F435" s="11"/>
      <c r="G435" s="11"/>
    </row>
    <row r="436" spans="2:7" ht="12.75">
      <c r="B436" s="10"/>
      <c r="C436" s="11"/>
      <c r="D436" s="11"/>
      <c r="E436" s="11"/>
      <c r="F436" s="11"/>
      <c r="G436" s="11"/>
    </row>
    <row r="437" spans="2:7" ht="12.75">
      <c r="B437" s="10"/>
      <c r="C437" s="11"/>
      <c r="D437" s="11"/>
      <c r="E437" s="11"/>
      <c r="F437" s="11"/>
      <c r="G437" s="11"/>
    </row>
    <row r="438" spans="2:7" ht="12.75">
      <c r="B438" s="10"/>
      <c r="C438" s="11"/>
      <c r="D438" s="11"/>
      <c r="E438" s="11"/>
      <c r="F438" s="11"/>
      <c r="G438" s="11"/>
    </row>
    <row r="439" spans="2:7" ht="12.75">
      <c r="B439" s="10"/>
      <c r="C439" s="11"/>
      <c r="D439" s="11"/>
      <c r="E439" s="11"/>
      <c r="F439" s="11"/>
      <c r="G439" s="11"/>
    </row>
    <row r="440" spans="2:7" ht="12.75">
      <c r="B440" s="10"/>
      <c r="C440" s="11"/>
      <c r="D440" s="11"/>
      <c r="E440" s="11"/>
      <c r="F440" s="11"/>
      <c r="G440" s="11"/>
    </row>
    <row r="441" spans="2:7" ht="12.75">
      <c r="B441" s="10"/>
      <c r="C441" s="11"/>
      <c r="D441" s="11"/>
      <c r="E441" s="11"/>
      <c r="F441" s="11"/>
      <c r="G441" s="11"/>
    </row>
    <row r="442" spans="2:7" ht="12.75">
      <c r="B442" s="10"/>
      <c r="C442" s="11"/>
      <c r="D442" s="11"/>
      <c r="E442" s="11"/>
      <c r="F442" s="11"/>
      <c r="G442" s="11"/>
    </row>
    <row r="443" spans="2:7" ht="12.75">
      <c r="B443" s="10"/>
      <c r="C443" s="11"/>
      <c r="D443" s="11"/>
      <c r="E443" s="11"/>
      <c r="F443" s="11"/>
      <c r="G443" s="11"/>
    </row>
    <row r="444" spans="2:7" ht="12.75">
      <c r="B444" s="10"/>
      <c r="C444" s="11"/>
      <c r="D444" s="11"/>
      <c r="E444" s="11"/>
      <c r="F444" s="11"/>
      <c r="G444" s="11"/>
    </row>
    <row r="445" spans="2:7" ht="12.75">
      <c r="B445" s="10"/>
      <c r="C445" s="11"/>
      <c r="D445" s="11"/>
      <c r="E445" s="11"/>
      <c r="F445" s="11"/>
      <c r="G445" s="11"/>
    </row>
    <row r="446" spans="2:7" ht="12.75">
      <c r="B446" s="10"/>
      <c r="C446" s="11"/>
      <c r="D446" s="11"/>
      <c r="E446" s="11"/>
      <c r="F446" s="11"/>
      <c r="G446" s="11"/>
    </row>
    <row r="447" spans="2:7" ht="12.75">
      <c r="B447" s="10"/>
      <c r="C447" s="11"/>
      <c r="D447" s="11"/>
      <c r="E447" s="11"/>
      <c r="F447" s="11"/>
      <c r="G447" s="11"/>
    </row>
    <row r="448" spans="2:7" ht="12.75">
      <c r="B448" s="10"/>
      <c r="C448" s="11"/>
      <c r="D448" s="11"/>
      <c r="E448" s="11"/>
      <c r="F448" s="11"/>
      <c r="G448" s="11"/>
    </row>
    <row r="449" spans="2:7" ht="12.75">
      <c r="B449" s="10"/>
      <c r="C449" s="11"/>
      <c r="D449" s="11"/>
      <c r="E449" s="11"/>
      <c r="F449" s="11"/>
      <c r="G449" s="11"/>
    </row>
    <row r="450" spans="2:7" ht="12.75">
      <c r="B450" s="10"/>
      <c r="C450" s="11"/>
      <c r="D450" s="11"/>
      <c r="E450" s="11"/>
      <c r="F450" s="11"/>
      <c r="G450" s="11"/>
    </row>
    <row r="451" spans="2:7" ht="12.75">
      <c r="B451" s="10"/>
      <c r="C451" s="11"/>
      <c r="D451" s="11"/>
      <c r="E451" s="11"/>
      <c r="F451" s="11"/>
      <c r="G451" s="11"/>
    </row>
    <row r="452" spans="2:7" ht="12.75">
      <c r="B452" s="10"/>
      <c r="C452" s="11"/>
      <c r="D452" s="11"/>
      <c r="E452" s="11"/>
      <c r="F452" s="11"/>
      <c r="G452" s="11"/>
    </row>
    <row r="453" spans="2:7" ht="12.75">
      <c r="B453" s="10"/>
      <c r="C453" s="11"/>
      <c r="D453" s="11"/>
      <c r="E453" s="11"/>
      <c r="F453" s="11"/>
      <c r="G453" s="11"/>
    </row>
    <row r="454" spans="2:7" ht="12.75">
      <c r="B454" s="10"/>
      <c r="C454" s="11"/>
      <c r="D454" s="11"/>
      <c r="E454" s="11"/>
      <c r="F454" s="11"/>
      <c r="G454" s="11"/>
    </row>
    <row r="455" spans="2:7" ht="12.75">
      <c r="B455" s="10"/>
      <c r="C455" s="11"/>
      <c r="D455" s="11"/>
      <c r="E455" s="11"/>
      <c r="F455" s="11"/>
      <c r="G455" s="11"/>
    </row>
    <row r="456" spans="2:7" ht="12.75">
      <c r="B456" s="10"/>
      <c r="C456" s="11"/>
      <c r="D456" s="11"/>
      <c r="E456" s="11"/>
      <c r="F456" s="11"/>
      <c r="G456" s="11"/>
    </row>
    <row r="457" spans="2:7" ht="12.75">
      <c r="B457" s="10"/>
      <c r="C457" s="11"/>
      <c r="D457" s="11"/>
      <c r="E457" s="11"/>
      <c r="F457" s="11"/>
      <c r="G457" s="11"/>
    </row>
    <row r="458" spans="2:7" ht="12.75">
      <c r="B458" s="10"/>
      <c r="C458" s="11"/>
      <c r="D458" s="11"/>
      <c r="E458" s="11"/>
      <c r="F458" s="11"/>
      <c r="G458" s="11"/>
    </row>
    <row r="459" spans="2:7" ht="12.75">
      <c r="B459" s="10"/>
      <c r="C459" s="11"/>
      <c r="D459" s="11"/>
      <c r="E459" s="11"/>
      <c r="F459" s="11"/>
      <c r="G459" s="11"/>
    </row>
    <row r="460" spans="2:7" ht="12.75">
      <c r="B460" s="10"/>
      <c r="C460" s="11"/>
      <c r="D460" s="11"/>
      <c r="E460" s="11"/>
      <c r="F460" s="11"/>
      <c r="G460" s="11"/>
    </row>
    <row r="461" spans="2:7" ht="12.75">
      <c r="B461" s="10"/>
      <c r="C461" s="11"/>
      <c r="D461" s="11"/>
      <c r="E461" s="11"/>
      <c r="F461" s="11"/>
      <c r="G461" s="11"/>
    </row>
    <row r="462" spans="2:7" ht="12.75">
      <c r="B462" s="10"/>
      <c r="C462" s="11"/>
      <c r="D462" s="11"/>
      <c r="E462" s="11"/>
      <c r="F462" s="11"/>
      <c r="G462" s="11"/>
    </row>
    <row r="463" spans="2:7" ht="12.75">
      <c r="B463" s="10"/>
      <c r="C463" s="11"/>
      <c r="D463" s="11"/>
      <c r="E463" s="11"/>
      <c r="F463" s="11"/>
      <c r="G463" s="11"/>
    </row>
    <row r="464" spans="2:7" ht="12.75">
      <c r="B464" s="10"/>
      <c r="C464" s="11"/>
      <c r="D464" s="11"/>
      <c r="E464" s="11"/>
      <c r="F464" s="11"/>
      <c r="G464" s="11"/>
    </row>
    <row r="465" spans="2:7" ht="12.75">
      <c r="B465" s="10"/>
      <c r="C465" s="11"/>
      <c r="D465" s="11"/>
      <c r="E465" s="11"/>
      <c r="F465" s="11"/>
      <c r="G465" s="11"/>
    </row>
    <row r="466" spans="2:7" ht="12.75">
      <c r="B466" s="10"/>
      <c r="C466" s="11"/>
      <c r="D466" s="11"/>
      <c r="E466" s="11"/>
      <c r="F466" s="11"/>
      <c r="G466" s="11"/>
    </row>
    <row r="467" spans="2:7" ht="12.75">
      <c r="B467" s="10"/>
      <c r="C467" s="11"/>
      <c r="D467" s="11"/>
      <c r="E467" s="11"/>
      <c r="F467" s="11"/>
      <c r="G467" s="11"/>
    </row>
    <row r="468" spans="2:7" ht="12.75">
      <c r="B468" s="10"/>
      <c r="C468" s="11"/>
      <c r="D468" s="11"/>
      <c r="E468" s="11"/>
      <c r="F468" s="11"/>
      <c r="G468" s="11"/>
    </row>
    <row r="469" spans="2:7" ht="12.75">
      <c r="B469" s="10"/>
      <c r="C469" s="11"/>
      <c r="D469" s="11"/>
      <c r="E469" s="11"/>
      <c r="F469" s="11"/>
      <c r="G469" s="11"/>
    </row>
    <row r="470" spans="2:7" ht="12.75">
      <c r="B470" s="10"/>
      <c r="C470" s="11"/>
      <c r="D470" s="11"/>
      <c r="E470" s="11"/>
      <c r="F470" s="11"/>
      <c r="G470" s="11"/>
    </row>
    <row r="471" spans="2:7" ht="12.75">
      <c r="B471" s="10"/>
      <c r="C471" s="11"/>
      <c r="D471" s="11"/>
      <c r="E471" s="11"/>
      <c r="F471" s="11"/>
      <c r="G471" s="11"/>
    </row>
    <row r="472" spans="2:7" ht="12.75">
      <c r="B472" s="10"/>
      <c r="C472" s="11"/>
      <c r="D472" s="11"/>
      <c r="E472" s="11"/>
      <c r="F472" s="11"/>
      <c r="G472" s="11"/>
    </row>
    <row r="473" spans="2:7" ht="12.75">
      <c r="B473" s="10"/>
      <c r="C473" s="11"/>
      <c r="D473" s="11"/>
      <c r="E473" s="11"/>
      <c r="F473" s="11"/>
      <c r="G473" s="11"/>
    </row>
    <row r="474" spans="2:7" ht="12.75">
      <c r="B474" s="10"/>
      <c r="C474" s="11"/>
      <c r="D474" s="11"/>
      <c r="E474" s="11"/>
      <c r="F474" s="11"/>
      <c r="G474" s="11"/>
    </row>
    <row r="475" spans="2:7" ht="12.75">
      <c r="B475" s="10"/>
      <c r="C475" s="11"/>
      <c r="D475" s="11"/>
      <c r="E475" s="11"/>
      <c r="F475" s="11"/>
      <c r="G475" s="11"/>
    </row>
    <row r="476" spans="2:7" ht="12.75">
      <c r="B476" s="10"/>
      <c r="C476" s="11"/>
      <c r="D476" s="11"/>
      <c r="E476" s="11"/>
      <c r="F476" s="11"/>
      <c r="G476" s="11"/>
    </row>
    <row r="477" spans="2:7" ht="12.75">
      <c r="B477" s="10"/>
      <c r="C477" s="11"/>
      <c r="D477" s="11"/>
      <c r="E477" s="11"/>
      <c r="F477" s="11"/>
      <c r="G477" s="11"/>
    </row>
    <row r="478" spans="2:7" ht="12.75">
      <c r="B478" s="10"/>
      <c r="C478" s="11"/>
      <c r="D478" s="11"/>
      <c r="E478" s="11"/>
      <c r="F478" s="11"/>
      <c r="G478" s="11"/>
    </row>
    <row r="479" spans="2:7" ht="12.75">
      <c r="B479" s="10"/>
      <c r="C479" s="11"/>
      <c r="D479" s="11"/>
      <c r="E479" s="11"/>
      <c r="F479" s="11"/>
      <c r="G479" s="11"/>
    </row>
    <row r="480" spans="2:7" ht="12.75">
      <c r="B480" s="10"/>
      <c r="C480" s="11"/>
      <c r="D480" s="11"/>
      <c r="E480" s="11"/>
      <c r="F480" s="11"/>
      <c r="G480" s="11"/>
    </row>
    <row r="481" spans="2:7" ht="12.75">
      <c r="B481" s="10"/>
      <c r="C481" s="11"/>
      <c r="D481" s="11"/>
      <c r="E481" s="11"/>
      <c r="F481" s="11"/>
      <c r="G481" s="11"/>
    </row>
    <row r="482" spans="2:7" ht="12.75">
      <c r="B482" s="10"/>
      <c r="C482" s="11"/>
      <c r="D482" s="11"/>
      <c r="E482" s="11"/>
      <c r="F482" s="11"/>
      <c r="G482" s="11"/>
    </row>
    <row r="483" spans="2:7" ht="12.75">
      <c r="B483" s="10"/>
      <c r="C483" s="11"/>
      <c r="D483" s="11"/>
      <c r="E483" s="11"/>
      <c r="F483" s="11"/>
      <c r="G483" s="11"/>
    </row>
    <row r="484" spans="2:7" ht="12.75">
      <c r="B484" s="10"/>
      <c r="C484" s="11"/>
      <c r="D484" s="11"/>
      <c r="E484" s="11"/>
      <c r="F484" s="11"/>
      <c r="G484" s="11"/>
    </row>
    <row r="485" spans="2:7" ht="12.75">
      <c r="B485" s="10"/>
      <c r="C485" s="11"/>
      <c r="D485" s="11"/>
      <c r="E485" s="11"/>
      <c r="F485" s="11"/>
      <c r="G485" s="11"/>
    </row>
    <row r="486" spans="2:7" ht="12.75">
      <c r="B486" s="10"/>
      <c r="C486" s="11"/>
      <c r="D486" s="11"/>
      <c r="E486" s="11"/>
      <c r="F486" s="11"/>
      <c r="G486" s="11"/>
    </row>
    <row r="487" spans="2:7" ht="12.75">
      <c r="B487" s="10"/>
      <c r="C487" s="11"/>
      <c r="D487" s="11"/>
      <c r="E487" s="11"/>
      <c r="F487" s="11"/>
      <c r="G487" s="11"/>
    </row>
    <row r="488" spans="2:7" ht="12.75">
      <c r="B488" s="10"/>
      <c r="C488" s="11"/>
      <c r="D488" s="11"/>
      <c r="E488" s="11"/>
      <c r="F488" s="11"/>
      <c r="G488" s="11"/>
    </row>
    <row r="489" spans="2:7" ht="12.75">
      <c r="B489" s="10"/>
      <c r="C489" s="11"/>
      <c r="D489" s="11"/>
      <c r="E489" s="11"/>
      <c r="F489" s="11"/>
      <c r="G489" s="11"/>
    </row>
    <row r="490" spans="2:7" ht="12.75">
      <c r="B490" s="10"/>
      <c r="C490" s="11"/>
      <c r="D490" s="11"/>
      <c r="E490" s="11"/>
      <c r="F490" s="11"/>
      <c r="G490" s="11"/>
    </row>
    <row r="491" spans="2:7" ht="12.75">
      <c r="B491" s="10"/>
      <c r="C491" s="11"/>
      <c r="D491" s="11"/>
      <c r="E491" s="11"/>
      <c r="F491" s="11"/>
      <c r="G491" s="11"/>
    </row>
    <row r="492" spans="2:7" ht="12.75">
      <c r="B492" s="10"/>
      <c r="C492" s="11"/>
      <c r="D492" s="11"/>
      <c r="E492" s="11"/>
      <c r="F492" s="11"/>
      <c r="G492" s="11"/>
    </row>
    <row r="493" spans="2:7" ht="12.75">
      <c r="B493" s="10"/>
      <c r="C493" s="11"/>
      <c r="D493" s="11"/>
      <c r="E493" s="11"/>
      <c r="F493" s="11"/>
      <c r="G493" s="11"/>
    </row>
    <row r="494" spans="2:7" ht="12.75">
      <c r="B494" s="10"/>
      <c r="C494" s="11"/>
      <c r="D494" s="11"/>
      <c r="E494" s="11"/>
      <c r="F494" s="11"/>
      <c r="G494" s="11"/>
    </row>
    <row r="495" spans="2:7" ht="12.75">
      <c r="B495" s="10"/>
      <c r="C495" s="11"/>
      <c r="D495" s="11"/>
      <c r="E495" s="11"/>
      <c r="F495" s="11"/>
      <c r="G495" s="11"/>
    </row>
    <row r="496" spans="2:7" ht="12.75">
      <c r="B496" s="10"/>
      <c r="C496" s="11"/>
      <c r="D496" s="11"/>
      <c r="E496" s="11"/>
      <c r="F496" s="11"/>
      <c r="G496" s="11"/>
    </row>
    <row r="497" spans="2:7" ht="12.75">
      <c r="B497" s="10"/>
      <c r="C497" s="11"/>
      <c r="D497" s="11"/>
      <c r="E497" s="11"/>
      <c r="F497" s="11"/>
      <c r="G497" s="11"/>
    </row>
    <row r="498" spans="2:7" ht="12.75">
      <c r="B498" s="10"/>
      <c r="C498" s="11"/>
      <c r="D498" s="11"/>
      <c r="E498" s="11"/>
      <c r="F498" s="11"/>
      <c r="G498" s="11"/>
    </row>
    <row r="499" spans="2:7" ht="12.75">
      <c r="B499" s="10"/>
      <c r="C499" s="11"/>
      <c r="D499" s="11"/>
      <c r="E499" s="11"/>
      <c r="F499" s="11"/>
      <c r="G499" s="11"/>
    </row>
    <row r="500" spans="2:7" ht="12.75">
      <c r="B500" s="10"/>
      <c r="C500" s="11"/>
      <c r="D500" s="11"/>
      <c r="E500" s="11"/>
      <c r="F500" s="11"/>
      <c r="G500" s="11"/>
    </row>
    <row r="501" spans="2:7" ht="12.75">
      <c r="B501" s="10"/>
      <c r="C501" s="11"/>
      <c r="D501" s="11"/>
      <c r="E501" s="11"/>
      <c r="F501" s="11"/>
      <c r="G501" s="11"/>
    </row>
    <row r="502" spans="2:7" ht="12.75">
      <c r="B502" s="10"/>
      <c r="C502" s="11"/>
      <c r="D502" s="11"/>
      <c r="E502" s="11"/>
      <c r="F502" s="11"/>
      <c r="G502" s="11"/>
    </row>
    <row r="503" spans="2:7" ht="12.75">
      <c r="B503" s="10"/>
      <c r="C503" s="11"/>
      <c r="D503" s="11"/>
      <c r="E503" s="11"/>
      <c r="F503" s="11"/>
      <c r="G503" s="11"/>
    </row>
    <row r="504" spans="2:7" ht="12.75">
      <c r="B504" s="10"/>
      <c r="C504" s="11"/>
      <c r="D504" s="11"/>
      <c r="E504" s="11"/>
      <c r="F504" s="11"/>
      <c r="G504" s="11"/>
    </row>
    <row r="505" spans="2:7" ht="12.75">
      <c r="B505" s="10"/>
      <c r="C505" s="11"/>
      <c r="D505" s="11"/>
      <c r="E505" s="11"/>
      <c r="F505" s="11"/>
      <c r="G505" s="11"/>
    </row>
    <row r="506" spans="2:7" ht="12.75">
      <c r="B506" s="10"/>
      <c r="C506" s="11"/>
      <c r="D506" s="11"/>
      <c r="E506" s="11"/>
      <c r="F506" s="11"/>
      <c r="G506" s="11"/>
    </row>
    <row r="507" spans="2:7" ht="12.75">
      <c r="B507" s="10"/>
      <c r="C507" s="11"/>
      <c r="D507" s="11"/>
      <c r="E507" s="11"/>
      <c r="F507" s="11"/>
      <c r="G507" s="11"/>
    </row>
    <row r="508" spans="2:7" ht="12.75">
      <c r="B508" s="10"/>
      <c r="C508" s="11"/>
      <c r="D508" s="11"/>
      <c r="E508" s="11"/>
      <c r="F508" s="11"/>
      <c r="G508" s="11"/>
    </row>
    <row r="509" spans="2:7" ht="12.75">
      <c r="B509" s="10"/>
      <c r="C509" s="11"/>
      <c r="D509" s="11"/>
      <c r="E509" s="11"/>
      <c r="F509" s="11"/>
      <c r="G509" s="11"/>
    </row>
    <row r="510" spans="2:7" ht="12.75">
      <c r="B510" s="10"/>
      <c r="C510" s="11"/>
      <c r="D510" s="11"/>
      <c r="E510" s="11"/>
      <c r="F510" s="11"/>
      <c r="G510" s="11"/>
    </row>
    <row r="511" spans="2:7" ht="12.75">
      <c r="B511" s="10"/>
      <c r="C511" s="11"/>
      <c r="D511" s="11"/>
      <c r="E511" s="11"/>
      <c r="F511" s="11"/>
      <c r="G511" s="11"/>
    </row>
    <row r="512" spans="2:7" ht="12.75">
      <c r="B512" s="10"/>
      <c r="C512" s="11"/>
      <c r="D512" s="11"/>
      <c r="E512" s="11"/>
      <c r="F512" s="11"/>
      <c r="G512" s="11"/>
    </row>
    <row r="513" spans="2:7" ht="12.75">
      <c r="B513" s="10"/>
      <c r="C513" s="11"/>
      <c r="D513" s="11"/>
      <c r="E513" s="11"/>
      <c r="F513" s="11"/>
      <c r="G513" s="11"/>
    </row>
    <row r="514" spans="2:7" ht="12.75">
      <c r="B514" s="10"/>
      <c r="C514" s="11"/>
      <c r="D514" s="11"/>
      <c r="E514" s="11"/>
      <c r="F514" s="11"/>
      <c r="G514" s="11"/>
    </row>
    <row r="515" spans="2:7" ht="12.75">
      <c r="B515" s="10"/>
      <c r="C515" s="11"/>
      <c r="D515" s="11"/>
      <c r="E515" s="11"/>
      <c r="F515" s="11"/>
      <c r="G515" s="11"/>
    </row>
    <row r="516" spans="2:7" ht="12.75">
      <c r="B516" s="10"/>
      <c r="C516" s="11"/>
      <c r="D516" s="11"/>
      <c r="E516" s="11"/>
      <c r="F516" s="11"/>
      <c r="G516" s="11"/>
    </row>
    <row r="517" spans="2:7" ht="12.75">
      <c r="B517" s="10"/>
      <c r="C517" s="11"/>
      <c r="D517" s="11"/>
      <c r="E517" s="11"/>
      <c r="F517" s="11"/>
      <c r="G517" s="11"/>
    </row>
    <row r="518" spans="2:7" ht="12.75">
      <c r="B518" s="10"/>
      <c r="C518" s="11"/>
      <c r="D518" s="11"/>
      <c r="E518" s="11"/>
      <c r="F518" s="11"/>
      <c r="G518" s="11"/>
    </row>
    <row r="519" spans="2:7" ht="12.75">
      <c r="B519" s="10"/>
      <c r="C519" s="11"/>
      <c r="D519" s="11"/>
      <c r="E519" s="11"/>
      <c r="F519" s="11"/>
      <c r="G519" s="11"/>
    </row>
    <row r="520" spans="2:7" ht="12.75">
      <c r="B520" s="10"/>
      <c r="C520" s="11"/>
      <c r="D520" s="11"/>
      <c r="E520" s="11"/>
      <c r="F520" s="11"/>
      <c r="G520" s="11"/>
    </row>
    <row r="521" spans="2:7" ht="12.75">
      <c r="B521" s="10"/>
      <c r="C521" s="11"/>
      <c r="D521" s="11"/>
      <c r="E521" s="11"/>
      <c r="F521" s="11"/>
      <c r="G521" s="11"/>
    </row>
    <row r="522" spans="2:7" ht="12.75">
      <c r="B522" s="10"/>
      <c r="C522" s="11"/>
      <c r="D522" s="11"/>
      <c r="E522" s="11"/>
      <c r="F522" s="11"/>
      <c r="G522" s="11"/>
    </row>
    <row r="523" spans="2:7" ht="12.75">
      <c r="B523" s="10"/>
      <c r="C523" s="11"/>
      <c r="D523" s="11"/>
      <c r="E523" s="11"/>
      <c r="F523" s="11"/>
      <c r="G523" s="11"/>
    </row>
    <row r="524" spans="2:7" ht="12.75">
      <c r="B524" s="10"/>
      <c r="C524" s="11"/>
      <c r="D524" s="11"/>
      <c r="E524" s="11"/>
      <c r="F524" s="11"/>
      <c r="G524" s="11"/>
    </row>
    <row r="525" spans="2:7" ht="12.75">
      <c r="B525" s="10"/>
      <c r="C525" s="11"/>
      <c r="D525" s="11"/>
      <c r="E525" s="11"/>
      <c r="F525" s="11"/>
      <c r="G525" s="11"/>
    </row>
    <row r="526" spans="2:7" ht="12.75">
      <c r="B526" s="10"/>
      <c r="C526" s="11"/>
      <c r="D526" s="11"/>
      <c r="E526" s="11"/>
      <c r="F526" s="11"/>
      <c r="G526" s="11"/>
    </row>
    <row r="527" spans="2:7" ht="12.75">
      <c r="B527" s="10"/>
      <c r="C527" s="11"/>
      <c r="D527" s="11"/>
      <c r="E527" s="11"/>
      <c r="F527" s="11"/>
      <c r="G527" s="11"/>
    </row>
    <row r="528" spans="2:7" ht="12.75">
      <c r="B528" s="10"/>
      <c r="C528" s="11"/>
      <c r="D528" s="11"/>
      <c r="E528" s="11"/>
      <c r="F528" s="11"/>
      <c r="G528" s="11"/>
    </row>
    <row r="529" spans="2:7" ht="12.75">
      <c r="B529" s="10"/>
      <c r="C529" s="11"/>
      <c r="D529" s="11"/>
      <c r="E529" s="11"/>
      <c r="F529" s="11"/>
      <c r="G529" s="11"/>
    </row>
    <row r="530" spans="2:7" ht="12.75">
      <c r="B530" s="10"/>
      <c r="C530" s="11"/>
      <c r="D530" s="11"/>
      <c r="E530" s="11"/>
      <c r="F530" s="11"/>
      <c r="G530" s="11"/>
    </row>
    <row r="531" spans="2:7" ht="12.75">
      <c r="B531" s="10"/>
      <c r="C531" s="11"/>
      <c r="D531" s="11"/>
      <c r="E531" s="11"/>
      <c r="F531" s="11"/>
      <c r="G531" s="11"/>
    </row>
    <row r="532" spans="2:7" ht="12.75">
      <c r="B532" s="10"/>
      <c r="C532" s="11"/>
      <c r="D532" s="11"/>
      <c r="E532" s="11"/>
      <c r="F532" s="11"/>
      <c r="G532" s="11"/>
    </row>
    <row r="533" spans="2:7" ht="12.75">
      <c r="B533" s="10"/>
      <c r="C533" s="11"/>
      <c r="D533" s="11"/>
      <c r="E533" s="11"/>
      <c r="F533" s="11"/>
      <c r="G533" s="11"/>
    </row>
    <row r="534" spans="2:7" ht="12.75">
      <c r="B534" s="10"/>
      <c r="C534" s="11"/>
      <c r="D534" s="11"/>
      <c r="E534" s="11"/>
      <c r="F534" s="11"/>
      <c r="G534" s="11"/>
    </row>
    <row r="535" spans="2:7" ht="12.75">
      <c r="B535" s="10"/>
      <c r="C535" s="11"/>
      <c r="D535" s="11"/>
      <c r="E535" s="11"/>
      <c r="F535" s="11"/>
      <c r="G535" s="11"/>
    </row>
    <row r="536" spans="2:7" ht="12.75">
      <c r="B536" s="10"/>
      <c r="C536" s="11"/>
      <c r="D536" s="11"/>
      <c r="E536" s="11"/>
      <c r="F536" s="11"/>
      <c r="G536" s="11"/>
    </row>
    <row r="537" spans="2:7" ht="12.75">
      <c r="B537" s="10"/>
      <c r="C537" s="11"/>
      <c r="D537" s="11"/>
      <c r="E537" s="11"/>
      <c r="F537" s="11"/>
      <c r="G537" s="11"/>
    </row>
    <row r="538" spans="2:7" ht="12.75">
      <c r="B538" s="10"/>
      <c r="C538" s="11"/>
      <c r="D538" s="11"/>
      <c r="E538" s="11"/>
      <c r="F538" s="11"/>
      <c r="G538" s="11"/>
    </row>
    <row r="539" spans="2:7" ht="12.75">
      <c r="B539" s="10"/>
      <c r="C539" s="11"/>
      <c r="D539" s="11"/>
      <c r="E539" s="11"/>
      <c r="F539" s="11"/>
      <c r="G539" s="11"/>
    </row>
    <row r="540" spans="2:7" ht="12.75">
      <c r="B540" s="10"/>
      <c r="C540" s="11"/>
      <c r="D540" s="11"/>
      <c r="E540" s="11"/>
      <c r="F540" s="11"/>
      <c r="G540" s="11"/>
    </row>
    <row r="541" spans="2:7" ht="12.75">
      <c r="B541" s="10"/>
      <c r="C541" s="11"/>
      <c r="D541" s="11"/>
      <c r="E541" s="11"/>
      <c r="F541" s="11"/>
      <c r="G541" s="11"/>
    </row>
    <row r="542" spans="2:7" ht="12.75">
      <c r="B542" s="10"/>
      <c r="C542" s="11"/>
      <c r="D542" s="11"/>
      <c r="E542" s="11"/>
      <c r="F542" s="11"/>
      <c r="G542" s="11"/>
    </row>
    <row r="543" spans="2:7" ht="12.75">
      <c r="B543" s="10"/>
      <c r="C543" s="11"/>
      <c r="D543" s="11"/>
      <c r="E543" s="11"/>
      <c r="F543" s="11"/>
      <c r="G543" s="11"/>
    </row>
    <row r="544" spans="2:7" ht="12.75">
      <c r="B544" s="10"/>
      <c r="C544" s="11"/>
      <c r="D544" s="11"/>
      <c r="E544" s="11"/>
      <c r="F544" s="11"/>
      <c r="G544" s="11"/>
    </row>
    <row r="545" spans="2:7" ht="12.75">
      <c r="B545" s="10"/>
      <c r="C545" s="11"/>
      <c r="D545" s="11"/>
      <c r="E545" s="11"/>
      <c r="F545" s="11"/>
      <c r="G545" s="11"/>
    </row>
    <row r="546" spans="2:7" ht="12.75">
      <c r="B546" s="10"/>
      <c r="C546" s="11"/>
      <c r="D546" s="11"/>
      <c r="E546" s="11"/>
      <c r="F546" s="11"/>
      <c r="G546" s="11"/>
    </row>
    <row r="547" spans="2:7" ht="12.75">
      <c r="B547" s="10"/>
      <c r="C547" s="11"/>
      <c r="D547" s="11"/>
      <c r="E547" s="11"/>
      <c r="F547" s="11"/>
      <c r="G547" s="11"/>
    </row>
    <row r="548" spans="2:7" ht="12.75">
      <c r="B548" s="10"/>
      <c r="C548" s="11"/>
      <c r="D548" s="11"/>
      <c r="E548" s="11"/>
      <c r="F548" s="11"/>
      <c r="G548" s="11"/>
    </row>
    <row r="549" spans="2:7" ht="12.75">
      <c r="B549" s="10"/>
      <c r="C549" s="11"/>
      <c r="D549" s="11"/>
      <c r="E549" s="11"/>
      <c r="F549" s="11"/>
      <c r="G549" s="11"/>
    </row>
    <row r="550" spans="2:7" ht="12.75">
      <c r="B550" s="10"/>
      <c r="C550" s="11"/>
      <c r="D550" s="11"/>
      <c r="E550" s="11"/>
      <c r="F550" s="11"/>
      <c r="G550" s="11"/>
    </row>
    <row r="551" spans="2:7" ht="12.75">
      <c r="B551" s="10"/>
      <c r="C551" s="11"/>
      <c r="D551" s="11"/>
      <c r="E551" s="11"/>
      <c r="F551" s="11"/>
      <c r="G551" s="11"/>
    </row>
    <row r="552" spans="2:7" ht="12.75">
      <c r="B552" s="10"/>
      <c r="C552" s="11"/>
      <c r="D552" s="11"/>
      <c r="E552" s="11"/>
      <c r="F552" s="11"/>
      <c r="G552" s="11"/>
    </row>
    <row r="553" spans="2:7" ht="12.75">
      <c r="B553" s="10"/>
      <c r="C553" s="11"/>
      <c r="D553" s="11"/>
      <c r="E553" s="11"/>
      <c r="F553" s="11"/>
      <c r="G553" s="11"/>
    </row>
    <row r="554" spans="2:7" ht="12.75">
      <c r="B554" s="10"/>
      <c r="C554" s="11"/>
      <c r="D554" s="11"/>
      <c r="E554" s="11"/>
      <c r="F554" s="11"/>
      <c r="G554" s="11"/>
    </row>
    <row r="555" spans="2:7" ht="12.75">
      <c r="B555" s="10"/>
      <c r="C555" s="11"/>
      <c r="D555" s="11"/>
      <c r="E555" s="11"/>
      <c r="F555" s="11"/>
      <c r="G555" s="11"/>
    </row>
    <row r="556" spans="2:7" ht="12.75">
      <c r="B556" s="10"/>
      <c r="C556" s="11"/>
      <c r="D556" s="11"/>
      <c r="E556" s="11"/>
      <c r="F556" s="11"/>
      <c r="G556" s="11"/>
    </row>
    <row r="557" spans="2:7" ht="12.75">
      <c r="B557" s="10"/>
      <c r="C557" s="11"/>
      <c r="D557" s="11"/>
      <c r="E557" s="11"/>
      <c r="F557" s="11"/>
      <c r="G557" s="11"/>
    </row>
    <row r="558" spans="2:7" ht="12.75">
      <c r="B558" s="10"/>
      <c r="C558" s="11"/>
      <c r="D558" s="11"/>
      <c r="E558" s="11"/>
      <c r="F558" s="11"/>
      <c r="G558" s="11"/>
    </row>
    <row r="559" spans="2:7" ht="12.75">
      <c r="B559" s="10"/>
      <c r="C559" s="11"/>
      <c r="D559" s="11"/>
      <c r="E559" s="11"/>
      <c r="F559" s="11"/>
      <c r="G559" s="11"/>
    </row>
    <row r="560" spans="2:7" ht="12.75">
      <c r="B560" s="10"/>
      <c r="C560" s="11"/>
      <c r="D560" s="11"/>
      <c r="E560" s="11"/>
      <c r="F560" s="11"/>
      <c r="G560" s="11"/>
    </row>
    <row r="561" spans="2:7" ht="12.75">
      <c r="B561" s="10"/>
      <c r="C561" s="11"/>
      <c r="D561" s="11"/>
      <c r="E561" s="11"/>
      <c r="F561" s="11"/>
      <c r="G561" s="11"/>
    </row>
    <row r="562" spans="2:7" ht="12.75">
      <c r="B562" s="10"/>
      <c r="C562" s="11"/>
      <c r="D562" s="11"/>
      <c r="E562" s="11"/>
      <c r="F562" s="11"/>
      <c r="G562" s="11"/>
    </row>
    <row r="563" spans="2:7" ht="12.75">
      <c r="B563" s="10"/>
      <c r="C563" s="11"/>
      <c r="D563" s="11"/>
      <c r="E563" s="11"/>
      <c r="F563" s="11"/>
      <c r="G563" s="11"/>
    </row>
    <row r="564" spans="2:7" ht="12.75">
      <c r="B564" s="10"/>
      <c r="C564" s="11"/>
      <c r="D564" s="11"/>
      <c r="E564" s="11"/>
      <c r="F564" s="11"/>
      <c r="G564" s="11"/>
    </row>
    <row r="565" spans="2:7" ht="12.75">
      <c r="B565" s="10"/>
      <c r="C565" s="11"/>
      <c r="D565" s="11"/>
      <c r="E565" s="11"/>
      <c r="F565" s="11"/>
      <c r="G565" s="11"/>
    </row>
    <row r="566" spans="2:7" ht="12.75">
      <c r="B566" s="10"/>
      <c r="C566" s="11"/>
      <c r="D566" s="11"/>
      <c r="E566" s="11"/>
      <c r="F566" s="11"/>
      <c r="G566" s="11"/>
    </row>
    <row r="567" spans="2:7" ht="12.75">
      <c r="B567" s="10"/>
      <c r="C567" s="11"/>
      <c r="D567" s="11"/>
      <c r="E567" s="11"/>
      <c r="F567" s="11"/>
      <c r="G567" s="11"/>
    </row>
    <row r="568" spans="2:7" ht="12.75">
      <c r="B568" s="10"/>
      <c r="C568" s="11"/>
      <c r="D568" s="11"/>
      <c r="E568" s="11"/>
      <c r="F568" s="11"/>
      <c r="G568" s="11"/>
    </row>
    <row r="569" spans="2:7" ht="12.75">
      <c r="B569" s="10"/>
      <c r="C569" s="11"/>
      <c r="D569" s="11"/>
      <c r="E569" s="11"/>
      <c r="F569" s="11"/>
      <c r="G569" s="11"/>
    </row>
    <row r="570" spans="2:7" ht="12.75">
      <c r="B570" s="10"/>
      <c r="C570" s="11"/>
      <c r="D570" s="11"/>
      <c r="E570" s="11"/>
      <c r="F570" s="11"/>
      <c r="G570" s="11"/>
    </row>
    <row r="571" spans="2:7" ht="12.75">
      <c r="B571" s="10"/>
      <c r="C571" s="11"/>
      <c r="D571" s="11"/>
      <c r="E571" s="11"/>
      <c r="F571" s="11"/>
      <c r="G571" s="11"/>
    </row>
    <row r="572" spans="2:7" ht="12.75">
      <c r="B572" s="10"/>
      <c r="C572" s="11"/>
      <c r="D572" s="11"/>
      <c r="E572" s="11"/>
      <c r="F572" s="11"/>
      <c r="G572" s="11"/>
    </row>
    <row r="573" spans="2:7" ht="12.75">
      <c r="B573" s="10"/>
      <c r="C573" s="11"/>
      <c r="D573" s="11"/>
      <c r="E573" s="11"/>
      <c r="F573" s="11"/>
      <c r="G573" s="11"/>
    </row>
    <row r="574" spans="2:7" ht="12.75">
      <c r="B574" s="10"/>
      <c r="C574" s="11"/>
      <c r="D574" s="11"/>
      <c r="E574" s="11"/>
      <c r="F574" s="11"/>
      <c r="G574" s="11"/>
    </row>
    <row r="575" spans="2:7" ht="12.75">
      <c r="B575" s="10"/>
      <c r="C575" s="11"/>
      <c r="D575" s="11"/>
      <c r="E575" s="11"/>
      <c r="F575" s="11"/>
      <c r="G575" s="11"/>
    </row>
    <row r="576" spans="2:7" ht="12.75">
      <c r="B576" s="10"/>
      <c r="C576" s="11"/>
      <c r="D576" s="11"/>
      <c r="E576" s="11"/>
      <c r="F576" s="11"/>
      <c r="G576" s="11"/>
    </row>
    <row r="577" spans="2:7" ht="12.75">
      <c r="B577" s="10"/>
      <c r="C577" s="11"/>
      <c r="D577" s="11"/>
      <c r="E577" s="11"/>
      <c r="F577" s="11"/>
      <c r="G577" s="11"/>
    </row>
    <row r="578" spans="2:7" ht="12.75">
      <c r="B578" s="10"/>
      <c r="C578" s="11"/>
      <c r="D578" s="11"/>
      <c r="E578" s="11"/>
      <c r="F578" s="11"/>
      <c r="G578" s="11"/>
    </row>
    <row r="579" spans="2:7" ht="12.75">
      <c r="B579" s="10"/>
      <c r="C579" s="11"/>
      <c r="D579" s="11"/>
      <c r="E579" s="11"/>
      <c r="F579" s="11"/>
      <c r="G579" s="11"/>
    </row>
    <row r="580" spans="2:7" ht="12.75">
      <c r="B580" s="10"/>
      <c r="C580" s="11"/>
      <c r="D580" s="11"/>
      <c r="E580" s="11"/>
      <c r="F580" s="11"/>
      <c r="G580" s="11"/>
    </row>
    <row r="581" spans="2:7" ht="12.75">
      <c r="B581" s="10"/>
      <c r="C581" s="11"/>
      <c r="D581" s="11"/>
      <c r="E581" s="11"/>
      <c r="F581" s="11"/>
      <c r="G581" s="11"/>
    </row>
    <row r="582" spans="2:7" ht="12.75">
      <c r="B582" s="10"/>
      <c r="C582" s="11"/>
      <c r="D582" s="11"/>
      <c r="E582" s="11"/>
      <c r="F582" s="11"/>
      <c r="G582" s="11"/>
    </row>
    <row r="583" spans="2:7" ht="12.75">
      <c r="B583" s="10"/>
      <c r="C583" s="11"/>
      <c r="D583" s="11"/>
      <c r="E583" s="11"/>
      <c r="F583" s="11"/>
      <c r="G583" s="11"/>
    </row>
    <row r="584" spans="2:7" ht="12.75">
      <c r="B584" s="10"/>
      <c r="C584" s="11"/>
      <c r="D584" s="11"/>
      <c r="E584" s="11"/>
      <c r="F584" s="11"/>
      <c r="G584" s="11"/>
    </row>
    <row r="585" spans="2:7" ht="12.75">
      <c r="B585" s="10"/>
      <c r="C585" s="11"/>
      <c r="D585" s="11"/>
      <c r="E585" s="11"/>
      <c r="F585" s="11"/>
      <c r="G585" s="11"/>
    </row>
    <row r="586" spans="2:7" ht="12.75">
      <c r="B586" s="10"/>
      <c r="C586" s="11"/>
      <c r="D586" s="11"/>
      <c r="E586" s="11"/>
      <c r="F586" s="11"/>
      <c r="G586" s="11"/>
    </row>
    <row r="587" spans="2:7" ht="12.75">
      <c r="B587" s="10"/>
      <c r="C587" s="11"/>
      <c r="D587" s="11"/>
      <c r="E587" s="11"/>
      <c r="F587" s="11"/>
      <c r="G587" s="11"/>
    </row>
    <row r="588" spans="2:7" ht="12.75">
      <c r="B588" s="10"/>
      <c r="C588" s="11"/>
      <c r="D588" s="11"/>
      <c r="E588" s="11"/>
      <c r="F588" s="11"/>
      <c r="G588" s="11"/>
    </row>
    <row r="589" spans="2:7" ht="12.75">
      <c r="B589" s="10"/>
      <c r="C589" s="11"/>
      <c r="D589" s="11"/>
      <c r="E589" s="11"/>
      <c r="F589" s="11"/>
      <c r="G589" s="11"/>
    </row>
    <row r="590" spans="2:7" ht="12.75">
      <c r="B590" s="10"/>
      <c r="C590" s="11"/>
      <c r="D590" s="11"/>
      <c r="E590" s="11"/>
      <c r="F590" s="11"/>
      <c r="G590" s="11"/>
    </row>
    <row r="591" spans="2:7" ht="12.75">
      <c r="B591" s="10"/>
      <c r="C591" s="11"/>
      <c r="D591" s="11"/>
      <c r="E591" s="11"/>
      <c r="F591" s="11"/>
      <c r="G591" s="11"/>
    </row>
    <row r="592" spans="2:7" ht="12.75">
      <c r="B592" s="10"/>
      <c r="C592" s="11"/>
      <c r="D592" s="11"/>
      <c r="E592" s="11"/>
      <c r="F592" s="11"/>
      <c r="G592" s="11"/>
    </row>
    <row r="593" spans="2:7" ht="12.75">
      <c r="B593" s="10"/>
      <c r="C593" s="11"/>
      <c r="D593" s="11"/>
      <c r="E593" s="11"/>
      <c r="F593" s="11"/>
      <c r="G593" s="11"/>
    </row>
    <row r="594" spans="2:7" ht="12.75">
      <c r="B594" s="10"/>
      <c r="C594" s="11"/>
      <c r="D594" s="11"/>
      <c r="E594" s="11"/>
      <c r="F594" s="11"/>
      <c r="G594" s="11"/>
    </row>
    <row r="595" spans="2:7" ht="12.75">
      <c r="B595" s="10"/>
      <c r="C595" s="11"/>
      <c r="D595" s="11"/>
      <c r="E595" s="11"/>
      <c r="F595" s="11"/>
      <c r="G595" s="11"/>
    </row>
    <row r="596" spans="2:7" ht="12.75">
      <c r="B596" s="10"/>
      <c r="C596" s="11"/>
      <c r="D596" s="11"/>
      <c r="E596" s="11"/>
      <c r="F596" s="11"/>
      <c r="G596" s="11"/>
    </row>
    <row r="597" spans="2:7" ht="12.75">
      <c r="B597" s="10"/>
      <c r="C597" s="11"/>
      <c r="D597" s="11"/>
      <c r="E597" s="11"/>
      <c r="F597" s="11"/>
      <c r="G597" s="11"/>
    </row>
    <row r="598" spans="2:7" ht="12.75">
      <c r="B598" s="10"/>
      <c r="C598" s="11"/>
      <c r="D598" s="11"/>
      <c r="E598" s="11"/>
      <c r="F598" s="11"/>
      <c r="G598" s="11"/>
    </row>
    <row r="599" spans="2:7" ht="12.75">
      <c r="B599" s="10"/>
      <c r="C599" s="11"/>
      <c r="D599" s="11"/>
      <c r="E599" s="11"/>
      <c r="F599" s="11"/>
      <c r="G599" s="11"/>
    </row>
    <row r="600" spans="2:7" ht="12.75">
      <c r="B600" s="10"/>
      <c r="C600" s="11"/>
      <c r="D600" s="11"/>
      <c r="E600" s="11"/>
      <c r="F600" s="11"/>
      <c r="G600" s="11"/>
    </row>
    <row r="601" spans="2:7" ht="12.75">
      <c r="B601" s="10"/>
      <c r="C601" s="11"/>
      <c r="D601" s="11"/>
      <c r="E601" s="11"/>
      <c r="F601" s="11"/>
      <c r="G601" s="11"/>
    </row>
    <row r="602" spans="2:7" ht="12.75">
      <c r="B602" s="10"/>
      <c r="C602" s="11"/>
      <c r="D602" s="11"/>
      <c r="E602" s="11"/>
      <c r="F602" s="11"/>
      <c r="G602" s="11"/>
    </row>
    <row r="603" spans="2:7" ht="12.75">
      <c r="B603" s="10"/>
      <c r="C603" s="11"/>
      <c r="D603" s="11"/>
      <c r="E603" s="11"/>
      <c r="F603" s="11"/>
      <c r="G603" s="11"/>
    </row>
    <row r="604" spans="2:7" ht="12.75">
      <c r="B604" s="10"/>
      <c r="C604" s="11"/>
      <c r="D604" s="11"/>
      <c r="E604" s="11"/>
      <c r="F604" s="11"/>
      <c r="G604" s="11"/>
    </row>
    <row r="605" spans="2:7" ht="12.75">
      <c r="B605" s="10"/>
      <c r="C605" s="11"/>
      <c r="D605" s="11"/>
      <c r="E605" s="11"/>
      <c r="F605" s="11"/>
      <c r="G605" s="11"/>
    </row>
    <row r="606" spans="2:7" ht="12.75">
      <c r="B606" s="10"/>
      <c r="C606" s="11"/>
      <c r="D606" s="11"/>
      <c r="E606" s="11"/>
      <c r="F606" s="11"/>
      <c r="G606" s="11"/>
    </row>
    <row r="607" spans="2:7" ht="12.75">
      <c r="B607" s="10"/>
      <c r="C607" s="11"/>
      <c r="D607" s="11"/>
      <c r="E607" s="11"/>
      <c r="F607" s="11"/>
      <c r="G607" s="11"/>
    </row>
    <row r="608" spans="2:7" ht="12.75">
      <c r="B608" s="10"/>
      <c r="C608" s="11"/>
      <c r="D608" s="11"/>
      <c r="E608" s="11"/>
      <c r="F608" s="11"/>
      <c r="G608" s="11"/>
    </row>
    <row r="609" spans="2:7" ht="12.75">
      <c r="B609" s="10"/>
      <c r="C609" s="11"/>
      <c r="D609" s="11"/>
      <c r="E609" s="11"/>
      <c r="F609" s="11"/>
      <c r="G609" s="11"/>
    </row>
    <row r="610" spans="2:7" ht="12.75">
      <c r="B610" s="10"/>
      <c r="C610" s="11"/>
      <c r="D610" s="11"/>
      <c r="E610" s="11"/>
      <c r="F610" s="11"/>
      <c r="G610" s="11"/>
    </row>
    <row r="611" spans="2:7" ht="12.75">
      <c r="B611" s="10"/>
      <c r="C611" s="11"/>
      <c r="D611" s="11"/>
      <c r="E611" s="11"/>
      <c r="F611" s="11"/>
      <c r="G611" s="11"/>
    </row>
    <row r="612" spans="2:7" ht="12.75">
      <c r="B612" s="10"/>
      <c r="C612" s="11"/>
      <c r="D612" s="11"/>
      <c r="E612" s="11"/>
      <c r="F612" s="11"/>
      <c r="G612" s="11"/>
    </row>
    <row r="613" spans="2:7" ht="12.75">
      <c r="B613" s="10"/>
      <c r="C613" s="11"/>
      <c r="D613" s="11"/>
      <c r="E613" s="11"/>
      <c r="F613" s="11"/>
      <c r="G613" s="11"/>
    </row>
    <row r="614" spans="2:7" ht="12.75">
      <c r="B614" s="10"/>
      <c r="C614" s="11"/>
      <c r="D614" s="11"/>
      <c r="E614" s="11"/>
      <c r="F614" s="11"/>
      <c r="G614" s="11"/>
    </row>
    <row r="615" spans="2:7" ht="12.75">
      <c r="B615" s="10"/>
      <c r="C615" s="11"/>
      <c r="D615" s="11"/>
      <c r="E615" s="11"/>
      <c r="F615" s="11"/>
      <c r="G615" s="11"/>
    </row>
    <row r="616" spans="2:7" ht="12.75">
      <c r="B616" s="10"/>
      <c r="C616" s="11"/>
      <c r="D616" s="11"/>
      <c r="E616" s="11"/>
      <c r="F616" s="11"/>
      <c r="G616" s="11"/>
    </row>
    <row r="617" spans="2:7" ht="12.75">
      <c r="B617" s="10"/>
      <c r="C617" s="11"/>
      <c r="D617" s="11"/>
      <c r="E617" s="11"/>
      <c r="F617" s="11"/>
      <c r="G617" s="11"/>
    </row>
    <row r="618" spans="2:7" ht="12.75">
      <c r="B618" s="10"/>
      <c r="C618" s="11"/>
      <c r="D618" s="11"/>
      <c r="E618" s="11"/>
      <c r="F618" s="11"/>
      <c r="G618" s="11"/>
    </row>
    <row r="619" spans="2:7" ht="12.75">
      <c r="B619" s="10"/>
      <c r="C619" s="11"/>
      <c r="D619" s="11"/>
      <c r="E619" s="11"/>
      <c r="F619" s="11"/>
      <c r="G619" s="11"/>
    </row>
    <row r="620" spans="2:7" ht="12.75">
      <c r="B620" s="10"/>
      <c r="C620" s="11"/>
      <c r="D620" s="11"/>
      <c r="E620" s="11"/>
      <c r="F620" s="11"/>
      <c r="G620" s="11"/>
    </row>
    <row r="621" spans="2:7" ht="12.75">
      <c r="B621" s="10"/>
      <c r="C621" s="11"/>
      <c r="D621" s="11"/>
      <c r="E621" s="11"/>
      <c r="F621" s="11"/>
      <c r="G621" s="11"/>
    </row>
    <row r="622" spans="2:7" ht="12.75">
      <c r="B622" s="10"/>
      <c r="C622" s="11"/>
      <c r="D622" s="11"/>
      <c r="E622" s="11"/>
      <c r="F622" s="11"/>
      <c r="G622" s="11"/>
    </row>
    <row r="623" spans="2:7" ht="12.75">
      <c r="B623" s="10"/>
      <c r="C623" s="11"/>
      <c r="D623" s="11"/>
      <c r="E623" s="11"/>
      <c r="F623" s="11"/>
      <c r="G623" s="11"/>
    </row>
    <row r="624" spans="2:7" ht="12.75">
      <c r="B624" s="10"/>
      <c r="C624" s="11"/>
      <c r="D624" s="11"/>
      <c r="E624" s="11"/>
      <c r="F624" s="11"/>
      <c r="G624" s="11"/>
    </row>
    <row r="625" spans="2:7" ht="12.75">
      <c r="B625" s="10"/>
      <c r="C625" s="11"/>
      <c r="D625" s="11"/>
      <c r="E625" s="11"/>
      <c r="F625" s="11"/>
      <c r="G625" s="11"/>
    </row>
    <row r="626" spans="2:7" ht="12.75">
      <c r="B626" s="10"/>
      <c r="C626" s="11"/>
      <c r="D626" s="11"/>
      <c r="E626" s="11"/>
      <c r="F626" s="11"/>
      <c r="G626" s="11"/>
    </row>
    <row r="627" spans="2:7" ht="12.75">
      <c r="B627" s="10"/>
      <c r="C627" s="11"/>
      <c r="D627" s="11"/>
      <c r="E627" s="11"/>
      <c r="F627" s="11"/>
      <c r="G627" s="11"/>
    </row>
    <row r="628" spans="2:7" ht="12.75">
      <c r="B628" s="10"/>
      <c r="C628" s="11"/>
      <c r="D628" s="11"/>
      <c r="E628" s="11"/>
      <c r="F628" s="11"/>
      <c r="G628" s="11"/>
    </row>
    <row r="629" spans="2:7" ht="12.75">
      <c r="B629" s="10"/>
      <c r="C629" s="11"/>
      <c r="D629" s="11"/>
      <c r="E629" s="11"/>
      <c r="F629" s="11"/>
      <c r="G629" s="11"/>
    </row>
    <row r="630" spans="2:7" ht="12.75">
      <c r="B630" s="10"/>
      <c r="C630" s="11"/>
      <c r="D630" s="11"/>
      <c r="E630" s="11"/>
      <c r="F630" s="11"/>
      <c r="G630" s="11"/>
    </row>
    <row r="631" spans="2:7" ht="12.75">
      <c r="B631" s="10"/>
      <c r="C631" s="11"/>
      <c r="D631" s="11"/>
      <c r="E631" s="11"/>
      <c r="F631" s="11"/>
      <c r="G631" s="11"/>
    </row>
    <row r="632" spans="2:7" ht="12.75">
      <c r="B632" s="10"/>
      <c r="C632" s="11"/>
      <c r="D632" s="11"/>
      <c r="E632" s="11"/>
      <c r="F632" s="11"/>
      <c r="G632" s="11"/>
    </row>
    <row r="633" spans="2:7" ht="12.75">
      <c r="B633" s="10"/>
      <c r="C633" s="11"/>
      <c r="D633" s="11"/>
      <c r="E633" s="11"/>
      <c r="F633" s="11"/>
      <c r="G633" s="11"/>
    </row>
    <row r="634" spans="2:7" ht="12.75">
      <c r="B634" s="11"/>
      <c r="C634" s="11"/>
      <c r="D634" s="11"/>
      <c r="E634" s="11"/>
      <c r="F634" s="11"/>
      <c r="G634" s="11"/>
    </row>
    <row r="635" spans="2:7" ht="12.75">
      <c r="B635" s="11"/>
      <c r="C635" s="11"/>
      <c r="D635" s="11"/>
      <c r="E635" s="11"/>
      <c r="F635" s="11"/>
      <c r="G635" s="11"/>
    </row>
    <row r="636" spans="2:7" ht="12.75">
      <c r="B636" s="11"/>
      <c r="C636" s="11"/>
      <c r="D636" s="11"/>
      <c r="E636" s="11"/>
      <c r="F636" s="11"/>
      <c r="G636" s="11"/>
    </row>
    <row r="637" spans="2:7" ht="12.75">
      <c r="B637" s="11"/>
      <c r="C637" s="11"/>
      <c r="D637" s="11"/>
      <c r="E637" s="11"/>
      <c r="F637" s="11"/>
      <c r="G637" s="11"/>
    </row>
    <row r="638" spans="2:7" ht="12.75">
      <c r="B638" s="11"/>
      <c r="C638" s="11"/>
      <c r="D638" s="11"/>
      <c r="E638" s="11"/>
      <c r="F638" s="11"/>
      <c r="G638" s="11"/>
    </row>
    <row r="639" spans="2:7" ht="12.75">
      <c r="B639" s="11"/>
      <c r="C639" s="11"/>
      <c r="D639" s="11"/>
      <c r="E639" s="11"/>
      <c r="F639" s="11"/>
      <c r="G639" s="11"/>
    </row>
    <row r="640" spans="2:7" ht="12.75">
      <c r="B640" s="11"/>
      <c r="C640" s="11"/>
      <c r="D640" s="11"/>
      <c r="E640" s="11"/>
      <c r="F640" s="11"/>
      <c r="G640" s="11"/>
    </row>
    <row r="641" spans="2:7" ht="12.75">
      <c r="B641" s="11"/>
      <c r="C641" s="11"/>
      <c r="D641" s="11"/>
      <c r="E641" s="11"/>
      <c r="F641" s="11"/>
      <c r="G641" s="11"/>
    </row>
    <row r="642" spans="2:7" ht="12.75">
      <c r="B642" s="11"/>
      <c r="C642" s="11"/>
      <c r="D642" s="11"/>
      <c r="E642" s="11"/>
      <c r="F642" s="11"/>
      <c r="G642" s="11"/>
    </row>
    <row r="643" spans="2:7" ht="12.75">
      <c r="B643" s="11"/>
      <c r="C643" s="11"/>
      <c r="D643" s="11"/>
      <c r="E643" s="11"/>
      <c r="F643" s="11"/>
      <c r="G643" s="11"/>
    </row>
    <row r="644" spans="2:7" ht="12.75">
      <c r="B644" s="11"/>
      <c r="C644" s="11"/>
      <c r="D644" s="11"/>
      <c r="E644" s="11"/>
      <c r="F644" s="11"/>
      <c r="G644" s="11"/>
    </row>
    <row r="645" spans="2:7" ht="12.75">
      <c r="B645" s="11"/>
      <c r="C645" s="11"/>
      <c r="D645" s="11"/>
      <c r="E645" s="11"/>
      <c r="F645" s="11"/>
      <c r="G645" s="11"/>
    </row>
    <row r="646" spans="2:7" ht="12.75">
      <c r="B646" s="11"/>
      <c r="C646" s="11"/>
      <c r="D646" s="11"/>
      <c r="E646" s="11"/>
      <c r="F646" s="11"/>
      <c r="G646" s="11"/>
    </row>
    <row r="647" spans="2:7" ht="12.75">
      <c r="B647" s="11"/>
      <c r="C647" s="11"/>
      <c r="D647" s="11"/>
      <c r="E647" s="11"/>
      <c r="F647" s="11"/>
      <c r="G647" s="11"/>
    </row>
    <row r="648" spans="2:7" ht="12.75">
      <c r="B648" s="11"/>
      <c r="C648" s="11"/>
      <c r="D648" s="11"/>
      <c r="E648" s="11"/>
      <c r="F648" s="11"/>
      <c r="G648" s="11"/>
    </row>
    <row r="649" spans="2:7" ht="12.75">
      <c r="B649" s="11"/>
      <c r="C649" s="11"/>
      <c r="D649" s="11"/>
      <c r="E649" s="11"/>
      <c r="F649" s="11"/>
      <c r="G649" s="11"/>
    </row>
    <row r="650" spans="2:7" ht="12.75">
      <c r="B650" s="11"/>
      <c r="C650" s="11"/>
      <c r="D650" s="11"/>
      <c r="E650" s="11"/>
      <c r="F650" s="11"/>
      <c r="G650" s="11"/>
    </row>
    <row r="651" spans="2:7" ht="12.75">
      <c r="B651" s="11"/>
      <c r="C651" s="11"/>
      <c r="D651" s="11"/>
      <c r="E651" s="11"/>
      <c r="F651" s="11"/>
      <c r="G651" s="11"/>
    </row>
    <row r="652" spans="2:7" ht="12.75">
      <c r="B652" s="11"/>
      <c r="C652" s="11"/>
      <c r="D652" s="11"/>
      <c r="E652" s="11"/>
      <c r="F652" s="11"/>
      <c r="G652" s="11"/>
    </row>
    <row r="653" spans="2:7" ht="12.75">
      <c r="B653" s="11"/>
      <c r="C653" s="11"/>
      <c r="D653" s="11"/>
      <c r="E653" s="11"/>
      <c r="F653" s="11"/>
      <c r="G653" s="11"/>
    </row>
    <row r="654" spans="2:7" ht="12.75">
      <c r="B654" s="11"/>
      <c r="C654" s="11"/>
      <c r="D654" s="11"/>
      <c r="E654" s="11"/>
      <c r="F654" s="11"/>
      <c r="G654" s="11"/>
    </row>
    <row r="655" spans="2:7" ht="12.75">
      <c r="B655" s="11"/>
      <c r="C655" s="11"/>
      <c r="D655" s="11"/>
      <c r="E655" s="11"/>
      <c r="F655" s="11"/>
      <c r="G655" s="11"/>
    </row>
    <row r="656" spans="2:7" ht="12.75">
      <c r="B656" s="11"/>
      <c r="C656" s="11"/>
      <c r="D656" s="11"/>
      <c r="E656" s="11"/>
      <c r="F656" s="11"/>
      <c r="G656" s="11"/>
    </row>
    <row r="657" spans="2:7" ht="12.75">
      <c r="B657" s="11"/>
      <c r="C657" s="11"/>
      <c r="D657" s="11"/>
      <c r="E657" s="11"/>
      <c r="F657" s="11"/>
      <c r="G657" s="11"/>
    </row>
    <row r="658" spans="2:7" ht="12.75">
      <c r="B658" s="11"/>
      <c r="C658" s="11"/>
      <c r="D658" s="11"/>
      <c r="E658" s="11"/>
      <c r="F658" s="11"/>
      <c r="G658" s="11"/>
    </row>
  </sheetData>
  <printOptions gridLines="1" horizontalCentered="1"/>
  <pageMargins left="0" right="0" top="0.92" bottom="1" header="0.58" footer="0.5118110236220472"/>
  <pageSetup horizontalDpi="600" verticalDpi="600" orientation="portrait" paperSize="9" scale="85" r:id="rId1"/>
  <headerFooter alignWithMargins="0">
    <oddHeader>&amp;C&amp;"Arial CE,Pogrubiony"&amp;12Wykonanie planu remontów miasta Opola za I półrocze 2007 roku&amp;RZałącznik Nr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2007-08-27T07:01:11Z</cp:lastPrinted>
  <dcterms:created xsi:type="dcterms:W3CDTF">2001-10-29T10:54:39Z</dcterms:created>
  <dcterms:modified xsi:type="dcterms:W3CDTF">2007-08-27T07:03:02Z</dcterms:modified>
  <cp:category/>
  <cp:version/>
  <cp:contentType/>
  <cp:contentStatus/>
</cp:coreProperties>
</file>