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606" activeTab="0"/>
  </bookViews>
  <sheets>
    <sheet name="Dochody zał. 1" sheetId="1" r:id="rId1"/>
    <sheet name="Wydatki - zał. 2" sheetId="2" r:id="rId2"/>
    <sheet name="Przychody i rozchody zał.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123Graph_B" localSheetId="0" hidden="1">'[5]Inwestycje-zał.3'!#REF!</definedName>
    <definedName name="__123Graph_B" localSheetId="2" hidden="1">'[6]Inwestycje-zał.3'!#REF!</definedName>
    <definedName name="__123Graph_B" hidden="1">'[1]Inwestycje-zał.3'!#REF!</definedName>
    <definedName name="__123Graph_D" localSheetId="0" hidden="1">'[5]Inwestycje-zał.3'!#REF!</definedName>
    <definedName name="__123Graph_D" localSheetId="2" hidden="1">'[6]Inwestycje-zał.3'!#REF!</definedName>
    <definedName name="__123Graph_D" hidden="1">'[1]Inwestycje-zał.3'!#REF!</definedName>
    <definedName name="__123Graph_F" localSheetId="0" hidden="1">'[5]Inwestycje-zał.3'!#REF!</definedName>
    <definedName name="__123Graph_F" localSheetId="2" hidden="1">'[6]Inwestycje-zał.3'!#REF!</definedName>
    <definedName name="__123Graph_F" hidden="1">'[1]Inwestycje-zał.3'!#REF!</definedName>
    <definedName name="__123Graph_X" localSheetId="0" hidden="1">'[5]Inwestycje-zał.3'!#REF!</definedName>
    <definedName name="__123Graph_X" localSheetId="2" hidden="1">'[6]Inwestycje-zał.3'!#REF!</definedName>
    <definedName name="__123Graph_X" hidden="1">'[1]Inwestycje-zał.3'!#REF!</definedName>
    <definedName name="aa" localSheetId="2" hidden="1">'[9]Inwestycje-zał.3'!#REF!</definedName>
    <definedName name="aa" hidden="1">'[4]Inwestycje-zał.3'!#REF!</definedName>
    <definedName name="aaa" localSheetId="2" hidden="1">'[7]Inwestycje-zał.3'!#REF!</definedName>
    <definedName name="aaa" hidden="1">'[2]Inwestycje-zał.3'!#REF!</definedName>
    <definedName name="aaaaaaaaaaaa" hidden="1">'[1]Inwestycje-zał.3'!#REF!</definedName>
    <definedName name="abc" localSheetId="2" hidden="1">'[1]Inwestycje-zał.3'!#REF!</definedName>
    <definedName name="abc" hidden="1">'[1]Inwestycje-zał.3'!#REF!</definedName>
    <definedName name="bb" localSheetId="2" hidden="1">'[1]Inwestycje-zał.3'!#REF!</definedName>
    <definedName name="bb" hidden="1">'[1]Inwestycje-zał.3'!#REF!</definedName>
    <definedName name="kk" localSheetId="2" hidden="1">'[1]Inwestycje-zał.3'!#REF!</definedName>
    <definedName name="kk" hidden="1">'[1]Inwestycje-zał.3'!#REF!</definedName>
    <definedName name="kkk" localSheetId="2" hidden="1">'[9]Inwestycje-zał.3'!#REF!</definedName>
    <definedName name="kkk" hidden="1">'[4]Inwestycje-zał.3'!#REF!</definedName>
    <definedName name="_xlnm.Print_Area" localSheetId="0">'Dochody zał. 1'!$A$1:$H$127</definedName>
    <definedName name="_xlnm.Print_Area" localSheetId="2">'Przychody i rozchody zał.3'!$A$1:$E$10</definedName>
    <definedName name="_xlnm.Print_Area" localSheetId="1">'Wydatki - zał. 2'!$A$5:$K$576</definedName>
    <definedName name="planowanie" localSheetId="2" hidden="1">'[1]Inwestycje-zał.3'!#REF!</definedName>
    <definedName name="planowanie" hidden="1">'[1]Inwestycje-zał.3'!#REF!</definedName>
    <definedName name="Sierpień" localSheetId="2" hidden="1">'[1]Inwestycje-zał.3'!#REF!</definedName>
    <definedName name="Sierpień" hidden="1">'[1]Inwestycje-zał.3'!#REF!</definedName>
    <definedName name="_xlnm.Print_Titles" localSheetId="0">'Dochody zał. 1'!$1:$3</definedName>
    <definedName name="_xlnm.Print_Titles" localSheetId="1">'Wydatki - zał. 2'!$1:$5</definedName>
    <definedName name="ww" localSheetId="2" hidden="1">'[1]Inwestycje-zał.3'!#REF!</definedName>
    <definedName name="ww" hidden="1">'[1]Inwestycje-zał.3'!#REF!</definedName>
    <definedName name="xxx" localSheetId="2" hidden="1">'[1]Inwestycje-zał.3'!#REF!</definedName>
    <definedName name="xxx" hidden="1">'[1]Inwestycje-zał.3'!#REF!</definedName>
    <definedName name="xxxx" localSheetId="2" hidden="1">'[1]Inwestycje-zał.3'!#REF!</definedName>
    <definedName name="xxxx" hidden="1">'[1]Inwestycje-zał.3'!#REF!</definedName>
    <definedName name="xxxxxxxx" localSheetId="2" hidden="1">'[1]Inwestycje-zał.3'!#REF!</definedName>
    <definedName name="xxxxxxxx" hidden="1">'[1]Inwestycje-zał.3'!#REF!</definedName>
    <definedName name="xxxxxxxxxx" localSheetId="2" hidden="1">'[1]Inwestycje-zał.3'!#REF!</definedName>
    <definedName name="xxxxxxxxxx" hidden="1">'[1]Inwestycje-zał.3'!#REF!</definedName>
    <definedName name="zlec." localSheetId="2" hidden="1">'[8]INWESTYCJE'!#REF!</definedName>
    <definedName name="zlec." hidden="1">'[3]INWESTYCJE'!#REF!</definedName>
  </definedNames>
  <calcPr fullCalcOnLoad="1"/>
</workbook>
</file>

<file path=xl/sharedStrings.xml><?xml version="1.0" encoding="utf-8"?>
<sst xmlns="http://schemas.openxmlformats.org/spreadsheetml/2006/main" count="787" uniqueCount="597">
  <si>
    <t>Projekt planu na 2008 rok 
z dnia 15.11.2007 r.</t>
  </si>
  <si>
    <t>Plan na 2008 r.  Gmina</t>
  </si>
  <si>
    <t>Plan na 2008 r. Powiat</t>
  </si>
  <si>
    <t>Projekt planu na 2008 rok łącznie  (4+5+6+7)                   po proponowanych zmianach</t>
  </si>
  <si>
    <t>Dochody bieżące:</t>
  </si>
  <si>
    <t>Dochody majątkowe:</t>
  </si>
  <si>
    <t>0770</t>
  </si>
  <si>
    <t xml:space="preserve">Wpłaty z tytułu odpłatnego nabycia prawa własności nieruchomości oraz prawa użytkowania wieczystego nieruchomości </t>
  </si>
  <si>
    <t>OBRONA NARODOWA</t>
  </si>
  <si>
    <t>0740</t>
  </si>
  <si>
    <t>Wpływy z dywidend</t>
  </si>
  <si>
    <t>Rekompensaty utraconych dochodów w podatkach i opłatach lokalnych</t>
  </si>
  <si>
    <t xml:space="preserve">Dotacje celowe otrzymane z powiatu na zadania bieżące realizowane na podstawie porozumień (umów) między jednostkami samorządu terytorialnego </t>
  </si>
  <si>
    <t>Środki z Funduszu Pracy otrzymane przez powiat z przeznaczeniem na finansowanie kosztów wynagrodzenia i składek na ubezpieczenia społeczne pracowników powiatowego urzędu pracy</t>
  </si>
  <si>
    <t>OGÓŁEM DOCHODY, w tym:</t>
  </si>
  <si>
    <t>Projekt planu na 2008 r. 
z 15.11.2007 r.</t>
  </si>
  <si>
    <t>Projekt planu na 2008 r. po proponowanych zmianach                   (4+5)</t>
  </si>
  <si>
    <t>Euro 2012 – etap I – budowa dojazdów do obiektów sportowych (dokumentacja wstępna)</t>
  </si>
  <si>
    <t>Budowa wiaduktu w ciągu ulicy Ozimskiej nad linią PKP wraz z przebudową układu komunikacyjnego ul.Ozimska, Rejtana, Kolejowa</t>
  </si>
  <si>
    <t>Budowa kanalizacji deszczowej i jezdni 
w ul. Partyzanckiej</t>
  </si>
  <si>
    <t>Przebudowa wiaduktu w ciągu Obwodnicy Północnej - opracowanie dokumentacji</t>
  </si>
  <si>
    <t>Przebudowa ul. Wiejskiej w Opolu - odcinek od ul. Pużaka do ul. Oleskiej</t>
  </si>
  <si>
    <t>Budowa ulic: Wileńskiej, Grodzieńskiej, Stryjskiej, Nowogródzkiej, Stanisławowskiej, Borysławskiej, Lwowskiej wraz z budową kanalizacji deszczowej - w zakresie ul.Nowogródzkiej</t>
  </si>
  <si>
    <t>Budowa chodnika w ciągu ul.Adama wraz z odwodnieniem - opracowanie dokumentacji</t>
  </si>
  <si>
    <t>Objęcie udziałów w "Port Lotniczy Opole - Kamień Śląski" Sp. z o.o.</t>
  </si>
  <si>
    <t>Rozbudowa budynku z lokalami socjalnymi przy ul.Rybackiej 13 w Opolu</t>
  </si>
  <si>
    <t>Program budowy placów zabaw - środki z Miejskiego Programu Profilaktyki i Rozwiązywania Problemów Alkoholowych</t>
  </si>
  <si>
    <t>Wykupy gruntów i nieruchomości</t>
  </si>
  <si>
    <t>Towarzystwa budownictwa społecznego</t>
  </si>
  <si>
    <t>Objęcie udziałów w Opolskim Towarzystwie Budownictwa Społecznego Sp. z o.o. w Opolu</t>
  </si>
  <si>
    <t>Rozbudowa cmentarza komunalnego ul.Cmentarna w Opolu - II etap - opracowanie dokumentacji</t>
  </si>
  <si>
    <t>Remont ujęcia wód podziemnych na cmentarzu komunalnym w Opolu - Półwsi</t>
  </si>
  <si>
    <t>Zakup urządzenia do elektronicznego głosowania</t>
  </si>
  <si>
    <t>Działalność informacyjna i kulturalna prowadzona za granicą</t>
  </si>
  <si>
    <t xml:space="preserve">Wykonanie instalacji elektrycznej w Ratuszu </t>
  </si>
  <si>
    <t>Remont nawierzchni terenu na zapleczu biurowca przy Pl.Wolności 7-8 w Opolu, osuszenie budynku</t>
  </si>
  <si>
    <t xml:space="preserve">OBRONA NARODOWA </t>
  </si>
  <si>
    <t>Pozostałe wydatki obronne</t>
  </si>
  <si>
    <t>Dodatkowe służby patrolowe w czasie ponadnormatywnym</t>
  </si>
  <si>
    <t>Zakup sprzętu dla potrzeb służb prewencyjnych i kryminalnych</t>
  </si>
  <si>
    <t>Straż Miejska - wydatki bieżące</t>
  </si>
  <si>
    <t>Prowizje z tytułu opłaty targowej i opłaty skarbowej</t>
  </si>
  <si>
    <t xml:space="preserve">PSP Nr 15 - budowa boiska o sztucznej nawierzchni </t>
  </si>
  <si>
    <t>Niepubliczne i publiczne szkoły podstawowe - dotacje</t>
  </si>
  <si>
    <t>PG Nr 2 - przebudowa boiska szkolnego</t>
  </si>
  <si>
    <t>Niepubliczne i publiczne gimnazja - dotacje</t>
  </si>
  <si>
    <t>PLO Nr II - termomodernizacja obiektów</t>
  </si>
  <si>
    <t>Zespół Szkół Ogólnokształcących PLO Nr III - termomodernizacja</t>
  </si>
  <si>
    <t>Licea ogólnokształcące niepubliczne i publiczne - dotacje</t>
  </si>
  <si>
    <t>Niepubliczne i publiczne licea i technika zawodowe - dotacje</t>
  </si>
  <si>
    <t>Wydatki na zmiany organizacyjne roku szkolnego 2007/2008</t>
  </si>
  <si>
    <t>Realizacja akcji „Pij mleko codziennie”</t>
  </si>
  <si>
    <t>Wypłata renty z tytułu realizacji wyroku Sądu Okręgowego w Opolu</t>
  </si>
  <si>
    <t>Zakup sprzętu na potrzeby "Nowej Matury"</t>
  </si>
  <si>
    <t>Zakup sprzętu dla szkół na potrzeby przygotowania uczniów do egzaminu potwierdzającego kwalifikacje zawodowe</t>
  </si>
  <si>
    <t>Wdrożenie bonu organizacyjnego w gimnazjach</t>
  </si>
  <si>
    <t>Wydatki na realizację własnych zadań bieżących gmin (związków gmin) - dofinansowanie pracodawcom kosztów kształcenia młodocianych pracowników</t>
  </si>
  <si>
    <t xml:space="preserve">Realizacja programu profilaktyki raka prostaty dla mężczyzn - dotacja dla SP ZOZ Centrum </t>
  </si>
  <si>
    <t xml:space="preserve">Realizacja programu profilaktyki raka prostaty dla mężczyzn - dotacja dla SP ZOZ Zaodrze </t>
  </si>
  <si>
    <t xml:space="preserve">Realizacja programu profilaktyki raka prostaty dla mężczyzn - dotacja dla SP ZOZ Śródmieście </t>
  </si>
  <si>
    <t xml:space="preserve">Realizacja programu profilaktyki i wczesnego wykrywania raka jelita grubego - dotacja dla SP ZOZ Zaodrze </t>
  </si>
  <si>
    <t>Wydatki bieżące (Ekspertyzy związane z kasacją mienia po SP ZOZ oraz opłaty za ogłoszenia prasowe)</t>
  </si>
  <si>
    <t>Planowane działania w zakresie promocji zdrowia - Organizacja konferencji z okazji obchodów Światowego Dnia Zdrowia, Dnia bez Tytoniu oraz Współudział w organizacji Okręgowych Mistrzostw Pierwszej Pomocy PCK i organizacja konkursu dla dzieci "Twoje zdrowie w Twoich rękach"</t>
  </si>
  <si>
    <t>Domy Dziennego Pobytu - wydatki bieżące</t>
  </si>
  <si>
    <t>Dom Pomocy Społecznej dla Kombatantów - wydatki bieżące</t>
  </si>
  <si>
    <t>Dom Pomocy Społecznej dla Kombatantów - wydatki na realizację bieżących zadań własnych powiatu</t>
  </si>
  <si>
    <t>Dom Pomocy Społecznej w Opolu, 
ul.Szpitalna 17 - wydatki na realizację bieżących zadań własnych powiatu</t>
  </si>
  <si>
    <t xml:space="preserve">Środowiskowy Dom Samopomocy - wydatki bieżące </t>
  </si>
  <si>
    <t>Środowiskowy Dom Samopomocy w Opolu przy ul.Stoińskiego 8 - wydatki na realizację zadań bieżących z zakresu administracji rządowej oraz innych zadań zleconych gminie (związkom gmin) ustawami</t>
  </si>
  <si>
    <t>Środowiskowy Dom Samopomocy w Opolu przy ul.Mielęckiego 4a - wydatki na realizację zadań bieżących z zakresu administracji rządowej oraz innych zadań zleconych gminie (związkom gmin) ustawami</t>
  </si>
  <si>
    <t>Wydatki na zadania bieżące z zakresu administracji rządowej oraz inne zadania zlecone ustawami realizowane przez powiat – ośrodek wsparcia dla ofiar przemocy</t>
  </si>
  <si>
    <t>Wydatki na zadania bieżące z zakresu administracji rządowej oraz inne zadania zlecone ustawami realizowane przez powiat – realizacja programów korekcyjno – edukacyjnych dla sprawców przemocy</t>
  </si>
  <si>
    <t>Miejski Ośrodek Pomocy Osobom Bezdomnym i Uzależnionym - wydatki bieżące, w tym:</t>
  </si>
  <si>
    <t>Wydatki na realizację własnych zadań bieżących gmin (związków gmin) - Posiłek dla potrzebujących</t>
  </si>
  <si>
    <t>Prace społecznie użyteczne</t>
  </si>
  <si>
    <t>Żłobek nr 2 - wydatki bieżące</t>
  </si>
  <si>
    <t>Żłobek Nr 2 - przygotowanie dokumentacji technicznej dostosowującej obiekt do wymagań określonych w rozporządzeniu Ministra Zdrowia</t>
  </si>
  <si>
    <t>Żłobek nr 4 - wydatki bieżące</t>
  </si>
  <si>
    <t>Żłobek nr 9 - wydatki bieżące</t>
  </si>
  <si>
    <t>Żłobek - Pomnik Matki Polki - wydatki bieżące</t>
  </si>
  <si>
    <t>Żłobek Pomnik Matki Polki - przygotowanie dokumentacji technicznej dostosowującej obiekt do wymagań określonych w rozporządzeniu Ministra Zdrowia</t>
  </si>
  <si>
    <t>Powiatowy Urząd Pracy - wydatki bieżące</t>
  </si>
  <si>
    <t>Dofinansowanie transportu specjalistycznego dla osób niepełnosprawnych</t>
  </si>
  <si>
    <t>Program Funduszu Spójności/ISPA                                       "Poprawa jakości wody w Opolu"</t>
  </si>
  <si>
    <t>Budowa przyłączy kanalizacji sanitarnej do posesji nie objętych programem FS</t>
  </si>
  <si>
    <t>Budowa kanalizacji sanitarnej dla decyzji nakazujących wykonanie obowiązku przyłączenia nieruchomości do istniejącej kanalizacji</t>
  </si>
  <si>
    <t>Budowa kanalizacji deszczowej w ciągu ul.Dunikowskiego - opracowanie dokumentacji</t>
  </si>
  <si>
    <t>Gospodarka odpadami</t>
  </si>
  <si>
    <t>Organizacja systemu selektywnej zbiórki odpadów w systemie pojemnikowym</t>
  </si>
  <si>
    <t>Zakup i montaż urządzeń małej architektury, w tym: kosze i ławki</t>
  </si>
  <si>
    <t>Remonty fontann wraz z dokumentacją</t>
  </si>
  <si>
    <t>Miejskie Schronisko dla Bezdomnych Zwierząt – wydatki bieżące</t>
  </si>
  <si>
    <t>Przebudowa oświetlenia na ul. Walecki, Graniczna, Marka z Jemielnicy</t>
  </si>
  <si>
    <t xml:space="preserve"> Miejski Zarząd Dróg - wydatki bieżące</t>
  </si>
  <si>
    <t>Fundusz Spójności/ISPA - utrzymanie Biura Projektu FS - wydatki bieżące</t>
  </si>
  <si>
    <t xml:space="preserve">Odszkodowania z tytułu obniżenia wartości nieruchomości gruntowej spowodowanej umieszczeniem na niej urządzeń infrastruktury technicznej </t>
  </si>
  <si>
    <t>Zakupy inwestycyjne sprzętu 
- Biuro Projektu FS</t>
  </si>
  <si>
    <t>Budowa dróg, oświetlenia ulicznego, sieci wodociągowej, kanalizacji sanitarnej i deszczowej w rejonie obwodnicy Północnej – ul. Północnej w Opolu</t>
  </si>
  <si>
    <t xml:space="preserve">Uzbrojenie terenów w rejonie 
ul. Arki Bożka w Opolu </t>
  </si>
  <si>
    <t>Przebudowa i budowa układu komunikacyjnego i infrastruktury w rejonie ul.Głogowskiej - Rejtana w Opolu</t>
  </si>
  <si>
    <t>Przebudowa sieci wodociągowej, kanalizacji sanitarnej i deszczowej oraz sieci energetycznej i oświetleniowej wraz z budową nawierzchni ul.Miłej</t>
  </si>
  <si>
    <t xml:space="preserve">Budowa kanalizacji deszczowej i urządzeń podczyszczających wraz z przebudową rowu R-12 w dzielnicy Nowa Wieś Królewska ul.Żwirowa, Al.Przyjaźni, ul.Marka z Jemielnicy w Opolu </t>
  </si>
  <si>
    <t>Pozostałe zadania w zakresie kultury</t>
  </si>
  <si>
    <t>Organizacja II Międzynarodowego Pleneru Rzeźby w Marmurze</t>
  </si>
  <si>
    <t>Opolski Teatr Lalki i Aktora</t>
  </si>
  <si>
    <t>Wyposażenie techniczne budynku zaplecza technicznego z salą prób Opolskiego Teatru Lalki i Aktora im. A. Smolki w Opolu</t>
  </si>
  <si>
    <t>Miejski Ośrodek Kultury</t>
  </si>
  <si>
    <t xml:space="preserve">Galeria Sztuki Współczesnej </t>
  </si>
  <si>
    <t>Przebudowa budynku przy ul. Kośnego 32</t>
  </si>
  <si>
    <t xml:space="preserve">Miejska Biblioteka Publiczna </t>
  </si>
  <si>
    <t>Ogród Zoologiczny - wydatki bieżące</t>
  </si>
  <si>
    <t>Budowa stadionu lekkoatletycznego w Opolu 
ul. Szarych Szeregów  - II etap</t>
  </si>
  <si>
    <t xml:space="preserve">Budowa Opolskiego Centrum Sportu i Rekreacji </t>
  </si>
  <si>
    <t>ODRA uRzeka w Opolu</t>
  </si>
  <si>
    <t>Budowa wielofunkcyjnego boiska sportowego przy ul Złotej - boisko wielofunkcyjne wraz z wyposażeniem i ogrodzeniem</t>
  </si>
  <si>
    <t>Stadion miejski żużlowy - zakończenie budowy trybun od strony wieży sędziowskiej</t>
  </si>
  <si>
    <t>Miejski Ośrodek Sportu i Rekreacji - wydatki bieżące</t>
  </si>
  <si>
    <t>Zadania w zakresie kultury fizycznej i sportu</t>
  </si>
  <si>
    <t>Prowadzenie pozalekcyjnych zajęć sportowych - środki z Miejskiego Programu Profilaktyki i Rozwiązywania Problemów Alkoholowych</t>
  </si>
  <si>
    <t xml:space="preserve">§ </t>
  </si>
  <si>
    <t>PRZYCHODY OGÓŁEM</t>
  </si>
  <si>
    <t>ROZCHODY OGÓŁEM</t>
  </si>
  <si>
    <t>Propozycja zmian                        -/+</t>
  </si>
  <si>
    <t>Projekt planu na 2008 r. po proponowanych zmianach</t>
  </si>
  <si>
    <t>Muzea</t>
  </si>
  <si>
    <t xml:space="preserve">Organizacja Muzeum Polskiej Piosenki </t>
  </si>
  <si>
    <t>Opracowanie dokumentacji budowy węzła komunikacyjnego drogi wojewódzkiej nr 454 (ul.Budowlanych - Sobieskiego) z obwodnicą północną</t>
  </si>
  <si>
    <t xml:space="preserve">Opolskie Centrum Sportu i Rekreacji - budowa dojazdów do obiektów sportowych (dokumentacja wstępna) </t>
  </si>
  <si>
    <t>Przygotowanie dokumentacji remontu budynku Zespołu Pieśni i Tańca "Opole" przy Al. Przyjaźni</t>
  </si>
  <si>
    <t>Budowa rowerowego toru przeszkód</t>
  </si>
  <si>
    <t>Przebudowa linii kablowych niskiego napięcia usytuowanych na działkach przy ul.Tarnopolskiej w Opolu</t>
  </si>
  <si>
    <t>Budowa radiowego systemu monitoringu miasta - etap I</t>
  </si>
  <si>
    <t>Realizacja programu profilaktyki szczepień ochronnych przeciw meningokokom grupy C</t>
  </si>
  <si>
    <t>Remont i odtworzenie placów zabaw</t>
  </si>
  <si>
    <t>Budowa fundamentów pod posadowienie rzeźb plenerowych Pierwszego Międzynarodowego  Pleneru Rzeźby w marmurze Opole 2006 wraz z montażem rzeźb i z zagospodarowaniem terenu</t>
  </si>
  <si>
    <t>Przebudowa i termomodernizacja budynku Żłobka nr 4, Opole ul. Barlickiego 2</t>
  </si>
  <si>
    <t>Zakup sprzętu i oprogramowania do celów zarządzania mieniem komunalnym</t>
  </si>
  <si>
    <t>Przebudowa i remont lokalu przy 
ul. Piotrowskiej 2 w Opolu na potrzeby żłobka - opracowanie dokumentacji</t>
  </si>
  <si>
    <t>Roboty zalecone do wykonania przez komisję odbiorową na obiekcie budynku zaplecza technicznego Opolskiego Teatru Lalki i Aktora im. A.Smolki</t>
  </si>
  <si>
    <t>Zespół Placówek Oświatowych - Centrum Kształcenia Praktycznego - zakupy inwestycyjne sprzętu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</si>
  <si>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</si>
  <si>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Rozbudowa cmentarza komunalnego ul.Cmentarna w Opolu - zakończenie I etapu realizacji</t>
  </si>
  <si>
    <t>Wydatki na zadania bieżące realizowane przez gminę na podstawie porozumień z organami administracji rządowej</t>
  </si>
  <si>
    <t>Zakup programów i akcesorii komputerowych</t>
  </si>
  <si>
    <t>Budowa budynku mieszkalnego wielorodzinnego z lokalami socjalnymi przy ul.Walecki 5-7 w Opolu</t>
  </si>
  <si>
    <t>Przebudowa Amfiteatru Tysiąclecia w Opolu</t>
  </si>
  <si>
    <t xml:space="preserve">Remonty </t>
  </si>
  <si>
    <t>Eksploatacja</t>
  </si>
  <si>
    <t>Zarządzanie</t>
  </si>
  <si>
    <t>Media</t>
  </si>
  <si>
    <t>Wydatki związane z zarządzaniem mieniem komunalnym:</t>
  </si>
  <si>
    <t>Zakup i wdrożenie zintegrowanego systemu zarządzania miastem – etap I – system finansowo-księgowy, planowanie i obsługa budżetu, pełna obsługa podatków oraz ewidencje</t>
  </si>
  <si>
    <t>Przebudowa istniejącego okablowania strukturalnego w budynku na Pl.Wolności</t>
  </si>
  <si>
    <t>Realizacja projektu „Podnoszenie i dostosowanie kwalifikacji zawodowych do potrzeb administracji samorządowej"</t>
  </si>
  <si>
    <t xml:space="preserve">Realizacja projektu „Profesjonalna kadra samorządowa miasta Opola" </t>
  </si>
  <si>
    <t>Promocja jednostek samorządu terytorialnego</t>
  </si>
  <si>
    <t>Udział w stowarzyszeniach i organizacjach - składki członkowskie</t>
  </si>
  <si>
    <t xml:space="preserve">Komendy wojewódzkie Policji </t>
  </si>
  <si>
    <t>Dowóz dzieci niepełnosprawnych do szkół i ośrodków szkolno – wychowawczych</t>
  </si>
  <si>
    <t>Zespół Placówek Oświatowych - Centrum Kształcenia Praktycznego</t>
  </si>
  <si>
    <t>Miejski Ośrodek Doskonalenia Nauczycieli, 
w tym:</t>
  </si>
  <si>
    <t>Stypendia motywacyjne dla uczniów</t>
  </si>
  <si>
    <t>Realizacja programu profilaktyki i promocji zdrowia - badania mammograficzne - dotacja dla SP ZOZ Centrum</t>
  </si>
  <si>
    <t>Realizacja programu zapobiegania otyłości wśród  dzieci "ABC zdrowego odżywiania"</t>
  </si>
  <si>
    <t>Realizacja programu profilaktyki chorób cukrzycy</t>
  </si>
  <si>
    <t xml:space="preserve">Realizacja programu profilaktyki w zakresie wczesnego wykrywania raka krtani - dotacja dla SP ZOZ Centrum </t>
  </si>
  <si>
    <t>Prowadzenie oddziału dziennego pobytu dla dzieci z porażeniem mózgowym i innymi schorzeniami układu nerwowego</t>
  </si>
  <si>
    <t>Dofinansowanie działalności warsztatu terapii zajęciowej</t>
  </si>
  <si>
    <t>Składki na ubezpieczenie zdrowotne opłacane za osoby pobierające niektóre świadczenia z pomocy społecznej oraz niektóre świadczenia rodzinne</t>
  </si>
  <si>
    <t>Zasiłki i pomoc w naturze oraz składki na ubezpieczenia emerytalne i rentowe</t>
  </si>
  <si>
    <t xml:space="preserve">Punkt Konsultacyjny </t>
  </si>
  <si>
    <t>Przebudowa budynku Żłobka Nr 4</t>
  </si>
  <si>
    <t>Klub Integracji Społecznej - wydatki bieżące</t>
  </si>
  <si>
    <t xml:space="preserve">Realizacja projektu „Pracofonik” </t>
  </si>
  <si>
    <t>pomocy rodzinom i osobom w trudnej sytuacji życiowej</t>
  </si>
  <si>
    <t>Zespół Placówek Oświatowych - Bursa Szkół Pomaturalnych</t>
  </si>
  <si>
    <t>Wypoczynek dzieci i młodzieży, w tym:</t>
  </si>
  <si>
    <t>Zespół Placówek Oświatowych - Szkolne Schronisko Młodzieżowe</t>
  </si>
  <si>
    <t>Wdrożenie systemu znakowania i identyfikacji psów na terenie miasta Opola</t>
  </si>
  <si>
    <t>Zakup znaczków rejestracyjnych dla psów</t>
  </si>
  <si>
    <t>Ogłoszenia w mediach – dostęp do informacji o środowisku</t>
  </si>
  <si>
    <t>Analizy i opracowania dot. opracowanej dokumentacji przyszłościowej</t>
  </si>
  <si>
    <t>Budowa separatorów na wylotach kanalizacji deszczowej lewobrzeżnej zlewni rzeki Odry</t>
  </si>
  <si>
    <t>Uzbrojenie terenu w rejonie ul. Wrocławskiej-Kokota w Opolu</t>
  </si>
  <si>
    <t>Konserwacja, renowacja i roboty budowlane przy zabytku wpisanym do rejestru zabytków</t>
  </si>
  <si>
    <t>Przebudowa, rozbudowa i nadbudowa budynku przy ul. Minorytów 4 z przeznaczeniem na siedzibę wypożyczalni centralnej Miejskiej Biblioteki Publicznej w Opolu</t>
  </si>
  <si>
    <t>Adaptacja budynku akwarium - terrarium na pawilon zwierząt nocnych i ekspozycję "żywych dinozaurów" w Ogrodzie Zoologicznym w Opolu</t>
  </si>
  <si>
    <t>Stypendia sportowe za wysokie wyniki we współzawodnictwie krajowym i międzynarodowym</t>
  </si>
  <si>
    <t>0490</t>
  </si>
  <si>
    <t>Wpływy z innych lokalnych opłat pobieranych przez jednostki samorządu terytorialnego na podstawie odrębnych ustaw</t>
  </si>
  <si>
    <t>Środki na dofinansowanie własnych zadań bieżących gmin (związków gmin), powiatów (związków powiatów), samorządów województw, pozyskane z innych źródeł</t>
  </si>
  <si>
    <r>
      <t xml:space="preserve">-/+   </t>
    </r>
    <r>
      <rPr>
        <b/>
        <sz val="10"/>
        <rFont val="Arial CE"/>
        <family val="0"/>
      </rPr>
      <t xml:space="preserve">                    GMINA </t>
    </r>
  </si>
  <si>
    <r>
      <t>-/+</t>
    </r>
    <r>
      <rPr>
        <b/>
        <sz val="10"/>
        <rFont val="Arial CE"/>
        <family val="0"/>
      </rPr>
      <t xml:space="preserve">                       POWIAT</t>
    </r>
  </si>
  <si>
    <t>Przedszkole Publiczne Nr 4</t>
  </si>
  <si>
    <t>Przedszkole Publiczne Nr 5</t>
  </si>
  <si>
    <t>Przedszkole Publiczne Nr 6</t>
  </si>
  <si>
    <t>Programy polityki zdrowotnej</t>
  </si>
  <si>
    <t>POMOC SPOŁECZNA</t>
  </si>
  <si>
    <t>POZOSTAŁE ZADANIA W ZAKRESIE POLITYKI SPOŁECZNEJ</t>
  </si>
  <si>
    <t>Przedszkole Publiczne Nr 14</t>
  </si>
  <si>
    <t>Przedszkole Publiczne Nr 16</t>
  </si>
  <si>
    <t>Przedszkole Publiczne Nr 20</t>
  </si>
  <si>
    <t>Przedszkole Publiczne Nr 21</t>
  </si>
  <si>
    <t>Przedszkole Publiczne Nr 23</t>
  </si>
  <si>
    <t>Przedszkole Publiczne Nr 24</t>
  </si>
  <si>
    <t>Przedszkole Publiczne Nr 26</t>
  </si>
  <si>
    <t>Przedszkole Publiczne Nr 28</t>
  </si>
  <si>
    <t>Przedszkole Publiczne Nr 29</t>
  </si>
  <si>
    <t>Przedszkole Publiczne Nr 30</t>
  </si>
  <si>
    <t>Przedszkole Publiczne Nr 42</t>
  </si>
  <si>
    <t>Przedszkole Publiczne Nr 43</t>
  </si>
  <si>
    <t>Przedszkole Publiczne Nr 44</t>
  </si>
  <si>
    <t>Przedszkole Publiczne Nr 51</t>
  </si>
  <si>
    <t>Przedszkole Publiczne Nr 55</t>
  </si>
  <si>
    <t>Gimnazja</t>
  </si>
  <si>
    <t>Publiczne Gimnazjum Nr 1</t>
  </si>
  <si>
    <t>Publiczne Gimnazjum Nr 2</t>
  </si>
  <si>
    <t>Publiczne Gimnazjum Nr 3</t>
  </si>
  <si>
    <t>Publiczne Gimnazjum Nr 4</t>
  </si>
  <si>
    <t>Publiczne Gimnazjum Nr 5</t>
  </si>
  <si>
    <t>Publiczne Gimnazjum Nr 6</t>
  </si>
  <si>
    <t>Publiczne Gimnazjum Nr 7</t>
  </si>
  <si>
    <t>Publiczne Gimnazjum Nr 8</t>
  </si>
  <si>
    <t>Zespół Szkół im. Prymasa Tysiąclecia -Gimnazjum dla Dorosłych</t>
  </si>
  <si>
    <t>Ośrodki informacji turystycznej</t>
  </si>
  <si>
    <t>TURYSTYKA</t>
  </si>
  <si>
    <t>DOCHODY OD OSÓB PRAWNYCH, OD OSÓB FIZYCZNYCH I OD INNYCH JEDNOSTEK NIE POSIADAJĄCYCH OSOBOWOŚCI PRAWNEJ ORAZ WYDATKI ZWIĄZANE Z ICH POBOREM</t>
  </si>
  <si>
    <t>Gimnazja specjalne</t>
  </si>
  <si>
    <t>Zespół Szkół Specjalnych - Publiczne Gimnazjum Specjalne</t>
  </si>
  <si>
    <t>Dowożenie uczniów do szkół</t>
  </si>
  <si>
    <t xml:space="preserve">Licea ogólnokształcące </t>
  </si>
  <si>
    <t>Szkoły zawodowe</t>
  </si>
  <si>
    <t>Zespół Szkół Elektrycznych</t>
  </si>
  <si>
    <t>Zespół Szkół Mechanicznych</t>
  </si>
  <si>
    <t>Zespół Szkół Ekonomicznych</t>
  </si>
  <si>
    <t>Zespół Szkół Technicznych i Ogólnokształcących</t>
  </si>
  <si>
    <t>Zespół Szkół Zawodowych Nr 4</t>
  </si>
  <si>
    <t>Zespół Szkół im.Prymasa Tysiąclecia</t>
  </si>
  <si>
    <t>Zespół Szkół Budowlanych</t>
  </si>
  <si>
    <t>ZSZ WZDZ - publiczna - dotacja</t>
  </si>
  <si>
    <t>Szkoły artystyczne</t>
  </si>
  <si>
    <t xml:space="preserve">Szkoły zawodowe specjalne </t>
  </si>
  <si>
    <t>Komisje egzaminacyjne</t>
  </si>
  <si>
    <t>Przeciwdziałanie alkoholizmowi</t>
  </si>
  <si>
    <t>Składki na ubezpieczenie zdrowotne oraz świadczenia dla osób nie objętych obowiązkiem ubezpieczenia zdrowotnego</t>
  </si>
  <si>
    <t xml:space="preserve">Placówki opiekuńczo-wychowawcze </t>
  </si>
  <si>
    <t xml:space="preserve">Domy pomocy społecznej </t>
  </si>
  <si>
    <t>Ośrodki wsparcia</t>
  </si>
  <si>
    <t>Rodziny zastępcze</t>
  </si>
  <si>
    <t>Żłobki</t>
  </si>
  <si>
    <t>Dodatki mieszkaniowe</t>
  </si>
  <si>
    <t>Powiatowe centra pomocy rodzinie</t>
  </si>
  <si>
    <t xml:space="preserve">Ośrodki pomocy społecznej </t>
  </si>
  <si>
    <t>Jednostki specjalistycznego poradnictwa, mieszkania chronione i ośrodki  interwencji kryzysowej</t>
  </si>
  <si>
    <t>Fundusz Pracy</t>
  </si>
  <si>
    <t>Ośrodki adopcyjno-opiekuńcze</t>
  </si>
  <si>
    <t>Powiatowe urzędy pracy</t>
  </si>
  <si>
    <t xml:space="preserve">Pozostała działalność </t>
  </si>
  <si>
    <t>Świetlice szkolne</t>
  </si>
  <si>
    <t>Przedszkola</t>
  </si>
  <si>
    <t>Przedszkole Publiczne Nr 2</t>
  </si>
  <si>
    <t>Przedszkole Publiczne Nr 3</t>
  </si>
  <si>
    <t>Przedszkole Publiczne Nr 8</t>
  </si>
  <si>
    <t>Przedszkole Publiczne Nr 22</t>
  </si>
  <si>
    <t>Przedszkole Publiczne Nr 25</t>
  </si>
  <si>
    <t xml:space="preserve"> </t>
  </si>
  <si>
    <t>Przedszkole Publiczne Nr 33</t>
  </si>
  <si>
    <t>Przedszkole Publiczne Nr 38</t>
  </si>
  <si>
    <t>Przedszkole Publiczne Nr 46</t>
  </si>
  <si>
    <t>Przedszkole Publiczne Nr 54</t>
  </si>
  <si>
    <t>Przedszkole Publiczne Nr 56</t>
  </si>
  <si>
    <t>Przedszkola niepubliczne - dotacje</t>
  </si>
  <si>
    <t>Przedszkola specjalne</t>
  </si>
  <si>
    <t>Przedszkole Publiczne Nr 53</t>
  </si>
  <si>
    <t>Placówki wychowania pozaszkolnego</t>
  </si>
  <si>
    <t xml:space="preserve">Międzyszkolny Ośrodek Sportowy  </t>
  </si>
  <si>
    <t>Młodzieżowy Dom Kultury</t>
  </si>
  <si>
    <t>Szkolny Ośrodek Sportowo - Wypoczynkowy - Zieleniec</t>
  </si>
  <si>
    <t>Państwowe Ognisko Plastyczne - dotacja</t>
  </si>
  <si>
    <t>Internaty i bursy szkolne</t>
  </si>
  <si>
    <t>Internat Zespołu Szkół Mechanicznych</t>
  </si>
  <si>
    <t>Internat przy WZDZ Opole - dotacja</t>
  </si>
  <si>
    <t>Pomoc materialna dla uczniów</t>
  </si>
  <si>
    <t>Szkolne schroniska młodzieżowe</t>
  </si>
  <si>
    <t>Oczyszczanie miast i wsi</t>
  </si>
  <si>
    <t xml:space="preserve">Utrzymanie zieleni w miastach i gminach </t>
  </si>
  <si>
    <t xml:space="preserve">Schroniska dla zwierząt </t>
  </si>
  <si>
    <t>Oświetlenie ulic, placów i dróg</t>
  </si>
  <si>
    <t>Zakłady gospodarki komunalnej</t>
  </si>
  <si>
    <t xml:space="preserve">KULTURA I OCHRONA DZIEDZICTWA NARODOWEGO </t>
  </si>
  <si>
    <t>Zespoły do spraw orzekania o niepełnosprawności</t>
  </si>
  <si>
    <t>Administrowanie strefą płatnego parkowania</t>
  </si>
  <si>
    <t>Administrowanie terenem po rekultywacji składowiska odpadów przy Al.Przyjaźni</t>
  </si>
  <si>
    <t>Selektywna zbiórka i utylizacja odpadów</t>
  </si>
  <si>
    <t>Utrzymanie szaletów</t>
  </si>
  <si>
    <t xml:space="preserve">Domy i ośrodki kultury, świetlice i kluby </t>
  </si>
  <si>
    <t xml:space="preserve">Galerie i biura wystaw artystycznych </t>
  </si>
  <si>
    <t>Biblioteki</t>
  </si>
  <si>
    <t>Ogrody botaniczne i zoologiczne</t>
  </si>
  <si>
    <t>Zadania ratownictwa górskiego i wodnego</t>
  </si>
  <si>
    <t>Instytucje kultury fizycznej</t>
  </si>
  <si>
    <t>OGÓŁEM WYDATKI</t>
  </si>
  <si>
    <t>Spłaty otrzymanych krajowych pożyczek i kredytów</t>
  </si>
  <si>
    <t>Zespół Państwowych Placówek Kształcenia Plastycznego</t>
  </si>
  <si>
    <t>Rezerwaty i pomniki przyrody</t>
  </si>
  <si>
    <t>Eksploatacja kanalizacji deszczowej</t>
  </si>
  <si>
    <t>Eksploatacja rowów komunalnych</t>
  </si>
  <si>
    <t>Koszty eksmisji</t>
  </si>
  <si>
    <t>Opracowania projektowe</t>
  </si>
  <si>
    <t xml:space="preserve">Poradnie psychologiczno-pedagogiczne, w tym poradnie specjalistyczne </t>
  </si>
  <si>
    <t>Konserwacja i utrzymanie rowów melioracyjnych</t>
  </si>
  <si>
    <t>Zespół Szkolno - Przedszkolny Nr 1 - Publiczna Szkoła Podstawowa Nr 28</t>
  </si>
  <si>
    <t>Zespół Szkolno-Przedszkolny Nr 1 - Przedszkole Publiczne Nr 36</t>
  </si>
  <si>
    <t>Zwalczanie narkomanii</t>
  </si>
  <si>
    <t>Pokrycie kosztów pobytu dzieci w placówkach opiekuńczo - wychowawczych poza powiatem Opole</t>
  </si>
  <si>
    <t>Zespół Szkolno-Przedszkolny Nr 1 - Publiczna Szkoła Podstawowa Nr 28</t>
  </si>
  <si>
    <t>Miejska Poradnia Psychologiczno - Pedagogiczna</t>
  </si>
  <si>
    <t>Konserwacja placów zabaw na terenie gminy</t>
  </si>
  <si>
    <t>Interwencyjne porządkowanie terenów zieleni</t>
  </si>
  <si>
    <t>Ochrona i konserwacja zabytków</t>
  </si>
  <si>
    <t>Środki na usamodzielnienie i kontynuację nauki wychowanków placówek opiekuńczo - wychowawczych</t>
  </si>
  <si>
    <t xml:space="preserve">Zespół Szkół Zawodowych im.Staszica </t>
  </si>
  <si>
    <t>Część równoważąca subwencji ogólnej dla powiatów</t>
  </si>
  <si>
    <t>Wpłata do budżetu państwa</t>
  </si>
  <si>
    <t>Dopłaty związane z odprowadzaniem ścieków z gospodarstw domowych</t>
  </si>
  <si>
    <t>Dokumentacja przyszłościowa, w tym dla projektów finansowanych z funduszy strukturalnych</t>
  </si>
  <si>
    <t>Komputeryzacja Urzędu Miasta</t>
  </si>
  <si>
    <t>Zakupy inwestycyjne sprzętu</t>
  </si>
  <si>
    <t>Doświetlenie ulic</t>
  </si>
  <si>
    <t>Dokumentacja przyszłościowa</t>
  </si>
  <si>
    <t>Inwestycje z udziałem ludności</t>
  </si>
  <si>
    <t>Wydatki na realizację zadań bieżących z zakresu administracji rządowej oraz innych zadań zleconych gminom (związkom gmin) ustawami</t>
  </si>
  <si>
    <t>Wydatki na realizację własnych zadań bieżących gmin (związków gmin)</t>
  </si>
  <si>
    <t>Wydatki na zadania bieżące z zakresu administracji rządowej oraz inne zadania zlecone ustawami realizowane przez powiat</t>
  </si>
  <si>
    <t>Wydatki na realizację zadań bieżących z zakresu administracji rządowej oraz innych zadań zleconych gminie (związkom gmin) ustawami</t>
  </si>
  <si>
    <t>Wydatki na zadania bieżące z zakresu administracji rządowej oraz inne zadania zlecone ustawami realizowane przez powiat (dzieci)</t>
  </si>
  <si>
    <t>Wydatki na zadania bieżące z zakresu administracji rządowej oraz inne zadania zlecone ustawami realizowane przez powiat (bezrobotni)</t>
  </si>
  <si>
    <t>Wydatki na realizację zadań bieżących z zakresu administracji rządowej oraz innych zadań zleconych gminom (związkom gmin) ustawami - realizacja świadczeń rodzinnych</t>
  </si>
  <si>
    <t>Wydatki na zadania realizowane przez powiat na podstawie porozumień z organami administracji rządowej</t>
  </si>
  <si>
    <t>środki przekazane przez pozostałe jednostki samorządu terytorialnego na realizację zadań bieżących</t>
  </si>
  <si>
    <t>Administrowanie parkingiem strzeżonym przy ul.Kołłątaja w Opolu</t>
  </si>
  <si>
    <t>Opracowania projektowe (zmiany)</t>
  </si>
  <si>
    <t>Wydatki bieżące niekwalifikowane związane z realizacją Programu Fundusz Spójności/ISPA - „Poprawa jakości wody w Opolu”</t>
  </si>
  <si>
    <t>Wpływy i wydatki związane z gromadzeniem środków z opłat produktowych</t>
  </si>
  <si>
    <t>Wydatki majątkowe niekwalifikowane związane z realizacją Programu Fundusz Spójności/ISPA - „Poprawa jakości wody w Opolu”</t>
  </si>
  <si>
    <t>Budowa budynku zaplecza technicznego z salą prób Opolskiego Teatru Lalki i Aktora im. A.Smolki, wraz z rozbiórką istniejącego budynku zaplecza technicznego w Opolu</t>
  </si>
  <si>
    <t>Obsługa Urzędu Miasta</t>
  </si>
  <si>
    <t>Dodatki motywacyjne dla dyrektorów szkół</t>
  </si>
  <si>
    <t>Zespół Szkół Specjalnych - Szkoła Specjalna Przysposabiająca do Pracy</t>
  </si>
  <si>
    <t>Fundusz nagród do dyspozycji Prezydenta</t>
  </si>
  <si>
    <t>Kontakty zagraniczne placówek oświatowych</t>
  </si>
  <si>
    <t>Awanse zawodowe nauczycieli</t>
  </si>
  <si>
    <t>Izby rolnicze</t>
  </si>
  <si>
    <t xml:space="preserve">Usługi opiekuńcze i specjalistyczne usługi opiekuńcze </t>
  </si>
  <si>
    <t>Dotacja</t>
  </si>
  <si>
    <t>Doskonalenie zawodowe nauczycieli</t>
  </si>
  <si>
    <t>URZĘDY NACZELNYCH ORGANÓW WŁADZY PAŃSTWOWEJ, KONTROLI I OCHRONY PRAWA ORAZ SĄDOWNICTWA</t>
  </si>
  <si>
    <t>Ośrodki szkolenia, dokształcania i doskonalenia kadr</t>
  </si>
  <si>
    <t>Urzędy naczelnych organów władzy państwowej, kontroli i ochrony prawa</t>
  </si>
  <si>
    <t>Przedszkole Publiczne Nr 37</t>
  </si>
  <si>
    <t>Publiczne Liceum Ogólnokształcące Nr I</t>
  </si>
  <si>
    <t>Zespół Szkół Ogólnokształcących - Publiczne Liceum Ogólnokształcące Nr III</t>
  </si>
  <si>
    <t>Zespół Szkół Ogólnokształcących - Publiczne Gimnazjum Nr 9</t>
  </si>
  <si>
    <t>Publiczne Liceum Ogólnokształcące Nr II</t>
  </si>
  <si>
    <t>Zespół Szkół Technicznych i Ogólnokształcących - Publiczne Liceum Ogólnokształcące Nr IV</t>
  </si>
  <si>
    <t>Zespół Szkół im. Prymasa Tysiąclecia - Publiczne Liceum Ogólnokształcące Nr V</t>
  </si>
  <si>
    <t>Publiczne Liceum Ogólnokształcące Nr VI</t>
  </si>
  <si>
    <t>Melioracje wodne</t>
  </si>
  <si>
    <t xml:space="preserve">Operaty wykonywane przez biegłych i rzeczoznawców w zakresie ochrony środowiska </t>
  </si>
  <si>
    <t xml:space="preserve">Badania dotyczące ochrony środowiska </t>
  </si>
  <si>
    <t>Wydatki bieżące - środki z Miejskiego Programu Profilaktyki i Rozwiązywania Problemów Alkoholowych</t>
  </si>
  <si>
    <t xml:space="preserve">Drogi wewnętrzne </t>
  </si>
  <si>
    <t>Usuwanie skutków klęsk żywiołowych</t>
  </si>
  <si>
    <t>Dokształcanie i doskonalenie nauczycieli</t>
  </si>
  <si>
    <r>
      <t>Dom Dziecka</t>
    </r>
    <r>
      <rPr>
        <i/>
        <sz val="10"/>
        <rFont val="Arial CE"/>
        <family val="2"/>
      </rPr>
      <t xml:space="preserve"> - wydatki bieżące</t>
    </r>
  </si>
  <si>
    <r>
      <t>Pogotowie Opiekuńcze</t>
    </r>
    <r>
      <rPr>
        <i/>
        <sz val="10"/>
        <rFont val="Arial CE"/>
        <family val="2"/>
      </rPr>
      <t xml:space="preserve"> - wydatki bieżące</t>
    </r>
  </si>
  <si>
    <r>
      <t>Ośrodek Adopcyjno - Opiekuńczy</t>
    </r>
    <r>
      <rPr>
        <i/>
        <sz val="10"/>
        <rFont val="Arial CE"/>
        <family val="2"/>
      </rPr>
      <t xml:space="preserve"> - wydatki bieżące </t>
    </r>
  </si>
  <si>
    <t xml:space="preserve">Wydatki bieżące </t>
  </si>
  <si>
    <t>Przedszkole Publiczne Nr 18</t>
  </si>
  <si>
    <t>Utrzymanie terenów zieleni</t>
  </si>
  <si>
    <t>Usuwanie wraków pojazdów z terenu gminy</t>
  </si>
  <si>
    <t xml:space="preserve">Obiekty sportowe </t>
  </si>
  <si>
    <t>Odprawy i nagrody jubileuszowe pracowników oświaty</t>
  </si>
  <si>
    <t>Centra kształcenia ustawicznego i praktycznego oraz ośrodki dokształcania zawodowego</t>
  </si>
  <si>
    <t>Kolonie i obozy oraz inne formy wypoczynku dzieci i młodzieży szkolnej, a także szkolenia młodzieży</t>
  </si>
  <si>
    <t>Gospodarka ściekowa i ochrona wód</t>
  </si>
  <si>
    <t>Wydatki na oczyszczanie miasta</t>
  </si>
  <si>
    <t>Wydatki na oświetlenie ulic</t>
  </si>
  <si>
    <t>Usługi weterynaryjne</t>
  </si>
  <si>
    <t>Odkomarzanie i odszczurzanie</t>
  </si>
  <si>
    <t>Usuwanie odpadów z terenów gminy</t>
  </si>
  <si>
    <t>Dział</t>
  </si>
  <si>
    <t>Treść</t>
  </si>
  <si>
    <t>010</t>
  </si>
  <si>
    <t>ROLNICTWO I ŁOWIECTWO</t>
  </si>
  <si>
    <t>020</t>
  </si>
  <si>
    <t>LEŚNICTWO</t>
  </si>
  <si>
    <t>TRANSPORT I ŁĄCZNOŚĆ</t>
  </si>
  <si>
    <t>DZIAŁALNOŚĆ USŁUGOWA</t>
  </si>
  <si>
    <t xml:space="preserve">BEZPIECZEŃSTWO PUBLICZNE I OCHRONA PRZECIWPOŻAROWA </t>
  </si>
  <si>
    <t>RÓŻNE ROZLICZENIA</t>
  </si>
  <si>
    <t>OCHRONA ZDROWIA</t>
  </si>
  <si>
    <t xml:space="preserve">GOSPODARKA KOMUNALNA I OCHRONA ŚRODOWISKA </t>
  </si>
  <si>
    <t xml:space="preserve">OGRODY BOTANICZNE I ZOOLOGICZNE ORAZ NATURALNE OBSZARY I OBIEKTY CHRONIONEJ PRZYRODY </t>
  </si>
  <si>
    <t>EDUKACYJNA OPIEKA WYCHOWAWCZA</t>
  </si>
  <si>
    <t>KULTURA FIZYCZNA I SPORT</t>
  </si>
  <si>
    <t>Fundusz świadczeń socjalnych dla nauczycieli emerytów i rencistów</t>
  </si>
  <si>
    <t>Ośrodek Readaptacji Społecznej "Szansa"</t>
  </si>
  <si>
    <t>Zwrot kaucji mieszkaniowych</t>
  </si>
  <si>
    <t>środki z Miejskiego Programu Profilaktyki i Rozwiązywania Problemów Alkoholowych</t>
  </si>
  <si>
    <t>Rozdział</t>
  </si>
  <si>
    <t>z tego</t>
  </si>
  <si>
    <t>Wydatki bieżące</t>
  </si>
  <si>
    <t>w tym</t>
  </si>
  <si>
    <t>Wydatki majątkowe</t>
  </si>
  <si>
    <t>Wynagrodzenia i pochodne</t>
  </si>
  <si>
    <t>Dotacje</t>
  </si>
  <si>
    <t>Remonty</t>
  </si>
  <si>
    <t>01008</t>
  </si>
  <si>
    <t>01030</t>
  </si>
  <si>
    <t>01095</t>
  </si>
  <si>
    <t>Pozostała działalność</t>
  </si>
  <si>
    <t xml:space="preserve">Lokalny transport zbiorowy </t>
  </si>
  <si>
    <t>Drogi publiczne w miastach na prawach powiatu</t>
  </si>
  <si>
    <t xml:space="preserve">Drogi publiczne gminne </t>
  </si>
  <si>
    <t xml:space="preserve">GOSPODARKA MIESZKANIOWA </t>
  </si>
  <si>
    <t>Różne jednostki obsługi gospodarki mieszkaniowej</t>
  </si>
  <si>
    <t>Gospodarka gruntami i nieruchomościami</t>
  </si>
  <si>
    <t>Plany zagospodarowania przestrzennego</t>
  </si>
  <si>
    <t>Prace geodezyjne i kartograficzne (nieinwestycyjne)</t>
  </si>
  <si>
    <t>Nadzór budowlany</t>
  </si>
  <si>
    <t>Cmentarze</t>
  </si>
  <si>
    <t xml:space="preserve">ADMINISTRACJA PUBLICZNA </t>
  </si>
  <si>
    <t>Urzędy wojewódzkie</t>
  </si>
  <si>
    <t xml:space="preserve">Starostwa powiatowe </t>
  </si>
  <si>
    <t xml:space="preserve">Rady gmin (miast i miast na prawach powiatu) </t>
  </si>
  <si>
    <t xml:space="preserve">Urzędy gmin (miast i miast na prawach powiatu) </t>
  </si>
  <si>
    <t>Komisje poborowe</t>
  </si>
  <si>
    <t>Pobór podatków, opłat i niepodatkowych należności budżetowych</t>
  </si>
  <si>
    <t>Komendy powiatowe Państwowej Straży Pożarnej</t>
  </si>
  <si>
    <t>Ochotnicze straże pożarne</t>
  </si>
  <si>
    <t>Obrona cywilna</t>
  </si>
  <si>
    <t xml:space="preserve">Straż Miejska </t>
  </si>
  <si>
    <t xml:space="preserve">OBSŁUGA DŁUGU PUBLICZNEGO </t>
  </si>
  <si>
    <t xml:space="preserve">Obsługa papierów wartościowych, kredytów i pożyczek jednostek samorządu terytorialnego </t>
  </si>
  <si>
    <t>Rezerwy ogólne i celowe</t>
  </si>
  <si>
    <t>Rezerwa ogólna</t>
  </si>
  <si>
    <t>Rezerwa celowa</t>
  </si>
  <si>
    <t xml:space="preserve">OŚWIATA I WYCHOWANIE </t>
  </si>
  <si>
    <t>Szkoły podstawowe</t>
  </si>
  <si>
    <t>Publiczna Szkoła Podstawowa Nr 1</t>
  </si>
  <si>
    <t>Publiczna Szkoła Podstawowa Nr 2</t>
  </si>
  <si>
    <t>Publiczna Szkoła Podstawowa Nr 5</t>
  </si>
  <si>
    <t>Publiczna Szkoła Podstawowa Nr 7</t>
  </si>
  <si>
    <t>Publiczna Szkoła Podstawowa Nr 8</t>
  </si>
  <si>
    <t>Publiczna Szkoła Podstawowa Nr 9</t>
  </si>
  <si>
    <t>Publiczna Szkoła Podstawowa Nr 10</t>
  </si>
  <si>
    <t>Publiczna Szkoła Podstawowa Nr 11</t>
  </si>
  <si>
    <t>Publiczna Szkoła Podstawowa Nr 14</t>
  </si>
  <si>
    <t>Publiczna Szkoła Podstawowa Nr 15</t>
  </si>
  <si>
    <t>Publiczna Szkoła Podstawowa Nr 16</t>
  </si>
  <si>
    <t>Publiczna Szkoła Podstawowa Nr 20</t>
  </si>
  <si>
    <t>Publiczna Szkoła Podstawowa Nr 21</t>
  </si>
  <si>
    <t>Publiczna Szkoła Podstawowa Nr 24</t>
  </si>
  <si>
    <t>Publiczna Szkoła Podstawowa Nr 25</t>
  </si>
  <si>
    <t>Publiczna Szkoła Podstawowa Nr 26</t>
  </si>
  <si>
    <t>Publiczna Szkoła Podstawowa Nr 29</t>
  </si>
  <si>
    <t>Szkoły podstawowe specjalne</t>
  </si>
  <si>
    <t>Zespół Szkół Specjalnych - Publiczna Szkoła Podstawowa Nr 13</t>
  </si>
  <si>
    <t>Publiczna Szkoła Podstawowa w Pogotowiu Opiekuńczym</t>
  </si>
  <si>
    <t>Rozbiórka budynków mieszkalnych i gospodarczych</t>
  </si>
  <si>
    <t>Przechowywanie zarchiwizowanej dokumentacji po zlikwidowanych jednostkach oświatowych</t>
  </si>
  <si>
    <t>Współpraca z organizacjami pozarządowymi w zakresie nauki, edukacji, oświaty i wychowania</t>
  </si>
  <si>
    <t>Organizacja Regionalnych Targów Edukacyjnych</t>
  </si>
  <si>
    <t>Wydatki na planowane konferencje, konsultacje, narady, spotkania, imprezy i uroczystości szkolne m.in. związane z jubileuszem szkoły, nadaniem imienia szkole oraz inne zadania edukacyjne</t>
  </si>
  <si>
    <t>Wydatki na planowane ogłoszenia prasowe o konkursie na stanowisko dyrektora jednostki oświatowej</t>
  </si>
  <si>
    <t>Upowszechnianie kultury, sportu i rekreacji wśród uczniów oraz inne zadania edukacyjno-wychowawcze realizowane przez jednostki oświatowe</t>
  </si>
  <si>
    <t xml:space="preserve">Realizacja programu profilaktyki chorób układu krążenia - dotacja dla SP ZOZ Centrum </t>
  </si>
  <si>
    <t xml:space="preserve">Realizacja programu profilaktyki chorób układu krążenia - dotacja dla SP ZOZ Zaodrze </t>
  </si>
  <si>
    <t xml:space="preserve">Realizacja programu profilaktyki chorób układu krążenia - dotacja dla SP ZOZ Śródmieście </t>
  </si>
  <si>
    <t>Badania do celów sanitarno-epidemiologicznych</t>
  </si>
  <si>
    <t xml:space="preserve">Realizacja zadań publicznych przez organizacje pozarządowe w zakresie: </t>
  </si>
  <si>
    <t>promocji i organizacji wolontariatu</t>
  </si>
  <si>
    <t>działania na rzecz osób niepełnosprawnych</t>
  </si>
  <si>
    <t>działalności wspomagającej rozwój wspólnot i społeczności lokalnych</t>
  </si>
  <si>
    <t>Stypendia dla uczniów</t>
  </si>
  <si>
    <t xml:space="preserve">Ogłoszenia prasowe związane z pomocą społeczną </t>
  </si>
  <si>
    <t>Realizacja programu edukacyjnego dla dzieci w wieku przedszkolnym "Biały ząbek"</t>
  </si>
  <si>
    <t>Dofinansowanie pracodawcom kosztów kształcenia młodocianych pracowników</t>
  </si>
  <si>
    <t>Realizacja programu samobadania piersi  "Badaj swoje piersi"</t>
  </si>
  <si>
    <t>Remonty konserwatorskie obiektów zabytkowych</t>
  </si>
  <si>
    <r>
      <t>Miejski Ośrodek Pomocy Rodzinie</t>
    </r>
    <r>
      <rPr>
        <i/>
        <sz val="10"/>
        <rFont val="Arial CE"/>
        <family val="2"/>
      </rPr>
      <t xml:space="preserve"> - wydatki bieżące</t>
    </r>
  </si>
  <si>
    <t>Zakłady gospodarki mieszkaniowej</t>
  </si>
  <si>
    <t>Uzbrojenie terenów w rejonie ulicy Lwowskiej</t>
  </si>
  <si>
    <t>Budowa kanalizacji deszczowej wraz z odbudową dróg nieutwardzonych w dzielnicach Gosławice, Nowa Wieś Królewska związana z realizacją Programu Fundusz Spójności/ISPA</t>
  </si>
  <si>
    <t>Remont kanalizacji deszczowej</t>
  </si>
  <si>
    <t xml:space="preserve">Remonty i bieżące utrzymanie dróg </t>
  </si>
  <si>
    <t>Wydatki bieżące, w tym:</t>
  </si>
  <si>
    <t>§</t>
  </si>
  <si>
    <t>0690</t>
  </si>
  <si>
    <t>Wpływy z różnych opłat</t>
  </si>
  <si>
    <t>Środki na dofinansowanie własnych inwestycji gmin (związków gmin), powiatów (związków powiatów), samorządów województw, pozyskane z innych źródeł</t>
  </si>
  <si>
    <t>GOSPODARKA MIESZKANIOWA</t>
  </si>
  <si>
    <t>0470</t>
  </si>
  <si>
    <t xml:space="preserve">Wpływy z opłat za zarząd, użytkowanie i użytkowanie wieczyste nieruchomości 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</si>
  <si>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</si>
  <si>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</si>
  <si>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0760</t>
  </si>
  <si>
    <t xml:space="preserve">Wpływy z tytułu przekształcenia prawa użytkowania wieczystego przysługującego osobom fizycznym w prawo własności </t>
  </si>
  <si>
    <t>0920</t>
  </si>
  <si>
    <t xml:space="preserve">Pozostałe odsetki </t>
  </si>
  <si>
    <t>0970</t>
  </si>
  <si>
    <t>Wpływy z różnych dochodów</t>
  </si>
  <si>
    <t>Dotacje celowe otrzymane z budżetu państwa na zadania bieżące z zakresu administracji rządowej oraz inne zadania zlecone ustawami realizowane przez powiat</t>
  </si>
  <si>
    <t>Dochody jednostek samorządu terytorialnego związane z realizacją zadań z zakresu administracji rządowej oraz innych zadań zleconych ustawami</t>
  </si>
  <si>
    <t>0830</t>
  </si>
  <si>
    <t>Wpływy z usług</t>
  </si>
  <si>
    <t>Dotacje celowe otrzymane z budżetu państwa na zadania bieżące realizowane przez gminę na podstawie porozumień z organami administracji rządowej</t>
  </si>
  <si>
    <t>ADMINISTRACJA PUBLICZNA</t>
  </si>
  <si>
    <t>0420</t>
  </si>
  <si>
    <t>Wpływy z opłaty komunikacyjnej</t>
  </si>
  <si>
    <t>Dotacje celowe otrzymane z budżetu państwa na realizację zadań bieżących z zakresu administracji rządowej oraz innych zadań zleconych gminie (związkom gmin) ustawami</t>
  </si>
  <si>
    <t>Dotacje celowe otrzymane z budżetu państwa na zadania bieżące realizowane przez powiat na podstawie porozumień z organami administracji rządowej</t>
  </si>
  <si>
    <t>0570</t>
  </si>
  <si>
    <t>Grzywny, mandaty i inne kary pieniężne od ludności</t>
  </si>
  <si>
    <t>0010</t>
  </si>
  <si>
    <t>Podatek dochodowy od osób fizycznych</t>
  </si>
  <si>
    <t>0020</t>
  </si>
  <si>
    <t>Podatek dochodowy od osób prawnych</t>
  </si>
  <si>
    <t>0310</t>
  </si>
  <si>
    <t xml:space="preserve">Podatek od nieruchomości </t>
  </si>
  <si>
    <t>0320</t>
  </si>
  <si>
    <t>Podatek rolny</t>
  </si>
  <si>
    <t>0330</t>
  </si>
  <si>
    <t>Podatek leśny</t>
  </si>
  <si>
    <t>0340</t>
  </si>
  <si>
    <t>Podatek od środków transportowych</t>
  </si>
  <si>
    <t>0350</t>
  </si>
  <si>
    <t>Podatek od działalności gospodarczej osób fizycznych, opłacany w formie karty podatkowej</t>
  </si>
  <si>
    <t>0360</t>
  </si>
  <si>
    <t>Podatek od spadków i darowizn</t>
  </si>
  <si>
    <t>0410</t>
  </si>
  <si>
    <t>Wpływy z opłaty skarbowej</t>
  </si>
  <si>
    <t>0430</t>
  </si>
  <si>
    <t>Wpływy z opłaty targowej</t>
  </si>
  <si>
    <t>0460</t>
  </si>
  <si>
    <t>Wpływy z opłaty eksploatacyjnej</t>
  </si>
  <si>
    <t>0500</t>
  </si>
  <si>
    <t>Podatek od czynności cywilnoprawnych</t>
  </si>
  <si>
    <t>0910</t>
  </si>
  <si>
    <t>Odsetki od nieterminowych wpłat z tytułu podatków i opłat</t>
  </si>
  <si>
    <t>Pozostałe odsetki</t>
  </si>
  <si>
    <t>Subwencje ogólne z budżetu państwa</t>
  </si>
  <si>
    <t>OŚWIATA I WYCHOWANIE</t>
  </si>
  <si>
    <t>Dotacje celowe otrzymane z gminy na zadania bieżące realizowane na podstawie porozumień (umów) między jednostkami samorządu terytorialnego</t>
  </si>
  <si>
    <t>Dotacja celowa otrzymana przez jednostkę samorządu terytorialnego od innej jednostki samorządu terytorialnego będącej instytucją wdrażającą na zadania bieżące realizowane na podstawie porozumień (umów)</t>
  </si>
  <si>
    <t>0480</t>
  </si>
  <si>
    <t>Wpływy z opłat za zezwolenia na sprzedaż alkoholu</t>
  </si>
  <si>
    <t xml:space="preserve">POMOC SPOŁECZNA </t>
  </si>
  <si>
    <t>Dotacje celowe otrzymane z budżetu państwa na realizację własnych zadań bieżących gmin (związków gmin)</t>
  </si>
  <si>
    <t>Dotacje celowe otrzymane z budżetu państwa na realizację bieżących zadań własnych powiatu</t>
  </si>
  <si>
    <t>Dotacje celowe otrzymane z powiatu na zadania bieżące realizowane na podstawie porozumień (umów) między jednostkami samorządu terytorialnego</t>
  </si>
  <si>
    <t>0400</t>
  </si>
  <si>
    <t>Wpływy z opłaty produktowej</t>
  </si>
  <si>
    <t>0580</t>
  </si>
  <si>
    <t>Grzywny i inne kary pieniężne od osób prawnych i innych jednostek organizacyjnych</t>
  </si>
  <si>
    <t>Dotacje celowe otrzymane z gminy na inwestycje i zakupy inwestycyjne realizowane na podstawie porozumień (umów) między jednostkami samorządu terytorialnego</t>
  </si>
  <si>
    <t xml:space="preserve">KULTURA FIZYCZNA I SPORT </t>
  </si>
  <si>
    <t xml:space="preserve">Przychody z zaciągniętych pożyczek na finansowanie zadań realizowanych z udziałem środków pochodzących z budżetu Unii Europejskiej </t>
  </si>
  <si>
    <t>Przychody ze sprzedaży innych papierów wartościowych</t>
  </si>
  <si>
    <t xml:space="preserve">Przychody z zaciągniętych pożyczek i kredytów na rynku krajowym </t>
  </si>
  <si>
    <t>Przychody z tytułu innych rozliczeń krajowych</t>
  </si>
  <si>
    <t>Propozycja zmian</t>
  </si>
  <si>
    <r>
      <t xml:space="preserve">Propozycja zmian                       </t>
    </r>
    <r>
      <rPr>
        <b/>
        <sz val="14"/>
        <rFont val="Arial CE"/>
        <family val="2"/>
      </rPr>
      <t xml:space="preserve"> -/+</t>
    </r>
  </si>
  <si>
    <t>Świadczenia rodzinne, zaliczka alimentacyjna oraz składki na ubezpieczenia emerytalne i rentowe z ubezpieczenia społecznego</t>
  </si>
  <si>
    <t>Teatry</t>
  </si>
  <si>
    <t>Spłaty pożyczek otrzymanych na finansowanie zadań realizowanych z udziałem środków pochodzących z budżetu Unii Europejskiej</t>
  </si>
  <si>
    <t>02002</t>
  </si>
  <si>
    <t>Nadzór nad gospodarką leśną</t>
  </si>
  <si>
    <t>Miejski Zakład Komunikacyjny Sp. z o.o.</t>
  </si>
  <si>
    <t>Przebudowa Placu Kopernika, ul.Żeromskiego, ul.Oleskiej, ul.Sienkiewicza w Opolu</t>
  </si>
  <si>
    <t>Przebudowa wiaduktu i układu komunikacyjnego oraz remont wiaduktu żelbetowego w ciągu ul.Reymonta</t>
  </si>
  <si>
    <t>Dokumentacja pozostała</t>
  </si>
  <si>
    <t>Miejska Informacja Turystyczna - wydatki bieżące</t>
  </si>
  <si>
    <t xml:space="preserve">Utrzymanie i administrowanie cmentarzami komunalnymi </t>
  </si>
  <si>
    <t>Wykonanie znaków witających przy drogach dojazdowych do Opola tzw. witaczy</t>
  </si>
  <si>
    <t>Inwentaryzacja urządzeń melioracyjnych</t>
  </si>
  <si>
    <t>Opracowanie koncepcji urbanistyczno - architektonicznej projektu pn. "Regionalne Centrum Biznesu - Budowa Opolskiego Centrum Wystawienniczo - Kongresowego w Opolu"</t>
  </si>
  <si>
    <t>Rejestracja i emisja sesji Rady Miasta Opola</t>
  </si>
  <si>
    <t>Realizacja programu Wspólnoty Europejskiej Socrates-Comenius</t>
  </si>
  <si>
    <t>PSP Nr 10 - remont dachu budynku głównego</t>
  </si>
  <si>
    <t>PSP Nr 10 - remont nawierzchni placu parkingowego</t>
  </si>
  <si>
    <t>Prowizje z tytułu sprzedaży nieruchomości</t>
  </si>
  <si>
    <t>Konserwacja i utrzymanie rowów melioracyjnych - ochrona przed powodzią</t>
  </si>
  <si>
    <t>Eksploatacja rowów komunalnych - ochrona przed powodzią</t>
  </si>
  <si>
    <t>Opracowanie dokumentacji technicznej i studium wykonalności do projektu pn. "ODRA uRZEKA w Opolu"</t>
  </si>
  <si>
    <t>Poprawa jakości wody pitnej i uporządkowanie gospodarki wodno-ściekowej na obszarze zbiornika wód podziemnych Opole-Zawadzkie jako kontynuacja projektu ISPA Nr 2001/PL/16PE/028 dla aglomeracji opolskiej, tarnowskiej i prószkowskiej - czynności przygotowawcze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</si>
</sst>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_ ;[Red]\-#,##0\ "/>
    <numFmt numFmtId="166" formatCode="#,##0.00_ ;[Red]\-#,##0.00\ "/>
    <numFmt numFmtId="167" formatCode="#,##0&quot; F&quot;_);[Red]\(#,##0&quot; F&quot;\)"/>
    <numFmt numFmtId="168" formatCode="#,##0.00&quot; F&quot;_);[Red]\(#,##0.00&quot; F&quot;\)"/>
    <numFmt numFmtId="169" formatCode="0.0"/>
    <numFmt numFmtId="170" formatCode="_-* #,##0.0\ _z_ł_-;\-* #,##0.0\ _z_ł_-;_-* &quot;-&quot;??\ _z_ł_-;_-@_-"/>
    <numFmt numFmtId="171" formatCode="_-* #,##0\ _z_ł_-;\-* #,##0\ _z_ł_-;_-* &quot;-&quot;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#,##0.0"/>
    <numFmt numFmtId="176" formatCode="0.E+00"/>
    <numFmt numFmtId="177" formatCode="#,##0.000"/>
    <numFmt numFmtId="178" formatCode="0.0%;\(0.0%\)"/>
    <numFmt numFmtId="179" formatCode="#,##0_ ;\-#,##0\ "/>
    <numFmt numFmtId="180" formatCode="#,##0.00;[Red]#,##0.00"/>
    <numFmt numFmtId="181" formatCode="#,##0.00\ &quot;zł&quot;"/>
    <numFmt numFmtId="182" formatCode="0.000%"/>
    <numFmt numFmtId="183" formatCode="_-* #,##0.00\ &quot;DM&quot;_-;\-* #,##0.00\ &quot;DM&quot;_-;_-* &quot;-&quot;??\ &quot;DM&quot;_-;_-@_-"/>
  </numFmts>
  <fonts count="36">
    <font>
      <sz val="10"/>
      <name val="Arial CE"/>
      <family val="0"/>
    </font>
    <font>
      <sz val="10"/>
      <name val="Helv"/>
      <family val="0"/>
    </font>
    <font>
      <sz val="10"/>
      <name val="MS Sans Serif"/>
      <family val="0"/>
    </font>
    <font>
      <u val="single"/>
      <sz val="7.5"/>
      <color indexed="12"/>
      <name val="Arial CE"/>
      <family val="0"/>
    </font>
    <font>
      <sz val="10"/>
      <name val="Arial"/>
      <family val="0"/>
    </font>
    <font>
      <u val="single"/>
      <sz val="7.5"/>
      <color indexed="36"/>
      <name val="Arial CE"/>
      <family val="0"/>
    </font>
    <font>
      <b/>
      <sz val="11"/>
      <name val="Arial CE"/>
      <family val="2"/>
    </font>
    <font>
      <i/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i/>
      <sz val="10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i/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sz val="9"/>
      <name val="Arial CE"/>
      <family val="0"/>
    </font>
    <font>
      <b/>
      <i/>
      <sz val="11"/>
      <name val="Arial CE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1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2" borderId="7" applyNumberFormat="0" applyFont="0" applyAlignment="0" applyProtection="0"/>
    <xf numFmtId="0" fontId="5" fillId="0" borderId="0" applyNumberFormat="0" applyFill="0" applyBorder="0" applyAlignment="0" applyProtection="0"/>
    <xf numFmtId="0" fontId="32" fillId="7" borderId="8" applyNumberFormat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Fill="1" applyAlignment="1">
      <alignment/>
    </xf>
    <xf numFmtId="1" fontId="8" fillId="21" borderId="10" xfId="0" applyNumberFormat="1" applyFont="1" applyFill="1" applyBorder="1" applyAlignment="1">
      <alignment horizontal="center" vertical="center" wrapText="1"/>
    </xf>
    <xf numFmtId="3" fontId="8" fillId="21" borderId="10" xfId="0" applyNumberFormat="1" applyFont="1" applyFill="1" applyBorder="1" applyAlignment="1">
      <alignment horizontal="center" vertical="center" wrapText="1"/>
    </xf>
    <xf numFmtId="3" fontId="6" fillId="21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" fontId="8" fillId="21" borderId="10" xfId="0" applyNumberFormat="1" applyFont="1" applyFill="1" applyBorder="1" applyAlignment="1" quotePrefix="1">
      <alignment horizontal="center" vertical="center" wrapText="1"/>
    </xf>
    <xf numFmtId="0" fontId="8" fillId="0" borderId="0" xfId="0" applyFont="1" applyFill="1" applyAlignment="1">
      <alignment/>
    </xf>
    <xf numFmtId="3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 wrapText="1"/>
    </xf>
    <xf numFmtId="0" fontId="8" fillId="0" borderId="0" xfId="0" applyFont="1" applyFill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3" fontId="13" fillId="21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1" fontId="0" fillId="21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1" fontId="8" fillId="21" borderId="10" xfId="0" applyNumberFormat="1" applyFont="1" applyFill="1" applyBorder="1" applyAlignment="1">
      <alignment horizontal="center" vertical="center" wrapText="1"/>
    </xf>
    <xf numFmtId="3" fontId="8" fillId="21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3" fontId="8" fillId="21" borderId="11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3" fontId="8" fillId="21" borderId="12" xfId="0" applyNumberFormat="1" applyFont="1" applyFill="1" applyBorder="1" applyAlignment="1">
      <alignment horizontal="center" vertical="center" wrapText="1"/>
    </xf>
    <xf numFmtId="3" fontId="6" fillId="21" borderId="12" xfId="0" applyNumberFormat="1" applyFont="1" applyFill="1" applyBorder="1" applyAlignment="1">
      <alignment horizontal="center" vertical="center" wrapText="1"/>
    </xf>
    <xf numFmtId="0" fontId="11" fillId="23" borderId="13" xfId="0" applyFont="1" applyFill="1" applyBorder="1" applyAlignment="1" quotePrefix="1">
      <alignment horizontal="center" vertical="center" wrapText="1"/>
    </xf>
    <xf numFmtId="0" fontId="11" fillId="23" borderId="14" xfId="0" applyFont="1" applyFill="1" applyBorder="1" applyAlignment="1" quotePrefix="1">
      <alignment horizontal="center" vertical="center" wrapText="1"/>
    </xf>
    <xf numFmtId="3" fontId="8" fillId="21" borderId="13" xfId="0" applyNumberFormat="1" applyFont="1" applyFill="1" applyBorder="1" applyAlignment="1">
      <alignment horizontal="center" vertical="center" wrapText="1"/>
    </xf>
    <xf numFmtId="3" fontId="8" fillId="21" borderId="14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1" fontId="8" fillId="0" borderId="10" xfId="0" applyNumberFormat="1" applyFont="1" applyFill="1" applyBorder="1" applyAlignment="1" quotePrefix="1">
      <alignment horizontal="center" vertical="center" wrapText="1"/>
    </xf>
    <xf numFmtId="3" fontId="8" fillId="0" borderId="10" xfId="0" applyNumberFormat="1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right" vertical="center" wrapText="1"/>
    </xf>
    <xf numFmtId="3" fontId="10" fillId="0" borderId="10" xfId="0" applyNumberFormat="1" applyFont="1" applyFill="1" applyBorder="1" applyAlignment="1">
      <alignment horizontal="right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right" vertical="center" wrapText="1"/>
    </xf>
    <xf numFmtId="3" fontId="12" fillId="0" borderId="10" xfId="0" applyNumberFormat="1" applyFont="1" applyBorder="1" applyAlignment="1">
      <alignment horizontal="right" vertical="center" wrapText="1"/>
    </xf>
    <xf numFmtId="49" fontId="12" fillId="0" borderId="10" xfId="0" applyNumberFormat="1" applyFont="1" applyFill="1" applyBorder="1" applyAlignment="1">
      <alignment horizontal="right" vertical="center" wrapText="1"/>
    </xf>
    <xf numFmtId="3" fontId="8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vertical="center" wrapText="1"/>
    </xf>
    <xf numFmtId="3" fontId="12" fillId="0" borderId="10" xfId="0" applyNumberFormat="1" applyFont="1" applyFill="1" applyBorder="1" applyAlignment="1">
      <alignment horizontal="left" vertical="center" wrapText="1"/>
    </xf>
    <xf numFmtId="3" fontId="12" fillId="0" borderId="10" xfId="0" applyNumberFormat="1" applyFont="1" applyFill="1" applyBorder="1" applyAlignment="1">
      <alignment horizontal="right" vertical="center" wrapText="1"/>
    </xf>
    <xf numFmtId="3" fontId="6" fillId="21" borderId="10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Alignment="1">
      <alignment/>
    </xf>
    <xf numFmtId="0" fontId="0" fillId="0" borderId="0" xfId="0" applyFont="1" applyAlignment="1">
      <alignment/>
    </xf>
    <xf numFmtId="0" fontId="8" fillId="23" borderId="10" xfId="0" applyFont="1" applyFill="1" applyBorder="1" applyAlignment="1">
      <alignment horizontal="center" vertical="center" wrapText="1"/>
    </xf>
    <xf numFmtId="0" fontId="8" fillId="23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164" fontId="16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Border="1" applyAlignment="1">
      <alignment horizontal="center" vertical="center" wrapText="1"/>
    </xf>
    <xf numFmtId="3" fontId="6" fillId="21" borderId="11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 wrapText="1"/>
    </xf>
    <xf numFmtId="3" fontId="12" fillId="0" borderId="0" xfId="0" applyNumberFormat="1" applyFont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3" fontId="8" fillId="21" borderId="11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6" fillId="21" borderId="11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3" fontId="0" fillId="0" borderId="12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3" fontId="8" fillId="21" borderId="15" xfId="0" applyNumberFormat="1" applyFont="1" applyFill="1" applyBorder="1" applyAlignment="1">
      <alignment horizontal="center" vertical="center" wrapText="1"/>
    </xf>
    <xf numFmtId="3" fontId="8" fillId="0" borderId="15" xfId="0" applyNumberFormat="1" applyFont="1" applyFill="1" applyBorder="1" applyAlignment="1">
      <alignment horizontal="center" vertical="center" wrapText="1"/>
    </xf>
    <xf numFmtId="3" fontId="0" fillId="0" borderId="15" xfId="0" applyNumberFormat="1" applyFont="1" applyFill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3" fontId="8" fillId="0" borderId="15" xfId="0" applyNumberFormat="1" applyFont="1" applyBorder="1" applyAlignment="1">
      <alignment horizontal="center" vertical="center" wrapText="1"/>
    </xf>
    <xf numFmtId="3" fontId="12" fillId="0" borderId="0" xfId="0" applyNumberFormat="1" applyFont="1" applyAlignment="1">
      <alignment horizontal="right" vertical="center"/>
    </xf>
    <xf numFmtId="3" fontId="8" fillId="0" borderId="12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left" vertical="center" wrapText="1"/>
    </xf>
    <xf numFmtId="1" fontId="0" fillId="0" borderId="10" xfId="0" applyNumberFormat="1" applyFont="1" applyBorder="1" applyAlignment="1" quotePrefix="1">
      <alignment horizontal="center" vertical="center" wrapText="1"/>
    </xf>
    <xf numFmtId="3" fontId="0" fillId="0" borderId="10" xfId="0" applyNumberFormat="1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Fill="1" applyBorder="1" applyAlignment="1" quotePrefix="1">
      <alignment horizontal="center" vertical="center" wrapText="1"/>
    </xf>
    <xf numFmtId="3" fontId="11" fillId="21" borderId="10" xfId="0" applyNumberFormat="1" applyFont="1" applyFill="1" applyBorder="1" applyAlignment="1">
      <alignment horizontal="centerContinuous" vertical="center" wrapText="1"/>
    </xf>
    <xf numFmtId="3" fontId="17" fillId="21" borderId="10" xfId="0" applyNumberFormat="1" applyFont="1" applyFill="1" applyBorder="1" applyAlignment="1">
      <alignment horizontal="center" vertical="center" wrapText="1"/>
    </xf>
    <xf numFmtId="3" fontId="0" fillId="21" borderId="10" xfId="0" applyNumberFormat="1" applyFont="1" applyFill="1" applyBorder="1" applyAlignment="1">
      <alignment horizontal="center" vertical="center" wrapText="1"/>
    </xf>
    <xf numFmtId="3" fontId="0" fillId="21" borderId="12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left"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3" fontId="0" fillId="21" borderId="11" xfId="0" applyNumberFormat="1" applyFont="1" applyFill="1" applyBorder="1" applyAlignment="1">
      <alignment horizontal="center" vertical="center" wrapText="1"/>
    </xf>
    <xf numFmtId="3" fontId="8" fillId="21" borderId="13" xfId="0" applyNumberFormat="1" applyFont="1" applyFill="1" applyBorder="1" applyAlignment="1">
      <alignment horizontal="center" vertical="center" wrapText="1"/>
    </xf>
    <xf numFmtId="3" fontId="8" fillId="21" borderId="14" xfId="0" applyNumberFormat="1" applyFont="1" applyFill="1" applyBorder="1" applyAlignment="1">
      <alignment horizontal="center" vertical="center" wrapText="1"/>
    </xf>
    <xf numFmtId="3" fontId="8" fillId="0" borderId="13" xfId="0" applyNumberFormat="1" applyFont="1" applyFill="1" applyBorder="1" applyAlignment="1">
      <alignment horizontal="center" vertical="center" wrapText="1"/>
    </xf>
    <xf numFmtId="3" fontId="8" fillId="0" borderId="14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0" fillId="0" borderId="13" xfId="0" applyNumberFormat="1" applyFont="1" applyFill="1" applyBorder="1" applyAlignment="1">
      <alignment horizontal="center" vertical="center" wrapText="1"/>
    </xf>
    <xf numFmtId="3" fontId="0" fillId="0" borderId="14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Fill="1" applyBorder="1" applyAlignment="1">
      <alignment horizontal="center" vertical="center" wrapText="1"/>
    </xf>
    <xf numFmtId="3" fontId="0" fillId="0" borderId="14" xfId="0" applyNumberFormat="1" applyFont="1" applyFill="1" applyBorder="1" applyAlignment="1">
      <alignment horizontal="center" vertical="center" wrapText="1"/>
    </xf>
    <xf numFmtId="3" fontId="6" fillId="21" borderId="13" xfId="0" applyNumberFormat="1" applyFont="1" applyFill="1" applyBorder="1" applyAlignment="1">
      <alignment horizontal="center" vertical="center" wrapText="1"/>
    </xf>
    <xf numFmtId="3" fontId="6" fillId="21" borderId="14" xfId="0" applyNumberFormat="1" applyFont="1" applyFill="1" applyBorder="1" applyAlignment="1">
      <alignment horizontal="center" vertical="center" wrapText="1"/>
    </xf>
    <xf numFmtId="3" fontId="0" fillId="21" borderId="13" xfId="0" applyNumberFormat="1" applyFont="1" applyFill="1" applyBorder="1" applyAlignment="1">
      <alignment horizontal="center" vertical="center" wrapText="1"/>
    </xf>
    <xf numFmtId="3" fontId="0" fillId="21" borderId="14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right" vertical="center" wrapText="1"/>
    </xf>
    <xf numFmtId="0" fontId="12" fillId="0" borderId="10" xfId="101" applyFont="1" applyFill="1" applyBorder="1" applyAlignment="1">
      <alignment horizontal="right" vertical="center" wrapText="1"/>
      <protection/>
    </xf>
    <xf numFmtId="0" fontId="12" fillId="0" borderId="10" xfId="101" applyFont="1" applyFill="1" applyBorder="1" applyAlignment="1">
      <alignment horizontal="right" vertical="center" wrapText="1"/>
      <protection/>
    </xf>
    <xf numFmtId="0" fontId="18" fillId="0" borderId="10" xfId="0" applyFont="1" applyBorder="1" applyAlignment="1">
      <alignment horizontal="right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right" vertical="center" wrapText="1"/>
    </xf>
    <xf numFmtId="3" fontId="12" fillId="23" borderId="10" xfId="103" applyNumberFormat="1" applyFont="1" applyFill="1" applyBorder="1" applyAlignment="1">
      <alignment horizontal="right" vertical="center" wrapText="1"/>
      <protection/>
    </xf>
    <xf numFmtId="3" fontId="8" fillId="23" borderId="10" xfId="103" applyNumberFormat="1" applyFont="1" applyFill="1" applyBorder="1" applyAlignment="1">
      <alignment horizontal="left" vertical="center" wrapText="1"/>
      <protection/>
    </xf>
    <xf numFmtId="49" fontId="12" fillId="23" borderId="10" xfId="103" applyNumberFormat="1" applyFont="1" applyFill="1" applyBorder="1" applyAlignment="1">
      <alignment horizontal="right" vertical="center" wrapText="1"/>
      <protection/>
    </xf>
    <xf numFmtId="3" fontId="8" fillId="23" borderId="10" xfId="103" applyNumberFormat="1" applyFont="1" applyFill="1" applyBorder="1" applyAlignment="1">
      <alignment horizontal="left" vertical="center" wrapText="1"/>
      <protection/>
    </xf>
    <xf numFmtId="3" fontId="0" fillId="0" borderId="15" xfId="0" applyNumberFormat="1" applyFont="1" applyFill="1" applyBorder="1" applyAlignment="1">
      <alignment horizontal="center" vertical="center" wrapText="1"/>
    </xf>
    <xf numFmtId="3" fontId="6" fillId="21" borderId="16" xfId="0" applyNumberFormat="1" applyFont="1" applyFill="1" applyBorder="1" applyAlignment="1">
      <alignment horizontal="center" vertical="center" wrapText="1"/>
    </xf>
    <xf numFmtId="0" fontId="8" fillId="23" borderId="10" xfId="102" applyFont="1" applyFill="1" applyBorder="1" applyAlignment="1">
      <alignment horizontal="center" vertical="center" wrapText="1"/>
      <protection/>
    </xf>
    <xf numFmtId="0" fontId="8" fillId="23" borderId="12" xfId="102" applyFont="1" applyFill="1" applyBorder="1" applyAlignment="1">
      <alignment horizontal="center" vertical="center" wrapText="1"/>
      <protection/>
    </xf>
    <xf numFmtId="0" fontId="8" fillId="0" borderId="0" xfId="102" applyFont="1" applyAlignment="1">
      <alignment horizontal="center" vertical="center" wrapText="1"/>
      <protection/>
    </xf>
    <xf numFmtId="0" fontId="7" fillId="0" borderId="10" xfId="102" applyFont="1" applyBorder="1" applyAlignment="1">
      <alignment horizontal="center" vertical="center"/>
      <protection/>
    </xf>
    <xf numFmtId="0" fontId="7" fillId="0" borderId="12" xfId="102" applyFont="1" applyBorder="1" applyAlignment="1">
      <alignment horizontal="center" vertical="center"/>
      <protection/>
    </xf>
    <xf numFmtId="0" fontId="7" fillId="0" borderId="0" xfId="102" applyFont="1" applyAlignment="1">
      <alignment horizontal="center" vertical="center"/>
      <protection/>
    </xf>
    <xf numFmtId="0" fontId="8" fillId="21" borderId="10" xfId="102" applyFont="1" applyFill="1" applyBorder="1" applyAlignment="1">
      <alignment horizontal="center" vertical="center"/>
      <protection/>
    </xf>
    <xf numFmtId="0" fontId="10" fillId="21" borderId="10" xfId="102" applyFont="1" applyFill="1" applyBorder="1" applyAlignment="1">
      <alignment horizontal="center" vertical="center"/>
      <protection/>
    </xf>
    <xf numFmtId="3" fontId="8" fillId="21" borderId="10" xfId="102" applyNumberFormat="1" applyFont="1" applyFill="1" applyBorder="1" applyAlignment="1">
      <alignment horizontal="center" vertical="center"/>
      <protection/>
    </xf>
    <xf numFmtId="0" fontId="8" fillId="0" borderId="0" xfId="102" applyFont="1">
      <alignment/>
      <protection/>
    </xf>
    <xf numFmtId="3" fontId="0" fillId="0" borderId="10" xfId="0" applyNumberFormat="1" applyFont="1" applyBorder="1" applyAlignment="1">
      <alignment vertical="center" wrapText="1"/>
    </xf>
    <xf numFmtId="1" fontId="0" fillId="0" borderId="0" xfId="102" applyNumberFormat="1" applyFont="1" applyAlignment="1">
      <alignment horizontal="center" vertical="center" wrapText="1"/>
      <protection/>
    </xf>
    <xf numFmtId="3" fontId="0" fillId="0" borderId="0" xfId="102" applyNumberFormat="1" applyFont="1" applyAlignment="1">
      <alignment horizontal="center" vertical="center" wrapText="1"/>
      <protection/>
    </xf>
    <xf numFmtId="0" fontId="0" fillId="0" borderId="0" xfId="102" applyFont="1">
      <alignment/>
      <protection/>
    </xf>
    <xf numFmtId="3" fontId="0" fillId="0" borderId="0" xfId="0" applyNumberFormat="1" applyFont="1" applyAlignment="1">
      <alignment/>
    </xf>
    <xf numFmtId="3" fontId="0" fillId="0" borderId="0" xfId="102" applyNumberFormat="1" applyFont="1">
      <alignment/>
      <protection/>
    </xf>
    <xf numFmtId="3" fontId="0" fillId="0" borderId="10" xfId="102" applyNumberFormat="1" applyFont="1" applyFill="1" applyBorder="1" applyAlignment="1">
      <alignment horizontal="center" vertical="center"/>
      <protection/>
    </xf>
    <xf numFmtId="3" fontId="8" fillId="21" borderId="10" xfId="102" applyNumberFormat="1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/>
    </xf>
    <xf numFmtId="3" fontId="0" fillId="21" borderId="17" xfId="0" applyNumberFormat="1" applyFont="1" applyFill="1" applyBorder="1" applyAlignment="1">
      <alignment horizontal="center" vertical="center" wrapText="1"/>
    </xf>
    <xf numFmtId="3" fontId="0" fillId="21" borderId="18" xfId="0" applyNumberFormat="1" applyFont="1" applyFill="1" applyBorder="1" applyAlignment="1">
      <alignment horizontal="center" vertical="center" wrapText="1"/>
    </xf>
    <xf numFmtId="3" fontId="8" fillId="21" borderId="19" xfId="0" applyNumberFormat="1" applyFont="1" applyFill="1" applyBorder="1" applyAlignment="1">
      <alignment horizontal="center" vertical="center" wrapText="1"/>
    </xf>
    <xf numFmtId="0" fontId="12" fillId="0" borderId="0" xfId="102" applyFont="1" applyAlignment="1">
      <alignment horizontal="right"/>
      <protection/>
    </xf>
    <xf numFmtId="3" fontId="12" fillId="0" borderId="0" xfId="102" applyNumberFormat="1" applyFont="1" applyAlignment="1">
      <alignment horizontal="right"/>
      <protection/>
    </xf>
    <xf numFmtId="0" fontId="8" fillId="23" borderId="12" xfId="0" applyFont="1" applyFill="1" applyBorder="1" applyAlignment="1">
      <alignment horizontal="center" vertical="center" wrapText="1"/>
    </xf>
    <xf numFmtId="0" fontId="8" fillId="23" borderId="20" xfId="0" applyFont="1" applyFill="1" applyBorder="1" applyAlignment="1">
      <alignment horizontal="center" vertical="center" wrapText="1"/>
    </xf>
    <xf numFmtId="0" fontId="8" fillId="23" borderId="21" xfId="0" applyFont="1" applyFill="1" applyBorder="1" applyAlignment="1">
      <alignment horizontal="center" vertical="center" wrapText="1"/>
    </xf>
    <xf numFmtId="0" fontId="8" fillId="2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left" vertical="center" wrapText="1"/>
    </xf>
    <xf numFmtId="3" fontId="10" fillId="21" borderId="10" xfId="0" applyNumberFormat="1" applyFont="1" applyFill="1" applyBorder="1" applyAlignment="1">
      <alignment horizontal="left" vertical="center" wrapText="1"/>
    </xf>
    <xf numFmtId="3" fontId="11" fillId="0" borderId="22" xfId="0" applyNumberFormat="1" applyFont="1" applyBorder="1" applyAlignment="1">
      <alignment horizontal="center" vertical="center" wrapText="1"/>
    </xf>
    <xf numFmtId="3" fontId="11" fillId="0" borderId="15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6" fillId="23" borderId="10" xfId="0" applyFont="1" applyFill="1" applyBorder="1" applyAlignment="1">
      <alignment horizontal="center" vertical="center" wrapText="1"/>
    </xf>
    <xf numFmtId="0" fontId="8" fillId="23" borderId="10" xfId="0" applyFont="1" applyFill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 wrapText="1"/>
    </xf>
    <xf numFmtId="0" fontId="8" fillId="23" borderId="10" xfId="0" applyFont="1" applyFill="1" applyBorder="1" applyAlignment="1">
      <alignment horizontal="center" vertical="center" wrapText="1"/>
    </xf>
    <xf numFmtId="0" fontId="9" fillId="23" borderId="10" xfId="0" applyFont="1" applyFill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</cellXfs>
  <cellStyles count="99">
    <cellStyle name="Normal" xfId="0"/>
    <cellStyle name="_laroux" xfId="16"/>
    <cellStyle name="_laroux_Arkusz3 (2)" xfId="17"/>
    <cellStyle name="_laroux_bank św." xfId="18"/>
    <cellStyle name="_laroux_Bank Św.-29.12.98" xfId="19"/>
    <cellStyle name="_laroux_Bank Światowy - 2 wersja (2)" xfId="20"/>
    <cellStyle name="_laroux_GminnyF" xfId="21"/>
    <cellStyle name="_laroux_INFOR99" xfId="22"/>
    <cellStyle name="_laroux_Infor99a" xfId="23"/>
    <cellStyle name="_laroux_INFOR99B" xfId="24"/>
    <cellStyle name="_laroux_inwest.98-zal 3" xfId="25"/>
    <cellStyle name="_laroux_inwest.powodz" xfId="26"/>
    <cellStyle name="_laroux_INWEST99" xfId="27"/>
    <cellStyle name="_laroux_Inwestycje - kontynuacja2005-25.09" xfId="28"/>
    <cellStyle name="_laroux_Inwestycje i remonty - zał. 3, 4 i 6,7" xfId="29"/>
    <cellStyle name="_laroux_KOREKTA4" xfId="30"/>
    <cellStyle name="_laroux_korVI99a" xfId="31"/>
    <cellStyle name="_laroux_korVI99b" xfId="32"/>
    <cellStyle name="_laroux_Projekt wydatków bieżących ze zlec. 2005r.-30.09 - zał.2" xfId="33"/>
    <cellStyle name="_laroux_SPRAW97R" xfId="34"/>
    <cellStyle name="_laroux_SPRAW98A" xfId="35"/>
    <cellStyle name="_laroux_SPRAW98R" xfId="36"/>
    <cellStyle name="_laroux_Tabela nr3 (2)" xfId="37"/>
    <cellStyle name="_laroux_UKWYD98A" xfId="38"/>
    <cellStyle name="_laroux_unia euro." xfId="39"/>
    <cellStyle name="_laroux_Wyd§-30.11 (2)" xfId="40"/>
    <cellStyle name="_laroux_Wyd§-30.9-(2)aktualne (2)" xfId="41"/>
    <cellStyle name="_laroux_Wyd§-31.12.98r (2)" xfId="42"/>
    <cellStyle name="_laroux_WYDAT98" xfId="43"/>
    <cellStyle name="_laroux_WYDATKI-jedn. (2)" xfId="44"/>
    <cellStyle name="_laroux_WYKRMP98" xfId="45"/>
    <cellStyle name="_laroux_Wyn.i zatr. j.org. 96-98 (2)" xfId="46"/>
    <cellStyle name="_laroux_ZAŁ NR 1" xfId="47"/>
    <cellStyle name="_laroux_zał. 1 wyd" xfId="48"/>
    <cellStyle name="_laroux_ZAŁ. NR 14" xfId="49"/>
    <cellStyle name="_laroux_ZAŁ. NR 7" xfId="50"/>
    <cellStyle name="_laroux_ZAŁ. NR 8" xfId="51"/>
    <cellStyle name="_laroux_ZAŁ. NR 9" xfId="52"/>
    <cellStyle name="_laroux_zał.3" xfId="53"/>
    <cellStyle name="_laroux_ZATRUD" xfId="54"/>
    <cellStyle name="_laroux_Zeszyt1" xfId="55"/>
    <cellStyle name="20% - Accent1" xfId="56"/>
    <cellStyle name="20% - Accent2" xfId="57"/>
    <cellStyle name="20% - Accent3" xfId="58"/>
    <cellStyle name="20% - Accent4" xfId="59"/>
    <cellStyle name="20% - Accent5" xfId="60"/>
    <cellStyle name="20% - Accent6" xfId="61"/>
    <cellStyle name="40% - Accent1" xfId="62"/>
    <cellStyle name="40% - Accent2" xfId="63"/>
    <cellStyle name="40% - Accent3" xfId="64"/>
    <cellStyle name="40% - Accent4" xfId="65"/>
    <cellStyle name="40% - Accent5" xfId="66"/>
    <cellStyle name="40% - Accent6" xfId="67"/>
    <cellStyle name="60% - Accent1" xfId="68"/>
    <cellStyle name="60% - Accent2" xfId="69"/>
    <cellStyle name="60% - Accent3" xfId="70"/>
    <cellStyle name="60% - Accent4" xfId="71"/>
    <cellStyle name="60% - Accent5" xfId="72"/>
    <cellStyle name="60% - Accent6" xfId="73"/>
    <cellStyle name="Accent1" xfId="74"/>
    <cellStyle name="Accent2" xfId="75"/>
    <cellStyle name="Accent3" xfId="76"/>
    <cellStyle name="Accent4" xfId="77"/>
    <cellStyle name="Accent5" xfId="78"/>
    <cellStyle name="Accent6" xfId="79"/>
    <cellStyle name="Bad" xfId="80"/>
    <cellStyle name="Calculation" xfId="81"/>
    <cellStyle name="Check Cell" xfId="82"/>
    <cellStyle name="Comma [0]_laroux" xfId="83"/>
    <cellStyle name="Comma_laroux" xfId="84"/>
    <cellStyle name="Currency [0]_laroux" xfId="85"/>
    <cellStyle name="Currency_laroux" xfId="86"/>
    <cellStyle name="Comma" xfId="87"/>
    <cellStyle name="Comma [0]" xfId="88"/>
    <cellStyle name="Explanatory Text" xfId="89"/>
    <cellStyle name="Good" xfId="90"/>
    <cellStyle name="Heading 1" xfId="91"/>
    <cellStyle name="Heading 2" xfId="92"/>
    <cellStyle name="Heading 3" xfId="93"/>
    <cellStyle name="Heading 4" xfId="94"/>
    <cellStyle name="Hyperlink" xfId="95"/>
    <cellStyle name="Input" xfId="96"/>
    <cellStyle name="Linked Cell" xfId="97"/>
    <cellStyle name="Neutral" xfId="98"/>
    <cellStyle name="Normal_laroux" xfId="99"/>
    <cellStyle name="normální_laroux" xfId="100"/>
    <cellStyle name="Normalny_ZAŁ NR 1" xfId="101"/>
    <cellStyle name="Normalny_zał. 11-17, 19-2006-IV" xfId="102"/>
    <cellStyle name="Normalny_zał. 7,8,9,10-2007-I" xfId="103"/>
    <cellStyle name="Note" xfId="104"/>
    <cellStyle name="Followed Hyperlink" xfId="105"/>
    <cellStyle name="Output" xfId="106"/>
    <cellStyle name="Percent" xfId="107"/>
    <cellStyle name="Styl 1" xfId="108"/>
    <cellStyle name="Title" xfId="109"/>
    <cellStyle name="Total" xfId="110"/>
    <cellStyle name="Currency" xfId="111"/>
    <cellStyle name="Currency [0]" xfId="112"/>
    <cellStyle name="Warning Text" xfId="11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nus\home\xls\1999%20ROK\Projekt%20bud&#380;etu%202000\SPR\STAROCIE\INFOR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xls\2000%20ROK\Korekty%202000\SPR\STAROCIE\INFOR9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xls\1999%20ROK\Sprawozdania%201999\SPR\STAROCIE\SPRAW97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xls\2001%20ROK\Wstepny%20projekt\1999%20ROK\Projekt%20bud&#380;etu%202000\SPR\STAROCIE\INFOR9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nus\home\HOME\Planowan\xls\2000%20ROK\SPR\STAROCIE\INFOR9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xls\2006%20ROK\Korekty\Wrzesie&#324;\xls\2000%20ROK\Korekty%202000\SPR\STAROCIE\INFOR9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xls\2000%20ROK\Korekty%202000\SPR\STAROCIE\INFOR98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xls\1999%20ROK\Sprawozdania%201999\SPR\STAROCIE\SPRAW97R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xls\2001%20ROK\Wstepny%20projekt\1999%20ROK\Projekt%20bud&#380;etu%202000\SPR\STAROCIE\INFOR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Inwestycje_zał_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1:K428"/>
  <sheetViews>
    <sheetView tabSelected="1" workbookViewId="0" topLeftCell="A1">
      <selection activeCell="A1" sqref="A1:A2"/>
    </sheetView>
  </sheetViews>
  <sheetFormatPr defaultColWidth="9.00390625" defaultRowHeight="12.75"/>
  <cols>
    <col min="1" max="1" width="6.625" style="54" customWidth="1"/>
    <col min="2" max="2" width="9.125" style="54" customWidth="1"/>
    <col min="3" max="3" width="61.625" style="54" customWidth="1"/>
    <col min="4" max="8" width="17.75390625" style="54" customWidth="1"/>
    <col min="9" max="9" width="12.00390625" style="54" bestFit="1" customWidth="1"/>
    <col min="10" max="10" width="11.125" style="54" bestFit="1" customWidth="1"/>
    <col min="11" max="16384" width="9.125" style="54" customWidth="1"/>
  </cols>
  <sheetData>
    <row r="1" spans="1:8" ht="36.75" customHeight="1">
      <c r="A1" s="163" t="s">
        <v>391</v>
      </c>
      <c r="B1" s="163" t="s">
        <v>498</v>
      </c>
      <c r="C1" s="163" t="s">
        <v>392</v>
      </c>
      <c r="D1" s="164" t="s">
        <v>0</v>
      </c>
      <c r="E1" s="165"/>
      <c r="F1" s="161" t="s">
        <v>572</v>
      </c>
      <c r="G1" s="162"/>
      <c r="H1" s="160" t="s">
        <v>3</v>
      </c>
    </row>
    <row r="2" spans="1:8" s="57" customFormat="1" ht="48" customHeight="1">
      <c r="A2" s="163"/>
      <c r="B2" s="163"/>
      <c r="C2" s="163"/>
      <c r="D2" s="55" t="s">
        <v>1</v>
      </c>
      <c r="E2" s="56" t="s">
        <v>2</v>
      </c>
      <c r="F2" s="32" t="s">
        <v>191</v>
      </c>
      <c r="G2" s="33" t="s">
        <v>192</v>
      </c>
      <c r="H2" s="160"/>
    </row>
    <row r="3" spans="1:8" s="60" customFormat="1" ht="11.25">
      <c r="A3" s="58">
        <v>1</v>
      </c>
      <c r="B3" s="58">
        <v>2</v>
      </c>
      <c r="C3" s="58">
        <v>3</v>
      </c>
      <c r="D3" s="58">
        <v>4</v>
      </c>
      <c r="E3" s="59">
        <v>5</v>
      </c>
      <c r="F3" s="74">
        <v>6</v>
      </c>
      <c r="G3" s="75">
        <v>7</v>
      </c>
      <c r="H3" s="73">
        <v>8</v>
      </c>
    </row>
    <row r="4" spans="1:11" s="57" customFormat="1" ht="19.5" customHeight="1">
      <c r="A4" s="10">
        <v>600</v>
      </c>
      <c r="B4" s="6"/>
      <c r="C4" s="7" t="s">
        <v>397</v>
      </c>
      <c r="D4" s="7">
        <f>D5+D8</f>
        <v>153000</v>
      </c>
      <c r="E4" s="82">
        <f>E5+E8</f>
        <v>0</v>
      </c>
      <c r="F4" s="110">
        <f>F5+F8</f>
        <v>0</v>
      </c>
      <c r="G4" s="111">
        <f>G5+G8</f>
        <v>2286164</v>
      </c>
      <c r="H4" s="30">
        <f>SUM(D4:G4)</f>
        <v>2439164</v>
      </c>
      <c r="J4" s="61"/>
      <c r="K4" s="61"/>
    </row>
    <row r="5" spans="1:11" ht="12.75">
      <c r="A5" s="166" t="s">
        <v>4</v>
      </c>
      <c r="B5" s="166"/>
      <c r="C5" s="166"/>
      <c r="D5" s="40">
        <f>SUM(D6:D7)</f>
        <v>153000</v>
      </c>
      <c r="E5" s="83">
        <f>SUM(E6:E7)</f>
        <v>0</v>
      </c>
      <c r="F5" s="112">
        <f>SUM(F6:F7)</f>
        <v>0</v>
      </c>
      <c r="G5" s="113">
        <f>SUM(G6:G7)</f>
        <v>0</v>
      </c>
      <c r="H5" s="96">
        <f aca="true" t="shared" si="0" ref="H5:H70">SUM(D5:G5)</f>
        <v>153000</v>
      </c>
      <c r="J5" s="61"/>
      <c r="K5" s="61"/>
    </row>
    <row r="6" spans="1:11" ht="12.75">
      <c r="A6" s="101"/>
      <c r="B6" s="102" t="s">
        <v>499</v>
      </c>
      <c r="C6" s="97" t="s">
        <v>500</v>
      </c>
      <c r="D6" s="18">
        <v>9000</v>
      </c>
      <c r="E6" s="85"/>
      <c r="F6" s="114"/>
      <c r="G6" s="115"/>
      <c r="H6" s="88">
        <f t="shared" si="0"/>
        <v>9000</v>
      </c>
      <c r="J6" s="61"/>
      <c r="K6" s="61"/>
    </row>
    <row r="7" spans="1:11" s="57" customFormat="1" ht="12.75">
      <c r="A7" s="20"/>
      <c r="B7" s="98" t="s">
        <v>515</v>
      </c>
      <c r="C7" s="97" t="s">
        <v>516</v>
      </c>
      <c r="D7" s="18">
        <v>144000</v>
      </c>
      <c r="E7" s="85"/>
      <c r="F7" s="114"/>
      <c r="G7" s="115"/>
      <c r="H7" s="88">
        <f t="shared" si="0"/>
        <v>144000</v>
      </c>
      <c r="J7" s="61"/>
      <c r="K7" s="61"/>
    </row>
    <row r="8" spans="1:11" s="57" customFormat="1" ht="12.75">
      <c r="A8" s="166" t="s">
        <v>5</v>
      </c>
      <c r="B8" s="166"/>
      <c r="C8" s="166"/>
      <c r="D8" s="40">
        <f>SUM(D9)</f>
        <v>0</v>
      </c>
      <c r="E8" s="83">
        <f>SUM(E9)</f>
        <v>0</v>
      </c>
      <c r="F8" s="112">
        <f>SUM(F9)</f>
        <v>0</v>
      </c>
      <c r="G8" s="113">
        <f>SUM(G9)</f>
        <v>2286164</v>
      </c>
      <c r="H8" s="96">
        <f t="shared" si="0"/>
        <v>2286164</v>
      </c>
      <c r="I8" s="61"/>
      <c r="J8" s="61"/>
      <c r="K8" s="61"/>
    </row>
    <row r="9" spans="1:8" ht="38.25">
      <c r="A9" s="20"/>
      <c r="B9" s="102">
        <v>6298</v>
      </c>
      <c r="C9" s="97" t="s">
        <v>501</v>
      </c>
      <c r="D9" s="18"/>
      <c r="E9" s="85"/>
      <c r="F9" s="114"/>
      <c r="G9" s="117">
        <v>2286164</v>
      </c>
      <c r="H9" s="88">
        <f t="shared" si="0"/>
        <v>2286164</v>
      </c>
    </row>
    <row r="10" spans="1:11" s="62" customFormat="1" ht="19.5" customHeight="1">
      <c r="A10" s="6">
        <v>700</v>
      </c>
      <c r="B10" s="6"/>
      <c r="C10" s="7" t="s">
        <v>502</v>
      </c>
      <c r="D10" s="7">
        <f>D11+D18</f>
        <v>54755754</v>
      </c>
      <c r="E10" s="82">
        <f>E11+E18</f>
        <v>880000</v>
      </c>
      <c r="F10" s="110">
        <f>F11+F18</f>
        <v>0</v>
      </c>
      <c r="G10" s="111">
        <f>G11+G18</f>
        <v>267000</v>
      </c>
      <c r="H10" s="30">
        <f t="shared" si="0"/>
        <v>55902754</v>
      </c>
      <c r="J10" s="61"/>
      <c r="K10" s="61"/>
    </row>
    <row r="11" spans="1:11" ht="12.75">
      <c r="A11" s="166" t="s">
        <v>4</v>
      </c>
      <c r="B11" s="166"/>
      <c r="C11" s="166"/>
      <c r="D11" s="40">
        <f>SUM(D12:D17)</f>
        <v>31050000</v>
      </c>
      <c r="E11" s="83">
        <f>SUM(E12:E17)</f>
        <v>880000</v>
      </c>
      <c r="F11" s="112">
        <f>SUM(F12:F17)</f>
        <v>0</v>
      </c>
      <c r="G11" s="113">
        <f>SUM(G12:G17)</f>
        <v>267000</v>
      </c>
      <c r="H11" s="96">
        <f t="shared" si="0"/>
        <v>32197000</v>
      </c>
      <c r="J11" s="61"/>
      <c r="K11" s="61"/>
    </row>
    <row r="12" spans="1:11" ht="25.5">
      <c r="A12" s="16"/>
      <c r="B12" s="98" t="s">
        <v>503</v>
      </c>
      <c r="C12" s="97" t="s">
        <v>504</v>
      </c>
      <c r="D12" s="19">
        <v>3000000</v>
      </c>
      <c r="E12" s="84"/>
      <c r="F12" s="116"/>
      <c r="G12" s="117"/>
      <c r="H12" s="88">
        <f t="shared" si="0"/>
        <v>3000000</v>
      </c>
      <c r="J12" s="61"/>
      <c r="K12" s="61"/>
    </row>
    <row r="13" spans="1:11" s="57" customFormat="1" ht="51">
      <c r="A13" s="101"/>
      <c r="B13" s="98" t="s">
        <v>505</v>
      </c>
      <c r="C13" s="97" t="s">
        <v>506</v>
      </c>
      <c r="D13" s="18">
        <v>25250000</v>
      </c>
      <c r="E13" s="85"/>
      <c r="F13" s="114"/>
      <c r="G13" s="115"/>
      <c r="H13" s="88">
        <f t="shared" si="0"/>
        <v>25250000</v>
      </c>
      <c r="I13" s="63"/>
      <c r="J13" s="61"/>
      <c r="K13" s="61"/>
    </row>
    <row r="14" spans="1:11" s="57" customFormat="1" ht="12.75">
      <c r="A14" s="20"/>
      <c r="B14" s="98" t="s">
        <v>509</v>
      </c>
      <c r="C14" s="97" t="s">
        <v>510</v>
      </c>
      <c r="D14" s="18">
        <v>300000</v>
      </c>
      <c r="E14" s="85"/>
      <c r="F14" s="114"/>
      <c r="G14" s="115"/>
      <c r="H14" s="88">
        <f t="shared" si="0"/>
        <v>300000</v>
      </c>
      <c r="I14" s="63"/>
      <c r="J14" s="61"/>
      <c r="K14" s="61"/>
    </row>
    <row r="15" spans="1:11" s="57" customFormat="1" ht="12.75">
      <c r="A15" s="20"/>
      <c r="B15" s="98" t="s">
        <v>511</v>
      </c>
      <c r="C15" s="97" t="s">
        <v>512</v>
      </c>
      <c r="D15" s="18">
        <v>2500000</v>
      </c>
      <c r="E15" s="85"/>
      <c r="F15" s="114"/>
      <c r="G15" s="115"/>
      <c r="H15" s="88">
        <f t="shared" si="0"/>
        <v>2500000</v>
      </c>
      <c r="I15" s="63"/>
      <c r="J15" s="61"/>
      <c r="K15" s="61"/>
    </row>
    <row r="16" spans="1:11" s="57" customFormat="1" ht="38.25">
      <c r="A16" s="20"/>
      <c r="B16" s="101">
        <v>2110</v>
      </c>
      <c r="C16" s="97" t="s">
        <v>513</v>
      </c>
      <c r="D16" s="18"/>
      <c r="E16" s="85">
        <v>80000</v>
      </c>
      <c r="F16" s="114"/>
      <c r="G16" s="115"/>
      <c r="H16" s="88">
        <f t="shared" si="0"/>
        <v>80000</v>
      </c>
      <c r="I16" s="63"/>
      <c r="J16" s="61"/>
      <c r="K16" s="61"/>
    </row>
    <row r="17" spans="1:11" s="57" customFormat="1" ht="38.25">
      <c r="A17" s="20"/>
      <c r="B17" s="101">
        <v>2360</v>
      </c>
      <c r="C17" s="97" t="s">
        <v>514</v>
      </c>
      <c r="D17" s="18"/>
      <c r="E17" s="85">
        <v>800000</v>
      </c>
      <c r="F17" s="114"/>
      <c r="G17" s="115">
        <v>267000</v>
      </c>
      <c r="H17" s="88">
        <f t="shared" si="0"/>
        <v>1067000</v>
      </c>
      <c r="I17" s="63"/>
      <c r="J17" s="61"/>
      <c r="K17" s="61"/>
    </row>
    <row r="18" spans="1:11" s="57" customFormat="1" ht="12.75">
      <c r="A18" s="166" t="s">
        <v>5</v>
      </c>
      <c r="B18" s="166"/>
      <c r="C18" s="166"/>
      <c r="D18" s="40">
        <f>SUM(D19:D21)</f>
        <v>23705754</v>
      </c>
      <c r="E18" s="83">
        <f>SUM(E19:E21)</f>
        <v>0</v>
      </c>
      <c r="F18" s="112">
        <f>SUM(F19:F21)</f>
        <v>0</v>
      </c>
      <c r="G18" s="113">
        <f>SUM(G19:G21)</f>
        <v>0</v>
      </c>
      <c r="H18" s="96">
        <f t="shared" si="0"/>
        <v>23705754</v>
      </c>
      <c r="I18" s="63"/>
      <c r="J18" s="61"/>
      <c r="K18" s="61"/>
    </row>
    <row r="19" spans="1:11" s="57" customFormat="1" ht="25.5">
      <c r="A19" s="101"/>
      <c r="B19" s="98" t="s">
        <v>507</v>
      </c>
      <c r="C19" s="97" t="s">
        <v>508</v>
      </c>
      <c r="D19" s="18">
        <v>40000</v>
      </c>
      <c r="E19" s="85"/>
      <c r="F19" s="114"/>
      <c r="G19" s="115"/>
      <c r="H19" s="88">
        <f t="shared" si="0"/>
        <v>40000</v>
      </c>
      <c r="J19" s="61"/>
      <c r="K19" s="61"/>
    </row>
    <row r="20" spans="1:11" ht="25.5">
      <c r="A20" s="20"/>
      <c r="B20" s="98" t="s">
        <v>6</v>
      </c>
      <c r="C20" s="97" t="s">
        <v>7</v>
      </c>
      <c r="D20" s="18">
        <v>22000000</v>
      </c>
      <c r="E20" s="85"/>
      <c r="F20" s="114"/>
      <c r="G20" s="115"/>
      <c r="H20" s="88">
        <f t="shared" si="0"/>
        <v>22000000</v>
      </c>
      <c r="J20" s="61"/>
      <c r="K20" s="61"/>
    </row>
    <row r="21" spans="1:11" s="57" customFormat="1" ht="38.25">
      <c r="A21" s="20"/>
      <c r="B21" s="98">
        <v>6290</v>
      </c>
      <c r="C21" s="97" t="s">
        <v>501</v>
      </c>
      <c r="D21" s="18">
        <v>1665754</v>
      </c>
      <c r="E21" s="85"/>
      <c r="F21" s="114"/>
      <c r="G21" s="115"/>
      <c r="H21" s="88">
        <f t="shared" si="0"/>
        <v>1665754</v>
      </c>
      <c r="J21" s="61"/>
      <c r="K21" s="61"/>
    </row>
    <row r="22" spans="1:11" s="64" customFormat="1" ht="19.5" customHeight="1">
      <c r="A22" s="6">
        <v>710</v>
      </c>
      <c r="B22" s="6"/>
      <c r="C22" s="7" t="s">
        <v>398</v>
      </c>
      <c r="D22" s="7">
        <f>D23</f>
        <v>58000</v>
      </c>
      <c r="E22" s="82">
        <f>E23</f>
        <v>400476</v>
      </c>
      <c r="F22" s="110">
        <f>F23</f>
        <v>0</v>
      </c>
      <c r="G22" s="111">
        <f>G23</f>
        <v>0</v>
      </c>
      <c r="H22" s="30">
        <f t="shared" si="0"/>
        <v>458476</v>
      </c>
      <c r="J22" s="61"/>
      <c r="K22" s="61"/>
    </row>
    <row r="23" spans="1:11" s="64" customFormat="1" ht="12.75">
      <c r="A23" s="166" t="s">
        <v>4</v>
      </c>
      <c r="B23" s="166"/>
      <c r="C23" s="166"/>
      <c r="D23" s="40">
        <f>SUM(D24:D26)</f>
        <v>58000</v>
      </c>
      <c r="E23" s="83">
        <f>SUM(E24:E26)</f>
        <v>400476</v>
      </c>
      <c r="F23" s="112">
        <f>SUM(F24:F26)</f>
        <v>0</v>
      </c>
      <c r="G23" s="113">
        <f>SUM(G24:G26)</f>
        <v>0</v>
      </c>
      <c r="H23" s="96">
        <f t="shared" si="0"/>
        <v>458476</v>
      </c>
      <c r="J23" s="61"/>
      <c r="K23" s="61"/>
    </row>
    <row r="24" spans="1:11" s="64" customFormat="1" ht="25.5">
      <c r="A24" s="20"/>
      <c r="B24" s="98" t="s">
        <v>188</v>
      </c>
      <c r="C24" s="97" t="s">
        <v>189</v>
      </c>
      <c r="D24" s="18">
        <v>50000</v>
      </c>
      <c r="E24" s="85"/>
      <c r="F24" s="114"/>
      <c r="G24" s="115"/>
      <c r="H24" s="88">
        <f t="shared" si="0"/>
        <v>50000</v>
      </c>
      <c r="J24" s="61"/>
      <c r="K24" s="61"/>
    </row>
    <row r="25" spans="1:11" s="57" customFormat="1" ht="38.25">
      <c r="A25" s="20"/>
      <c r="B25" s="98">
        <v>2020</v>
      </c>
      <c r="C25" s="97" t="s">
        <v>517</v>
      </c>
      <c r="D25" s="18">
        <v>8000</v>
      </c>
      <c r="E25" s="85"/>
      <c r="F25" s="114"/>
      <c r="G25" s="115"/>
      <c r="H25" s="88">
        <f t="shared" si="0"/>
        <v>8000</v>
      </c>
      <c r="J25" s="61"/>
      <c r="K25" s="61"/>
    </row>
    <row r="26" spans="1:11" s="57" customFormat="1" ht="38.25">
      <c r="A26" s="101"/>
      <c r="B26" s="101">
        <v>2110</v>
      </c>
      <c r="C26" s="97" t="s">
        <v>513</v>
      </c>
      <c r="D26" s="18"/>
      <c r="E26" s="85">
        <v>400476</v>
      </c>
      <c r="F26" s="114"/>
      <c r="G26" s="115"/>
      <c r="H26" s="88">
        <f t="shared" si="0"/>
        <v>400476</v>
      </c>
      <c r="J26" s="61"/>
      <c r="K26" s="61"/>
    </row>
    <row r="27" spans="1:11" s="57" customFormat="1" ht="19.5" customHeight="1">
      <c r="A27" s="6">
        <v>750</v>
      </c>
      <c r="B27" s="6"/>
      <c r="C27" s="7" t="s">
        <v>518</v>
      </c>
      <c r="D27" s="7">
        <f>D28</f>
        <v>1132225</v>
      </c>
      <c r="E27" s="82">
        <f>E28</f>
        <v>320860</v>
      </c>
      <c r="F27" s="110">
        <f>F28</f>
        <v>0</v>
      </c>
      <c r="G27" s="111">
        <f>G28</f>
        <v>0</v>
      </c>
      <c r="H27" s="30">
        <f t="shared" si="0"/>
        <v>1453085</v>
      </c>
      <c r="J27" s="61"/>
      <c r="K27" s="61"/>
    </row>
    <row r="28" spans="1:11" s="57" customFormat="1" ht="12.75">
      <c r="A28" s="166" t="s">
        <v>4</v>
      </c>
      <c r="B28" s="166"/>
      <c r="C28" s="166"/>
      <c r="D28" s="40">
        <f>SUM(D29:D36)</f>
        <v>1132225</v>
      </c>
      <c r="E28" s="83">
        <f>SUM(E29:E36)</f>
        <v>320860</v>
      </c>
      <c r="F28" s="112">
        <f>SUM(F29:F36)</f>
        <v>0</v>
      </c>
      <c r="G28" s="113">
        <f>SUM(G29:G36)</f>
        <v>0</v>
      </c>
      <c r="H28" s="96">
        <f t="shared" si="0"/>
        <v>1453085</v>
      </c>
      <c r="J28" s="61"/>
      <c r="K28" s="61"/>
    </row>
    <row r="29" spans="1:11" ht="12.75">
      <c r="A29" s="16"/>
      <c r="B29" s="102" t="s">
        <v>499</v>
      </c>
      <c r="C29" s="97" t="s">
        <v>500</v>
      </c>
      <c r="D29" s="19">
        <v>300000</v>
      </c>
      <c r="E29" s="84"/>
      <c r="F29" s="116"/>
      <c r="G29" s="117"/>
      <c r="H29" s="88">
        <f t="shared" si="0"/>
        <v>300000</v>
      </c>
      <c r="J29" s="61"/>
      <c r="K29" s="61"/>
    </row>
    <row r="30" spans="1:11" s="57" customFormat="1" ht="12.75">
      <c r="A30" s="16"/>
      <c r="B30" s="102" t="s">
        <v>511</v>
      </c>
      <c r="C30" s="97" t="s">
        <v>512</v>
      </c>
      <c r="D30" s="19">
        <v>150000</v>
      </c>
      <c r="E30" s="84"/>
      <c r="F30" s="116"/>
      <c r="G30" s="117"/>
      <c r="H30" s="88">
        <f t="shared" si="0"/>
        <v>150000</v>
      </c>
      <c r="J30" s="61"/>
      <c r="K30" s="61"/>
    </row>
    <row r="31" spans="1:11" s="57" customFormat="1" ht="38.25">
      <c r="A31" s="20"/>
      <c r="B31" s="101">
        <v>2010</v>
      </c>
      <c r="C31" s="97" t="s">
        <v>521</v>
      </c>
      <c r="D31" s="18">
        <v>659175</v>
      </c>
      <c r="E31" s="85"/>
      <c r="F31" s="114"/>
      <c r="G31" s="115"/>
      <c r="H31" s="88">
        <f t="shared" si="0"/>
        <v>659175</v>
      </c>
      <c r="J31" s="61"/>
      <c r="K31" s="61"/>
    </row>
    <row r="32" spans="1:11" s="57" customFormat="1" ht="38.25">
      <c r="A32" s="20"/>
      <c r="B32" s="101">
        <v>2110</v>
      </c>
      <c r="C32" s="97" t="s">
        <v>513</v>
      </c>
      <c r="D32" s="18"/>
      <c r="E32" s="85">
        <v>297960</v>
      </c>
      <c r="F32" s="114"/>
      <c r="G32" s="115"/>
      <c r="H32" s="88">
        <f t="shared" si="0"/>
        <v>297960</v>
      </c>
      <c r="J32" s="61"/>
      <c r="K32" s="61"/>
    </row>
    <row r="33" spans="1:11" s="57" customFormat="1" ht="38.25">
      <c r="A33" s="20"/>
      <c r="B33" s="101">
        <v>2120</v>
      </c>
      <c r="C33" s="97" t="s">
        <v>522</v>
      </c>
      <c r="D33" s="18"/>
      <c r="E33" s="85">
        <v>21900</v>
      </c>
      <c r="F33" s="114"/>
      <c r="G33" s="115"/>
      <c r="H33" s="88">
        <f t="shared" si="0"/>
        <v>21900</v>
      </c>
      <c r="J33" s="61"/>
      <c r="K33" s="61"/>
    </row>
    <row r="34" spans="1:11" s="57" customFormat="1" ht="38.25">
      <c r="A34" s="20"/>
      <c r="B34" s="101">
        <v>2360</v>
      </c>
      <c r="C34" s="97" t="s">
        <v>514</v>
      </c>
      <c r="D34" s="18">
        <v>19000</v>
      </c>
      <c r="E34" s="85">
        <v>1000</v>
      </c>
      <c r="F34" s="114"/>
      <c r="G34" s="115"/>
      <c r="H34" s="88">
        <f t="shared" si="0"/>
        <v>20000</v>
      </c>
      <c r="J34" s="61"/>
      <c r="K34" s="61"/>
    </row>
    <row r="35" spans="1:11" s="57" customFormat="1" ht="51">
      <c r="A35" s="20"/>
      <c r="B35" s="98">
        <v>2888</v>
      </c>
      <c r="C35" s="97" t="s">
        <v>555</v>
      </c>
      <c r="D35" s="18">
        <v>3037</v>
      </c>
      <c r="E35" s="85"/>
      <c r="F35" s="114"/>
      <c r="G35" s="115"/>
      <c r="H35" s="88">
        <f t="shared" si="0"/>
        <v>3037</v>
      </c>
      <c r="J35" s="61"/>
      <c r="K35" s="61"/>
    </row>
    <row r="36" spans="1:11" s="57" customFormat="1" ht="51">
      <c r="A36" s="20"/>
      <c r="B36" s="98">
        <v>2889</v>
      </c>
      <c r="C36" s="97" t="s">
        <v>555</v>
      </c>
      <c r="D36" s="18">
        <v>1013</v>
      </c>
      <c r="E36" s="85"/>
      <c r="F36" s="114"/>
      <c r="G36" s="115"/>
      <c r="H36" s="88">
        <f t="shared" si="0"/>
        <v>1013</v>
      </c>
      <c r="J36" s="61"/>
      <c r="K36" s="61"/>
    </row>
    <row r="37" spans="1:11" s="57" customFormat="1" ht="25.5">
      <c r="A37" s="6">
        <v>751</v>
      </c>
      <c r="B37" s="6"/>
      <c r="C37" s="7" t="s">
        <v>356</v>
      </c>
      <c r="D37" s="7">
        <f aca="true" t="shared" si="1" ref="D37:G38">D38</f>
        <v>20419</v>
      </c>
      <c r="E37" s="82">
        <f t="shared" si="1"/>
        <v>0</v>
      </c>
      <c r="F37" s="110">
        <f t="shared" si="1"/>
        <v>0</v>
      </c>
      <c r="G37" s="111">
        <f t="shared" si="1"/>
        <v>0</v>
      </c>
      <c r="H37" s="30">
        <f t="shared" si="0"/>
        <v>20419</v>
      </c>
      <c r="J37" s="61"/>
      <c r="K37" s="61"/>
    </row>
    <row r="38" spans="1:11" s="57" customFormat="1" ht="12.75">
      <c r="A38" s="166" t="s">
        <v>4</v>
      </c>
      <c r="B38" s="166"/>
      <c r="C38" s="166"/>
      <c r="D38" s="40">
        <f t="shared" si="1"/>
        <v>20419</v>
      </c>
      <c r="E38" s="83">
        <f t="shared" si="1"/>
        <v>0</v>
      </c>
      <c r="F38" s="112">
        <f t="shared" si="1"/>
        <v>0</v>
      </c>
      <c r="G38" s="113">
        <f t="shared" si="1"/>
        <v>0</v>
      </c>
      <c r="H38" s="96">
        <f t="shared" si="0"/>
        <v>20419</v>
      </c>
      <c r="J38" s="61"/>
      <c r="K38" s="61"/>
    </row>
    <row r="39" spans="1:11" s="57" customFormat="1" ht="38.25">
      <c r="A39" s="20"/>
      <c r="B39" s="101">
        <v>2010</v>
      </c>
      <c r="C39" s="97" t="s">
        <v>521</v>
      </c>
      <c r="D39" s="18">
        <v>20419</v>
      </c>
      <c r="E39" s="85"/>
      <c r="F39" s="114"/>
      <c r="G39" s="115"/>
      <c r="H39" s="88">
        <f t="shared" si="0"/>
        <v>20419</v>
      </c>
      <c r="J39" s="61"/>
      <c r="K39" s="61"/>
    </row>
    <row r="40" spans="1:11" s="64" customFormat="1" ht="19.5" customHeight="1">
      <c r="A40" s="6">
        <v>752</v>
      </c>
      <c r="B40" s="6"/>
      <c r="C40" s="7" t="s">
        <v>8</v>
      </c>
      <c r="D40" s="7">
        <f aca="true" t="shared" si="2" ref="D40:G41">D41</f>
        <v>0</v>
      </c>
      <c r="E40" s="82">
        <f t="shared" si="2"/>
        <v>2000</v>
      </c>
      <c r="F40" s="110">
        <f t="shared" si="2"/>
        <v>0</v>
      </c>
      <c r="G40" s="111">
        <f t="shared" si="2"/>
        <v>0</v>
      </c>
      <c r="H40" s="30">
        <f t="shared" si="0"/>
        <v>2000</v>
      </c>
      <c r="I40" s="65"/>
      <c r="J40" s="61"/>
      <c r="K40" s="61"/>
    </row>
    <row r="41" spans="1:11" s="64" customFormat="1" ht="12.75">
      <c r="A41" s="166" t="s">
        <v>4</v>
      </c>
      <c r="B41" s="166"/>
      <c r="C41" s="166"/>
      <c r="D41" s="40">
        <f t="shared" si="2"/>
        <v>0</v>
      </c>
      <c r="E41" s="83">
        <f t="shared" si="2"/>
        <v>2000</v>
      </c>
      <c r="F41" s="112">
        <f t="shared" si="2"/>
        <v>0</v>
      </c>
      <c r="G41" s="113">
        <f t="shared" si="2"/>
        <v>0</v>
      </c>
      <c r="H41" s="96">
        <f t="shared" si="0"/>
        <v>2000</v>
      </c>
      <c r="J41" s="61"/>
      <c r="K41" s="61"/>
    </row>
    <row r="42" spans="1:11" s="64" customFormat="1" ht="38.25">
      <c r="A42" s="20"/>
      <c r="B42" s="101">
        <v>2110</v>
      </c>
      <c r="C42" s="97" t="s">
        <v>513</v>
      </c>
      <c r="D42" s="18"/>
      <c r="E42" s="85">
        <v>2000</v>
      </c>
      <c r="F42" s="114"/>
      <c r="G42" s="115"/>
      <c r="H42" s="88">
        <f t="shared" si="0"/>
        <v>2000</v>
      </c>
      <c r="J42" s="61"/>
      <c r="K42" s="61"/>
    </row>
    <row r="43" spans="1:11" s="64" customFormat="1" ht="19.5" customHeight="1">
      <c r="A43" s="6">
        <v>754</v>
      </c>
      <c r="B43" s="21"/>
      <c r="C43" s="7" t="s">
        <v>399</v>
      </c>
      <c r="D43" s="7">
        <f>D44</f>
        <v>110000</v>
      </c>
      <c r="E43" s="82">
        <f>E44</f>
        <v>10366000</v>
      </c>
      <c r="F43" s="110">
        <f>F44</f>
        <v>0</v>
      </c>
      <c r="G43" s="111">
        <f>G44</f>
        <v>0</v>
      </c>
      <c r="H43" s="30">
        <f t="shared" si="0"/>
        <v>10476000</v>
      </c>
      <c r="J43" s="61"/>
      <c r="K43" s="61"/>
    </row>
    <row r="44" spans="1:11" s="57" customFormat="1" ht="12.75">
      <c r="A44" s="166" t="s">
        <v>4</v>
      </c>
      <c r="B44" s="166"/>
      <c r="C44" s="166"/>
      <c r="D44" s="40">
        <f>SUM(D45:D48)</f>
        <v>110000</v>
      </c>
      <c r="E44" s="83">
        <f>SUM(E45:E48)</f>
        <v>10366000</v>
      </c>
      <c r="F44" s="112">
        <f>SUM(F45:F48)</f>
        <v>0</v>
      </c>
      <c r="G44" s="113">
        <f>SUM(G45:G48)</f>
        <v>0</v>
      </c>
      <c r="H44" s="96">
        <f t="shared" si="0"/>
        <v>10476000</v>
      </c>
      <c r="J44" s="61"/>
      <c r="K44" s="61"/>
    </row>
    <row r="45" spans="1:11" s="57" customFormat="1" ht="12.75">
      <c r="A45" s="20"/>
      <c r="B45" s="98" t="s">
        <v>523</v>
      </c>
      <c r="C45" s="97" t="s">
        <v>524</v>
      </c>
      <c r="D45" s="18">
        <v>100000</v>
      </c>
      <c r="E45" s="85"/>
      <c r="F45" s="114"/>
      <c r="G45" s="115"/>
      <c r="H45" s="88">
        <f t="shared" si="0"/>
        <v>100000</v>
      </c>
      <c r="J45" s="61"/>
      <c r="K45" s="61"/>
    </row>
    <row r="46" spans="1:11" s="57" customFormat="1" ht="12.75">
      <c r="A46" s="20"/>
      <c r="B46" s="102" t="s">
        <v>499</v>
      </c>
      <c r="C46" s="97" t="s">
        <v>500</v>
      </c>
      <c r="D46" s="18">
        <v>3000</v>
      </c>
      <c r="E46" s="85"/>
      <c r="F46" s="114"/>
      <c r="G46" s="115"/>
      <c r="H46" s="88">
        <f t="shared" si="0"/>
        <v>3000</v>
      </c>
      <c r="J46" s="61"/>
      <c r="K46" s="61"/>
    </row>
    <row r="47" spans="1:11" s="57" customFormat="1" ht="38.25">
      <c r="A47" s="20"/>
      <c r="B47" s="101">
        <v>2010</v>
      </c>
      <c r="C47" s="97" t="s">
        <v>521</v>
      </c>
      <c r="D47" s="18">
        <v>7000</v>
      </c>
      <c r="E47" s="85"/>
      <c r="F47" s="114"/>
      <c r="G47" s="115"/>
      <c r="H47" s="88">
        <f t="shared" si="0"/>
        <v>7000</v>
      </c>
      <c r="J47" s="61"/>
      <c r="K47" s="61"/>
    </row>
    <row r="48" spans="1:11" s="57" customFormat="1" ht="38.25">
      <c r="A48" s="20"/>
      <c r="B48" s="101">
        <v>2110</v>
      </c>
      <c r="C48" s="97" t="s">
        <v>513</v>
      </c>
      <c r="D48" s="18"/>
      <c r="E48" s="85">
        <v>10366000</v>
      </c>
      <c r="F48" s="114"/>
      <c r="G48" s="115"/>
      <c r="H48" s="88">
        <f t="shared" si="0"/>
        <v>10366000</v>
      </c>
      <c r="J48" s="61"/>
      <c r="K48" s="61"/>
    </row>
    <row r="49" spans="1:11" s="57" customFormat="1" ht="38.25">
      <c r="A49" s="6">
        <v>756</v>
      </c>
      <c r="B49" s="21"/>
      <c r="C49" s="7" t="s">
        <v>226</v>
      </c>
      <c r="D49" s="7">
        <f>D50</f>
        <v>190608333</v>
      </c>
      <c r="E49" s="82">
        <f>E50</f>
        <v>32303015</v>
      </c>
      <c r="F49" s="110">
        <f>F50</f>
        <v>0</v>
      </c>
      <c r="G49" s="111">
        <f>G50</f>
        <v>0</v>
      </c>
      <c r="H49" s="30">
        <f t="shared" si="0"/>
        <v>222911348</v>
      </c>
      <c r="J49" s="61"/>
      <c r="K49" s="61"/>
    </row>
    <row r="50" spans="1:11" s="57" customFormat="1" ht="12.75">
      <c r="A50" s="166" t="s">
        <v>4</v>
      </c>
      <c r="B50" s="166"/>
      <c r="C50" s="166"/>
      <c r="D50" s="40">
        <f>SUM(D51:D73)</f>
        <v>190608333</v>
      </c>
      <c r="E50" s="83">
        <f>SUM(E51:E73)</f>
        <v>32303015</v>
      </c>
      <c r="F50" s="112">
        <f>SUM(F51:F73)</f>
        <v>0</v>
      </c>
      <c r="G50" s="113">
        <f>SUM(G51:G73)</f>
        <v>0</v>
      </c>
      <c r="H50" s="96">
        <f t="shared" si="0"/>
        <v>222911348</v>
      </c>
      <c r="J50" s="61"/>
      <c r="K50" s="61"/>
    </row>
    <row r="51" spans="1:11" s="57" customFormat="1" ht="12.75">
      <c r="A51" s="16"/>
      <c r="B51" s="102" t="s">
        <v>525</v>
      </c>
      <c r="C51" s="99" t="s">
        <v>526</v>
      </c>
      <c r="D51" s="19">
        <v>97198733</v>
      </c>
      <c r="E51" s="84">
        <v>27303015</v>
      </c>
      <c r="F51" s="116"/>
      <c r="G51" s="117"/>
      <c r="H51" s="88">
        <f t="shared" si="0"/>
        <v>124501748</v>
      </c>
      <c r="J51" s="61"/>
      <c r="K51" s="61"/>
    </row>
    <row r="52" spans="1:11" s="57" customFormat="1" ht="12.75">
      <c r="A52" s="16"/>
      <c r="B52" s="102" t="s">
        <v>527</v>
      </c>
      <c r="C52" s="99" t="s">
        <v>528</v>
      </c>
      <c r="D52" s="19">
        <v>10500000</v>
      </c>
      <c r="E52" s="84">
        <v>2500000</v>
      </c>
      <c r="F52" s="116"/>
      <c r="G52" s="117"/>
      <c r="H52" s="88">
        <f t="shared" si="0"/>
        <v>13000000</v>
      </c>
      <c r="J52" s="61"/>
      <c r="K52" s="61"/>
    </row>
    <row r="53" spans="1:11" s="57" customFormat="1" ht="12.75">
      <c r="A53" s="16"/>
      <c r="B53" s="98" t="s">
        <v>529</v>
      </c>
      <c r="C53" s="97" t="s">
        <v>530</v>
      </c>
      <c r="D53" s="19">
        <v>56000000</v>
      </c>
      <c r="E53" s="84"/>
      <c r="F53" s="116"/>
      <c r="G53" s="117"/>
      <c r="H53" s="88">
        <f t="shared" si="0"/>
        <v>56000000</v>
      </c>
      <c r="J53" s="61"/>
      <c r="K53" s="61"/>
    </row>
    <row r="54" spans="1:11" s="57" customFormat="1" ht="12.75">
      <c r="A54" s="16"/>
      <c r="B54" s="98" t="s">
        <v>531</v>
      </c>
      <c r="C54" s="97" t="s">
        <v>532</v>
      </c>
      <c r="D54" s="19">
        <v>295000</v>
      </c>
      <c r="E54" s="84"/>
      <c r="F54" s="116"/>
      <c r="G54" s="117"/>
      <c r="H54" s="88">
        <f t="shared" si="0"/>
        <v>295000</v>
      </c>
      <c r="J54" s="61"/>
      <c r="K54" s="61"/>
    </row>
    <row r="55" spans="1:11" s="57" customFormat="1" ht="12.75">
      <c r="A55" s="20"/>
      <c r="B55" s="98" t="s">
        <v>533</v>
      </c>
      <c r="C55" s="97" t="s">
        <v>534</v>
      </c>
      <c r="D55" s="18">
        <v>9600</v>
      </c>
      <c r="E55" s="85"/>
      <c r="F55" s="114"/>
      <c r="G55" s="115"/>
      <c r="H55" s="88">
        <f t="shared" si="0"/>
        <v>9600</v>
      </c>
      <c r="J55" s="61"/>
      <c r="K55" s="61"/>
    </row>
    <row r="56" spans="1:11" s="57" customFormat="1" ht="12.75">
      <c r="A56" s="20"/>
      <c r="B56" s="98" t="s">
        <v>535</v>
      </c>
      <c r="C56" s="97" t="s">
        <v>536</v>
      </c>
      <c r="D56" s="18">
        <v>3300000</v>
      </c>
      <c r="E56" s="85"/>
      <c r="F56" s="114"/>
      <c r="G56" s="115"/>
      <c r="H56" s="88">
        <f t="shared" si="0"/>
        <v>3300000</v>
      </c>
      <c r="J56" s="61"/>
      <c r="K56" s="61"/>
    </row>
    <row r="57" spans="1:11" s="57" customFormat="1" ht="25.5">
      <c r="A57" s="20"/>
      <c r="B57" s="98" t="s">
        <v>537</v>
      </c>
      <c r="C57" s="97" t="s">
        <v>538</v>
      </c>
      <c r="D57" s="18">
        <v>250000</v>
      </c>
      <c r="E57" s="85"/>
      <c r="F57" s="114"/>
      <c r="G57" s="115"/>
      <c r="H57" s="88">
        <f t="shared" si="0"/>
        <v>250000</v>
      </c>
      <c r="J57" s="61"/>
      <c r="K57" s="61"/>
    </row>
    <row r="58" spans="1:11" s="57" customFormat="1" ht="12.75">
      <c r="A58" s="20"/>
      <c r="B58" s="98" t="s">
        <v>539</v>
      </c>
      <c r="C58" s="97" t="s">
        <v>540</v>
      </c>
      <c r="D58" s="18">
        <v>1400000</v>
      </c>
      <c r="E58" s="85"/>
      <c r="F58" s="114"/>
      <c r="G58" s="115"/>
      <c r="H58" s="88">
        <f t="shared" si="0"/>
        <v>1400000</v>
      </c>
      <c r="J58" s="61"/>
      <c r="K58" s="61"/>
    </row>
    <row r="59" spans="1:11" s="57" customFormat="1" ht="12.75">
      <c r="A59" s="20"/>
      <c r="B59" s="98" t="s">
        <v>541</v>
      </c>
      <c r="C59" s="97" t="s">
        <v>542</v>
      </c>
      <c r="D59" s="18">
        <v>4300000</v>
      </c>
      <c r="E59" s="85"/>
      <c r="F59" s="114"/>
      <c r="G59" s="115"/>
      <c r="H59" s="88">
        <f t="shared" si="0"/>
        <v>4300000</v>
      </c>
      <c r="J59" s="61"/>
      <c r="K59" s="61"/>
    </row>
    <row r="60" spans="1:11" ht="12.75">
      <c r="A60" s="16"/>
      <c r="B60" s="102" t="s">
        <v>519</v>
      </c>
      <c r="C60" s="99" t="s">
        <v>520</v>
      </c>
      <c r="D60" s="19"/>
      <c r="E60" s="84">
        <v>2500000</v>
      </c>
      <c r="F60" s="116"/>
      <c r="G60" s="117"/>
      <c r="H60" s="88">
        <f t="shared" si="0"/>
        <v>2500000</v>
      </c>
      <c r="J60" s="61"/>
      <c r="K60" s="61"/>
    </row>
    <row r="61" spans="1:11" s="57" customFormat="1" ht="12.75">
      <c r="A61" s="20"/>
      <c r="B61" s="98" t="s">
        <v>543</v>
      </c>
      <c r="C61" s="97" t="s">
        <v>544</v>
      </c>
      <c r="D61" s="18">
        <v>1000000</v>
      </c>
      <c r="E61" s="85"/>
      <c r="F61" s="114"/>
      <c r="G61" s="115"/>
      <c r="H61" s="88">
        <f t="shared" si="0"/>
        <v>1000000</v>
      </c>
      <c r="J61" s="61"/>
      <c r="K61" s="61"/>
    </row>
    <row r="62" spans="1:11" s="57" customFormat="1" ht="12.75">
      <c r="A62" s="20"/>
      <c r="B62" s="98" t="s">
        <v>545</v>
      </c>
      <c r="C62" s="97" t="s">
        <v>546</v>
      </c>
      <c r="D62" s="18">
        <v>200000</v>
      </c>
      <c r="E62" s="85"/>
      <c r="F62" s="114"/>
      <c r="G62" s="115"/>
      <c r="H62" s="88">
        <f t="shared" si="0"/>
        <v>200000</v>
      </c>
      <c r="J62" s="61"/>
      <c r="K62" s="61"/>
    </row>
    <row r="63" spans="1:11" s="57" customFormat="1" ht="12.75">
      <c r="A63" s="20"/>
      <c r="B63" s="98" t="s">
        <v>556</v>
      </c>
      <c r="C63" s="97" t="s">
        <v>557</v>
      </c>
      <c r="D63" s="18">
        <v>2600000</v>
      </c>
      <c r="E63" s="85"/>
      <c r="F63" s="114"/>
      <c r="G63" s="115"/>
      <c r="H63" s="88">
        <f t="shared" si="0"/>
        <v>2600000</v>
      </c>
      <c r="J63" s="61"/>
      <c r="K63" s="61"/>
    </row>
    <row r="64" spans="1:11" s="57" customFormat="1" ht="25.5">
      <c r="A64" s="20"/>
      <c r="B64" s="98" t="s">
        <v>188</v>
      </c>
      <c r="C64" s="97" t="s">
        <v>189</v>
      </c>
      <c r="D64" s="18">
        <v>2950000</v>
      </c>
      <c r="E64" s="85"/>
      <c r="F64" s="114"/>
      <c r="G64" s="115"/>
      <c r="H64" s="88">
        <f t="shared" si="0"/>
        <v>2950000</v>
      </c>
      <c r="J64" s="61"/>
      <c r="K64" s="61"/>
    </row>
    <row r="65" spans="1:11" s="57" customFormat="1" ht="12.75">
      <c r="A65" s="20"/>
      <c r="B65" s="98" t="s">
        <v>547</v>
      </c>
      <c r="C65" s="97" t="s">
        <v>548</v>
      </c>
      <c r="D65" s="18">
        <v>8000000</v>
      </c>
      <c r="E65" s="85"/>
      <c r="F65" s="114"/>
      <c r="G65" s="115"/>
      <c r="H65" s="88">
        <f t="shared" si="0"/>
        <v>8000000</v>
      </c>
      <c r="J65" s="61"/>
      <c r="K65" s="61"/>
    </row>
    <row r="66" spans="1:11" s="57" customFormat="1" ht="12.75">
      <c r="A66" s="20"/>
      <c r="B66" s="98" t="s">
        <v>523</v>
      </c>
      <c r="C66" s="97" t="s">
        <v>524</v>
      </c>
      <c r="D66" s="18">
        <v>270000</v>
      </c>
      <c r="E66" s="85"/>
      <c r="F66" s="114"/>
      <c r="G66" s="115"/>
      <c r="H66" s="88">
        <f t="shared" si="0"/>
        <v>270000</v>
      </c>
      <c r="J66" s="61"/>
      <c r="K66" s="61"/>
    </row>
    <row r="67" spans="1:11" s="57" customFormat="1" ht="25.5">
      <c r="A67" s="20"/>
      <c r="B67" s="98" t="s">
        <v>564</v>
      </c>
      <c r="C67" s="97" t="s">
        <v>565</v>
      </c>
      <c r="D67" s="18">
        <v>10000</v>
      </c>
      <c r="E67" s="85"/>
      <c r="F67" s="114"/>
      <c r="G67" s="115"/>
      <c r="H67" s="88">
        <f t="shared" si="0"/>
        <v>10000</v>
      </c>
      <c r="J67" s="61"/>
      <c r="K67" s="61"/>
    </row>
    <row r="68" spans="1:11" ht="12.75">
      <c r="A68" s="20"/>
      <c r="B68" s="98" t="s">
        <v>9</v>
      </c>
      <c r="C68" s="97" t="s">
        <v>10</v>
      </c>
      <c r="D68" s="18">
        <v>1500000</v>
      </c>
      <c r="E68" s="85"/>
      <c r="F68" s="114"/>
      <c r="G68" s="115"/>
      <c r="H68" s="88">
        <f t="shared" si="0"/>
        <v>1500000</v>
      </c>
      <c r="J68" s="61"/>
      <c r="K68" s="61"/>
    </row>
    <row r="69" spans="1:11" ht="12.75">
      <c r="A69" s="20"/>
      <c r="B69" s="98" t="s">
        <v>515</v>
      </c>
      <c r="C69" s="97" t="s">
        <v>516</v>
      </c>
      <c r="D69" s="18">
        <v>50000</v>
      </c>
      <c r="E69" s="85"/>
      <c r="F69" s="114"/>
      <c r="G69" s="115"/>
      <c r="H69" s="88">
        <f t="shared" si="0"/>
        <v>50000</v>
      </c>
      <c r="J69" s="61"/>
      <c r="K69" s="61"/>
    </row>
    <row r="70" spans="1:11" ht="12.75">
      <c r="A70" s="20"/>
      <c r="B70" s="98" t="s">
        <v>549</v>
      </c>
      <c r="C70" s="97" t="s">
        <v>550</v>
      </c>
      <c r="D70" s="18">
        <v>250000</v>
      </c>
      <c r="E70" s="85"/>
      <c r="F70" s="114">
        <v>15000</v>
      </c>
      <c r="G70" s="115"/>
      <c r="H70" s="88">
        <f t="shared" si="0"/>
        <v>265000</v>
      </c>
      <c r="J70" s="61"/>
      <c r="K70" s="61"/>
    </row>
    <row r="71" spans="1:11" ht="12.75">
      <c r="A71" s="16"/>
      <c r="B71" s="98" t="s">
        <v>509</v>
      </c>
      <c r="C71" s="97" t="s">
        <v>551</v>
      </c>
      <c r="D71" s="18">
        <v>15000</v>
      </c>
      <c r="E71" s="85"/>
      <c r="F71" s="114">
        <v>-15000</v>
      </c>
      <c r="G71" s="115"/>
      <c r="H71" s="88">
        <f aca="true" t="shared" si="3" ref="H71:H127">SUM(D71:G71)</f>
        <v>0</v>
      </c>
      <c r="J71" s="61"/>
      <c r="K71" s="61"/>
    </row>
    <row r="72" spans="1:11" ht="12.75">
      <c r="A72" s="101"/>
      <c r="B72" s="102" t="s">
        <v>511</v>
      </c>
      <c r="C72" s="97" t="s">
        <v>512</v>
      </c>
      <c r="D72" s="18">
        <v>10000</v>
      </c>
      <c r="E72" s="85"/>
      <c r="F72" s="114"/>
      <c r="G72" s="115"/>
      <c r="H72" s="88">
        <f t="shared" si="3"/>
        <v>10000</v>
      </c>
      <c r="J72" s="61"/>
      <c r="K72" s="61"/>
    </row>
    <row r="73" spans="1:11" s="57" customFormat="1" ht="25.5">
      <c r="A73" s="20"/>
      <c r="B73" s="98">
        <v>2680</v>
      </c>
      <c r="C73" s="97" t="s">
        <v>11</v>
      </c>
      <c r="D73" s="18">
        <v>500000</v>
      </c>
      <c r="E73" s="85"/>
      <c r="F73" s="114"/>
      <c r="G73" s="115"/>
      <c r="H73" s="88">
        <f t="shared" si="3"/>
        <v>500000</v>
      </c>
      <c r="J73" s="61"/>
      <c r="K73" s="61"/>
    </row>
    <row r="74" spans="1:11" s="57" customFormat="1" ht="19.5" customHeight="1">
      <c r="A74" s="6">
        <v>758</v>
      </c>
      <c r="B74" s="21"/>
      <c r="C74" s="7" t="s">
        <v>400</v>
      </c>
      <c r="D74" s="7">
        <f>D75</f>
        <v>43108770</v>
      </c>
      <c r="E74" s="82">
        <f>E75</f>
        <v>64353280</v>
      </c>
      <c r="F74" s="110">
        <f>F75</f>
        <v>0</v>
      </c>
      <c r="G74" s="111">
        <f>G75</f>
        <v>0</v>
      </c>
      <c r="H74" s="30">
        <f t="shared" si="3"/>
        <v>107462050</v>
      </c>
      <c r="J74" s="61"/>
      <c r="K74" s="61"/>
    </row>
    <row r="75" spans="1:11" s="57" customFormat="1" ht="12.75">
      <c r="A75" s="166" t="s">
        <v>4</v>
      </c>
      <c r="B75" s="166"/>
      <c r="C75" s="166"/>
      <c r="D75" s="40">
        <f>SUM(D76:D77)</f>
        <v>43108770</v>
      </c>
      <c r="E75" s="83">
        <f>SUM(E76:E77)</f>
        <v>64353280</v>
      </c>
      <c r="F75" s="112">
        <f>SUM(F76:F77)</f>
        <v>0</v>
      </c>
      <c r="G75" s="113">
        <f>SUM(G76:G77)</f>
        <v>0</v>
      </c>
      <c r="H75" s="96">
        <f t="shared" si="3"/>
        <v>107462050</v>
      </c>
      <c r="J75" s="61"/>
      <c r="K75" s="61"/>
    </row>
    <row r="76" spans="1:11" ht="12.75">
      <c r="A76" s="20"/>
      <c r="B76" s="98" t="s">
        <v>509</v>
      </c>
      <c r="C76" s="97" t="s">
        <v>551</v>
      </c>
      <c r="D76" s="18">
        <v>2000000</v>
      </c>
      <c r="E76" s="85"/>
      <c r="F76" s="114"/>
      <c r="G76" s="115"/>
      <c r="H76" s="88">
        <f t="shared" si="3"/>
        <v>2000000</v>
      </c>
      <c r="J76" s="61"/>
      <c r="K76" s="61"/>
    </row>
    <row r="77" spans="1:11" s="57" customFormat="1" ht="12.75">
      <c r="A77" s="20"/>
      <c r="B77" s="101">
        <v>2920</v>
      </c>
      <c r="C77" s="97" t="s">
        <v>552</v>
      </c>
      <c r="D77" s="18">
        <v>41108770</v>
      </c>
      <c r="E77" s="85">
        <v>64353280</v>
      </c>
      <c r="F77" s="114"/>
      <c r="G77" s="115"/>
      <c r="H77" s="88">
        <f t="shared" si="3"/>
        <v>105462050</v>
      </c>
      <c r="J77" s="61"/>
      <c r="K77" s="61"/>
    </row>
    <row r="78" spans="1:11" s="57" customFormat="1" ht="19.5" customHeight="1">
      <c r="A78" s="6">
        <v>801</v>
      </c>
      <c r="B78" s="21"/>
      <c r="C78" s="7" t="s">
        <v>553</v>
      </c>
      <c r="D78" s="7">
        <f>D79</f>
        <v>238038</v>
      </c>
      <c r="E78" s="82">
        <f>E79</f>
        <v>0</v>
      </c>
      <c r="F78" s="110">
        <f>F79</f>
        <v>0</v>
      </c>
      <c r="G78" s="111">
        <f>G79</f>
        <v>0</v>
      </c>
      <c r="H78" s="30">
        <f t="shared" si="3"/>
        <v>238038</v>
      </c>
      <c r="J78" s="61"/>
      <c r="K78" s="61"/>
    </row>
    <row r="79" spans="1:11" s="57" customFormat="1" ht="12.75">
      <c r="A79" s="166" t="s">
        <v>4</v>
      </c>
      <c r="B79" s="166"/>
      <c r="C79" s="166"/>
      <c r="D79" s="40">
        <f>SUM(D80:D81)</f>
        <v>238038</v>
      </c>
      <c r="E79" s="83">
        <f>SUM(E80:E81)</f>
        <v>0</v>
      </c>
      <c r="F79" s="112">
        <f>SUM(F80:F81)</f>
        <v>0</v>
      </c>
      <c r="G79" s="113">
        <f>SUM(G80:G81)</f>
        <v>0</v>
      </c>
      <c r="H79" s="96">
        <f t="shared" si="3"/>
        <v>238038</v>
      </c>
      <c r="J79" s="61"/>
      <c r="K79" s="61"/>
    </row>
    <row r="80" spans="1:11" s="57" customFormat="1" ht="25.5">
      <c r="A80" s="20"/>
      <c r="B80" s="101">
        <v>2030</v>
      </c>
      <c r="C80" s="97" t="s">
        <v>559</v>
      </c>
      <c r="D80" s="18">
        <v>53038</v>
      </c>
      <c r="E80" s="85"/>
      <c r="F80" s="114"/>
      <c r="G80" s="115"/>
      <c r="H80" s="88">
        <f t="shared" si="3"/>
        <v>53038</v>
      </c>
      <c r="J80" s="61"/>
      <c r="K80" s="61"/>
    </row>
    <row r="81" spans="1:11" s="57" customFormat="1" ht="38.25">
      <c r="A81" s="20"/>
      <c r="B81" s="101">
        <v>2310</v>
      </c>
      <c r="C81" s="97" t="s">
        <v>554</v>
      </c>
      <c r="D81" s="18">
        <v>185000</v>
      </c>
      <c r="E81" s="85"/>
      <c r="F81" s="114"/>
      <c r="G81" s="115"/>
      <c r="H81" s="88">
        <f t="shared" si="3"/>
        <v>185000</v>
      </c>
      <c r="J81" s="61"/>
      <c r="K81" s="61"/>
    </row>
    <row r="82" spans="1:11" s="57" customFormat="1" ht="19.5" customHeight="1">
      <c r="A82" s="6">
        <v>851</v>
      </c>
      <c r="B82" s="21"/>
      <c r="C82" s="7" t="s">
        <v>401</v>
      </c>
      <c r="D82" s="7">
        <f>D83</f>
        <v>1550</v>
      </c>
      <c r="E82" s="82">
        <f>E83</f>
        <v>3575000</v>
      </c>
      <c r="F82" s="110">
        <f>F83</f>
        <v>0</v>
      </c>
      <c r="G82" s="111">
        <f>G83</f>
        <v>0</v>
      </c>
      <c r="H82" s="30">
        <f t="shared" si="3"/>
        <v>3576550</v>
      </c>
      <c r="J82" s="61"/>
      <c r="K82" s="61"/>
    </row>
    <row r="83" spans="1:11" s="57" customFormat="1" ht="12.75">
      <c r="A83" s="166" t="s">
        <v>4</v>
      </c>
      <c r="B83" s="166"/>
      <c r="C83" s="166"/>
      <c r="D83" s="40">
        <f>SUM(D84:D85)</f>
        <v>1550</v>
      </c>
      <c r="E83" s="83">
        <f>SUM(E84:E85)</f>
        <v>3575000</v>
      </c>
      <c r="F83" s="112">
        <f>SUM(F84:F85)</f>
        <v>0</v>
      </c>
      <c r="G83" s="113">
        <f>SUM(G84:G85)</f>
        <v>0</v>
      </c>
      <c r="H83" s="96">
        <f t="shared" si="3"/>
        <v>3576550</v>
      </c>
      <c r="J83" s="61"/>
      <c r="K83" s="61"/>
    </row>
    <row r="84" spans="1:11" s="57" customFormat="1" ht="38.25">
      <c r="A84" s="20"/>
      <c r="B84" s="101">
        <v>2010</v>
      </c>
      <c r="C84" s="97" t="s">
        <v>521</v>
      </c>
      <c r="D84" s="18">
        <v>1550</v>
      </c>
      <c r="E84" s="85"/>
      <c r="F84" s="114"/>
      <c r="G84" s="115"/>
      <c r="H84" s="88">
        <f t="shared" si="3"/>
        <v>1550</v>
      </c>
      <c r="J84" s="61"/>
      <c r="K84" s="61"/>
    </row>
    <row r="85" spans="1:11" s="57" customFormat="1" ht="38.25">
      <c r="A85" s="20"/>
      <c r="B85" s="101">
        <v>2110</v>
      </c>
      <c r="C85" s="97" t="s">
        <v>513</v>
      </c>
      <c r="D85" s="18"/>
      <c r="E85" s="85">
        <v>3575000</v>
      </c>
      <c r="F85" s="114"/>
      <c r="G85" s="115"/>
      <c r="H85" s="88">
        <f t="shared" si="3"/>
        <v>3575000</v>
      </c>
      <c r="J85" s="61"/>
      <c r="K85" s="61"/>
    </row>
    <row r="86" spans="1:11" ht="19.5" customHeight="1">
      <c r="A86" s="6">
        <v>852</v>
      </c>
      <c r="B86" s="21"/>
      <c r="C86" s="7" t="s">
        <v>558</v>
      </c>
      <c r="D86" s="7">
        <f>D87</f>
        <v>22456000</v>
      </c>
      <c r="E86" s="82">
        <f>E87</f>
        <v>4475400</v>
      </c>
      <c r="F86" s="110">
        <f>F87</f>
        <v>0</v>
      </c>
      <c r="G86" s="111">
        <f>G87</f>
        <v>0</v>
      </c>
      <c r="H86" s="30">
        <f t="shared" si="3"/>
        <v>26931400</v>
      </c>
      <c r="J86" s="61"/>
      <c r="K86" s="61"/>
    </row>
    <row r="87" spans="1:11" s="57" customFormat="1" ht="12.75">
      <c r="A87" s="166" t="s">
        <v>4</v>
      </c>
      <c r="B87" s="166"/>
      <c r="C87" s="166"/>
      <c r="D87" s="40">
        <f>SUM(D88:D95)</f>
        <v>22456000</v>
      </c>
      <c r="E87" s="83">
        <f>SUM(E88:E95)</f>
        <v>4475400</v>
      </c>
      <c r="F87" s="112">
        <f>SUM(F88:F95)</f>
        <v>0</v>
      </c>
      <c r="G87" s="113">
        <f>SUM(G88:G95)</f>
        <v>0</v>
      </c>
      <c r="H87" s="96">
        <f t="shared" si="3"/>
        <v>26931400</v>
      </c>
      <c r="J87" s="61"/>
      <c r="K87" s="61"/>
    </row>
    <row r="88" spans="1:11" s="57" customFormat="1" ht="12.75">
      <c r="A88" s="101"/>
      <c r="B88" s="102" t="s">
        <v>515</v>
      </c>
      <c r="C88" s="97" t="s">
        <v>516</v>
      </c>
      <c r="D88" s="18">
        <v>357800</v>
      </c>
      <c r="E88" s="85">
        <v>2132000</v>
      </c>
      <c r="F88" s="114"/>
      <c r="G88" s="115"/>
      <c r="H88" s="88">
        <f t="shared" si="3"/>
        <v>2489800</v>
      </c>
      <c r="J88" s="61"/>
      <c r="K88" s="61"/>
    </row>
    <row r="89" spans="1:11" s="57" customFormat="1" ht="12.75">
      <c r="A89" s="20"/>
      <c r="B89" s="98" t="s">
        <v>509</v>
      </c>
      <c r="C89" s="97" t="s">
        <v>551</v>
      </c>
      <c r="D89" s="18"/>
      <c r="E89" s="85">
        <v>1000</v>
      </c>
      <c r="F89" s="114"/>
      <c r="G89" s="115"/>
      <c r="H89" s="88">
        <f t="shared" si="3"/>
        <v>1000</v>
      </c>
      <c r="J89" s="61"/>
      <c r="K89" s="61"/>
    </row>
    <row r="90" spans="1:11" s="57" customFormat="1" ht="12.75">
      <c r="A90" s="101"/>
      <c r="B90" s="102" t="s">
        <v>511</v>
      </c>
      <c r="C90" s="97" t="s">
        <v>512</v>
      </c>
      <c r="D90" s="18">
        <v>3200</v>
      </c>
      <c r="E90" s="85">
        <v>300</v>
      </c>
      <c r="F90" s="114"/>
      <c r="G90" s="115"/>
      <c r="H90" s="88">
        <f t="shared" si="3"/>
        <v>3500</v>
      </c>
      <c r="J90" s="61"/>
      <c r="K90" s="61"/>
    </row>
    <row r="91" spans="1:10" s="68" customFormat="1" ht="38.25">
      <c r="A91" s="101"/>
      <c r="B91" s="101">
        <v>2010</v>
      </c>
      <c r="C91" s="97" t="s">
        <v>521</v>
      </c>
      <c r="D91" s="18">
        <v>18128000</v>
      </c>
      <c r="E91" s="85"/>
      <c r="F91" s="114"/>
      <c r="G91" s="115"/>
      <c r="H91" s="88">
        <f t="shared" si="3"/>
        <v>18128000</v>
      </c>
      <c r="I91" s="66"/>
      <c r="J91" s="67"/>
    </row>
    <row r="92" spans="1:10" s="68" customFormat="1" ht="25.5">
      <c r="A92" s="101"/>
      <c r="B92" s="101">
        <v>2030</v>
      </c>
      <c r="C92" s="97" t="s">
        <v>559</v>
      </c>
      <c r="D92" s="18">
        <v>3967000</v>
      </c>
      <c r="E92" s="85"/>
      <c r="F92" s="114"/>
      <c r="G92" s="115"/>
      <c r="H92" s="88">
        <f t="shared" si="3"/>
        <v>3967000</v>
      </c>
      <c r="I92" s="66"/>
      <c r="J92" s="69"/>
    </row>
    <row r="93" spans="1:11" s="57" customFormat="1" ht="38.25">
      <c r="A93" s="101"/>
      <c r="B93" s="101">
        <v>2110</v>
      </c>
      <c r="C93" s="97" t="s">
        <v>513</v>
      </c>
      <c r="D93" s="18"/>
      <c r="E93" s="85">
        <v>345000</v>
      </c>
      <c r="F93" s="114"/>
      <c r="G93" s="115"/>
      <c r="H93" s="88">
        <f t="shared" si="3"/>
        <v>345000</v>
      </c>
      <c r="J93" s="61"/>
      <c r="K93" s="61"/>
    </row>
    <row r="94" spans="1:11" ht="25.5">
      <c r="A94" s="101"/>
      <c r="B94" s="101">
        <v>2130</v>
      </c>
      <c r="C94" s="97" t="s">
        <v>560</v>
      </c>
      <c r="D94" s="18"/>
      <c r="E94" s="85">
        <v>1503000</v>
      </c>
      <c r="F94" s="114"/>
      <c r="G94" s="115"/>
      <c r="H94" s="88">
        <f t="shared" si="3"/>
        <v>1503000</v>
      </c>
      <c r="J94" s="61"/>
      <c r="K94" s="61"/>
    </row>
    <row r="95" spans="1:11" ht="38.25">
      <c r="A95" s="20"/>
      <c r="B95" s="101">
        <v>2320</v>
      </c>
      <c r="C95" s="97" t="s">
        <v>561</v>
      </c>
      <c r="D95" s="18"/>
      <c r="E95" s="85">
        <v>494100</v>
      </c>
      <c r="F95" s="114"/>
      <c r="G95" s="115"/>
      <c r="H95" s="88">
        <f t="shared" si="3"/>
        <v>494100</v>
      </c>
      <c r="J95" s="61"/>
      <c r="K95" s="61"/>
    </row>
    <row r="96" spans="1:11" ht="19.5" customHeight="1">
      <c r="A96" s="6">
        <v>853</v>
      </c>
      <c r="B96" s="21"/>
      <c r="C96" s="7" t="s">
        <v>198</v>
      </c>
      <c r="D96" s="7">
        <f>D97</f>
        <v>550400</v>
      </c>
      <c r="E96" s="82">
        <f>E97</f>
        <v>2351537</v>
      </c>
      <c r="F96" s="110">
        <f>F97</f>
        <v>0</v>
      </c>
      <c r="G96" s="111">
        <f>G97</f>
        <v>0</v>
      </c>
      <c r="H96" s="30">
        <f t="shared" si="3"/>
        <v>2901937</v>
      </c>
      <c r="J96" s="61"/>
      <c r="K96" s="61"/>
    </row>
    <row r="97" spans="1:11" ht="12.75">
      <c r="A97" s="166" t="s">
        <v>4</v>
      </c>
      <c r="B97" s="166"/>
      <c r="C97" s="166"/>
      <c r="D97" s="40">
        <f>SUM(D98:D102)</f>
        <v>550400</v>
      </c>
      <c r="E97" s="83">
        <f>SUM(E98:E102)</f>
        <v>2351537</v>
      </c>
      <c r="F97" s="112">
        <f>SUM(F98:F102)</f>
        <v>0</v>
      </c>
      <c r="G97" s="113">
        <f>SUM(G98:G102)</f>
        <v>0</v>
      </c>
      <c r="H97" s="96">
        <f t="shared" si="3"/>
        <v>2901937</v>
      </c>
      <c r="J97" s="61"/>
      <c r="K97" s="61"/>
    </row>
    <row r="98" spans="1:10" s="68" customFormat="1" ht="12.75">
      <c r="A98" s="20"/>
      <c r="B98" s="98" t="s">
        <v>515</v>
      </c>
      <c r="C98" s="97" t="s">
        <v>516</v>
      </c>
      <c r="D98" s="18">
        <v>550400</v>
      </c>
      <c r="E98" s="85"/>
      <c r="F98" s="114"/>
      <c r="G98" s="115"/>
      <c r="H98" s="88">
        <f t="shared" si="3"/>
        <v>550400</v>
      </c>
      <c r="I98" s="66"/>
      <c r="J98" s="67"/>
    </row>
    <row r="99" spans="1:10" s="68" customFormat="1" ht="38.25">
      <c r="A99" s="101"/>
      <c r="B99" s="101">
        <v>2110</v>
      </c>
      <c r="C99" s="97" t="s">
        <v>513</v>
      </c>
      <c r="D99" s="18"/>
      <c r="E99" s="85">
        <v>175000</v>
      </c>
      <c r="F99" s="114"/>
      <c r="G99" s="115"/>
      <c r="H99" s="88">
        <f t="shared" si="3"/>
        <v>175000</v>
      </c>
      <c r="I99" s="66"/>
      <c r="J99" s="69"/>
    </row>
    <row r="100" spans="1:10" s="68" customFormat="1" ht="38.25">
      <c r="A100" s="101"/>
      <c r="B100" s="101">
        <v>2320</v>
      </c>
      <c r="C100" s="107" t="s">
        <v>12</v>
      </c>
      <c r="D100" s="18"/>
      <c r="E100" s="85">
        <v>1433623</v>
      </c>
      <c r="F100" s="114"/>
      <c r="G100" s="115"/>
      <c r="H100" s="88">
        <f t="shared" si="3"/>
        <v>1433623</v>
      </c>
      <c r="I100" s="66"/>
      <c r="J100" s="69"/>
    </row>
    <row r="101" spans="1:11" s="57" customFormat="1" ht="38.25">
      <c r="A101" s="101"/>
      <c r="B101" s="101">
        <v>2690</v>
      </c>
      <c r="C101" s="97" t="s">
        <v>13</v>
      </c>
      <c r="D101" s="18"/>
      <c r="E101" s="85">
        <v>697200</v>
      </c>
      <c r="F101" s="114"/>
      <c r="G101" s="115"/>
      <c r="H101" s="88">
        <f t="shared" si="3"/>
        <v>697200</v>
      </c>
      <c r="I101" s="61"/>
      <c r="J101" s="61"/>
      <c r="K101" s="61"/>
    </row>
    <row r="102" spans="1:11" ht="38.25">
      <c r="A102" s="101"/>
      <c r="B102" s="101">
        <v>2708</v>
      </c>
      <c r="C102" s="97" t="s">
        <v>190</v>
      </c>
      <c r="D102" s="18"/>
      <c r="E102" s="85">
        <v>45714</v>
      </c>
      <c r="F102" s="114"/>
      <c r="G102" s="115"/>
      <c r="H102" s="88">
        <f t="shared" si="3"/>
        <v>45714</v>
      </c>
      <c r="I102" s="57"/>
      <c r="J102" s="61"/>
      <c r="K102" s="61"/>
    </row>
    <row r="103" spans="1:11" s="57" customFormat="1" ht="19.5" customHeight="1">
      <c r="A103" s="6">
        <v>900</v>
      </c>
      <c r="B103" s="21"/>
      <c r="C103" s="7" t="s">
        <v>402</v>
      </c>
      <c r="D103" s="7">
        <f>D104+D109</f>
        <v>20444258</v>
      </c>
      <c r="E103" s="82">
        <f>E104+E109</f>
        <v>0</v>
      </c>
      <c r="F103" s="110">
        <f>F104+F109</f>
        <v>10723304</v>
      </c>
      <c r="G103" s="111">
        <f>G104+G109</f>
        <v>0</v>
      </c>
      <c r="H103" s="30">
        <f t="shared" si="3"/>
        <v>31167562</v>
      </c>
      <c r="J103" s="61"/>
      <c r="K103" s="61"/>
    </row>
    <row r="104" spans="1:11" ht="12.75">
      <c r="A104" s="166" t="s">
        <v>4</v>
      </c>
      <c r="B104" s="166"/>
      <c r="C104" s="166"/>
      <c r="D104" s="40">
        <f>SUM(D105:D108)</f>
        <v>597600</v>
      </c>
      <c r="E104" s="83">
        <f>SUM(E105:E108)</f>
        <v>0</v>
      </c>
      <c r="F104" s="112">
        <f>SUM(F105:F108)</f>
        <v>355000</v>
      </c>
      <c r="G104" s="113">
        <f>SUM(G105:G108)</f>
        <v>0</v>
      </c>
      <c r="H104" s="96">
        <f t="shared" si="3"/>
        <v>952600</v>
      </c>
      <c r="I104" s="61"/>
      <c r="J104" s="61"/>
      <c r="K104" s="61"/>
    </row>
    <row r="105" spans="1:11" ht="12.75">
      <c r="A105" s="20"/>
      <c r="B105" s="98" t="s">
        <v>562</v>
      </c>
      <c r="C105" s="97" t="s">
        <v>563</v>
      </c>
      <c r="D105" s="18">
        <v>10000</v>
      </c>
      <c r="E105" s="85"/>
      <c r="F105" s="114"/>
      <c r="G105" s="115"/>
      <c r="H105" s="88">
        <f t="shared" si="3"/>
        <v>10000</v>
      </c>
      <c r="I105" s="57"/>
      <c r="J105" s="61"/>
      <c r="K105" s="61"/>
    </row>
    <row r="106" spans="1:11" ht="12.75">
      <c r="A106" s="20"/>
      <c r="B106" s="98" t="s">
        <v>515</v>
      </c>
      <c r="C106" s="97" t="s">
        <v>516</v>
      </c>
      <c r="D106" s="18">
        <v>51300</v>
      </c>
      <c r="E106" s="85"/>
      <c r="F106" s="114"/>
      <c r="G106" s="115"/>
      <c r="H106" s="88">
        <f t="shared" si="3"/>
        <v>51300</v>
      </c>
      <c r="I106" s="61"/>
      <c r="J106" s="61"/>
      <c r="K106" s="61"/>
    </row>
    <row r="107" spans="1:11" ht="38.25">
      <c r="A107" s="20"/>
      <c r="B107" s="101">
        <v>2310</v>
      </c>
      <c r="C107" s="97" t="s">
        <v>554</v>
      </c>
      <c r="D107" s="18">
        <v>536300</v>
      </c>
      <c r="E107" s="85"/>
      <c r="F107" s="114"/>
      <c r="G107" s="115"/>
      <c r="H107" s="88">
        <f>SUM(D107:G107)</f>
        <v>536300</v>
      </c>
      <c r="I107" s="57"/>
      <c r="J107" s="61"/>
      <c r="K107" s="61"/>
    </row>
    <row r="108" spans="1:11" ht="38.25">
      <c r="A108" s="20"/>
      <c r="B108" s="101">
        <v>2312</v>
      </c>
      <c r="C108" s="97" t="s">
        <v>554</v>
      </c>
      <c r="D108" s="18"/>
      <c r="E108" s="85"/>
      <c r="F108" s="114">
        <v>355000</v>
      </c>
      <c r="G108" s="115"/>
      <c r="H108" s="88">
        <f t="shared" si="3"/>
        <v>355000</v>
      </c>
      <c r="I108" s="57"/>
      <c r="J108" s="61"/>
      <c r="K108" s="61"/>
    </row>
    <row r="109" spans="1:11" s="57" customFormat="1" ht="12.75">
      <c r="A109" s="166" t="s">
        <v>5</v>
      </c>
      <c r="B109" s="166"/>
      <c r="C109" s="166"/>
      <c r="D109" s="40">
        <f>SUM(D110:D112)</f>
        <v>19846658</v>
      </c>
      <c r="E109" s="83">
        <f>SUM(E110:E112)</f>
        <v>0</v>
      </c>
      <c r="F109" s="112">
        <f>SUM(F110:F112)</f>
        <v>10368304</v>
      </c>
      <c r="G109" s="113">
        <f>SUM(G110:G112)</f>
        <v>0</v>
      </c>
      <c r="H109" s="96">
        <f t="shared" si="3"/>
        <v>30214962</v>
      </c>
      <c r="I109" s="61"/>
      <c r="J109" s="61"/>
      <c r="K109" s="61"/>
    </row>
    <row r="110" spans="1:8" ht="38.25">
      <c r="A110" s="20"/>
      <c r="B110" s="102">
        <v>6292</v>
      </c>
      <c r="C110" s="97" t="s">
        <v>501</v>
      </c>
      <c r="D110" s="18">
        <v>8054970</v>
      </c>
      <c r="E110" s="85"/>
      <c r="F110" s="116">
        <v>8538304</v>
      </c>
      <c r="G110" s="115"/>
      <c r="H110" s="88">
        <f t="shared" si="3"/>
        <v>16593274</v>
      </c>
    </row>
    <row r="111" spans="1:8" ht="38.25">
      <c r="A111" s="20"/>
      <c r="B111" s="102">
        <v>6610</v>
      </c>
      <c r="C111" s="97" t="s">
        <v>566</v>
      </c>
      <c r="D111" s="18">
        <v>2173900</v>
      </c>
      <c r="E111" s="85"/>
      <c r="F111" s="116">
        <v>1830000</v>
      </c>
      <c r="G111" s="115"/>
      <c r="H111" s="88">
        <f t="shared" si="3"/>
        <v>4003900</v>
      </c>
    </row>
    <row r="112" spans="1:8" ht="38.25">
      <c r="A112" s="20"/>
      <c r="B112" s="102">
        <v>6612</v>
      </c>
      <c r="C112" s="97" t="s">
        <v>566</v>
      </c>
      <c r="D112" s="18">
        <v>9617788</v>
      </c>
      <c r="E112" s="85"/>
      <c r="F112" s="114"/>
      <c r="G112" s="115"/>
      <c r="H112" s="88">
        <f t="shared" si="3"/>
        <v>9617788</v>
      </c>
    </row>
    <row r="113" spans="1:8" ht="25.5">
      <c r="A113" s="6">
        <v>925</v>
      </c>
      <c r="B113" s="21"/>
      <c r="C113" s="7" t="s">
        <v>403</v>
      </c>
      <c r="D113" s="7">
        <f>D114</f>
        <v>902400</v>
      </c>
      <c r="E113" s="82">
        <f>E114</f>
        <v>0</v>
      </c>
      <c r="F113" s="110">
        <f>F114</f>
        <v>0</v>
      </c>
      <c r="G113" s="111">
        <f>G114</f>
        <v>0</v>
      </c>
      <c r="H113" s="30">
        <f t="shared" si="3"/>
        <v>902400</v>
      </c>
    </row>
    <row r="114" spans="1:8" ht="12.75">
      <c r="A114" s="166" t="s">
        <v>4</v>
      </c>
      <c r="B114" s="166"/>
      <c r="C114" s="166"/>
      <c r="D114" s="40">
        <f>SUM(D115:D117)</f>
        <v>902400</v>
      </c>
      <c r="E114" s="83">
        <f>SUM(E115:E117)</f>
        <v>0</v>
      </c>
      <c r="F114" s="112">
        <f>SUM(F115:F117)</f>
        <v>0</v>
      </c>
      <c r="G114" s="113">
        <f>SUM(G115:G117)</f>
        <v>0</v>
      </c>
      <c r="H114" s="96">
        <f t="shared" si="3"/>
        <v>902400</v>
      </c>
    </row>
    <row r="115" spans="1:8" ht="12.75">
      <c r="A115" s="101"/>
      <c r="B115" s="98" t="s">
        <v>515</v>
      </c>
      <c r="C115" s="97" t="s">
        <v>516</v>
      </c>
      <c r="D115" s="18">
        <v>900000</v>
      </c>
      <c r="E115" s="85"/>
      <c r="F115" s="114"/>
      <c r="G115" s="115"/>
      <c r="H115" s="88">
        <f t="shared" si="3"/>
        <v>900000</v>
      </c>
    </row>
    <row r="116" spans="1:8" ht="12.75">
      <c r="A116" s="16"/>
      <c r="B116" s="98" t="s">
        <v>509</v>
      </c>
      <c r="C116" s="97" t="s">
        <v>551</v>
      </c>
      <c r="D116" s="18">
        <v>400</v>
      </c>
      <c r="E116" s="85"/>
      <c r="F116" s="114"/>
      <c r="G116" s="115"/>
      <c r="H116" s="88">
        <f t="shared" si="3"/>
        <v>400</v>
      </c>
    </row>
    <row r="117" spans="1:8" ht="12.75">
      <c r="A117" s="16"/>
      <c r="B117" s="102" t="s">
        <v>511</v>
      </c>
      <c r="C117" s="97" t="s">
        <v>512</v>
      </c>
      <c r="D117" s="18">
        <v>2000</v>
      </c>
      <c r="E117" s="85"/>
      <c r="F117" s="114"/>
      <c r="G117" s="115"/>
      <c r="H117" s="88">
        <f t="shared" si="3"/>
        <v>2000</v>
      </c>
    </row>
    <row r="118" spans="1:8" ht="19.5" customHeight="1">
      <c r="A118" s="23">
        <v>926</v>
      </c>
      <c r="B118" s="21"/>
      <c r="C118" s="7" t="s">
        <v>567</v>
      </c>
      <c r="D118" s="24">
        <f>D119+D123</f>
        <v>3690000</v>
      </c>
      <c r="E118" s="28">
        <f>E119+E123</f>
        <v>0</v>
      </c>
      <c r="F118" s="34">
        <f>F119+F123</f>
        <v>0</v>
      </c>
      <c r="G118" s="35">
        <f>G119+G123</f>
        <v>0</v>
      </c>
      <c r="H118" s="30">
        <f t="shared" si="3"/>
        <v>3690000</v>
      </c>
    </row>
    <row r="119" spans="1:8" ht="12.75">
      <c r="A119" s="166" t="s">
        <v>4</v>
      </c>
      <c r="B119" s="166"/>
      <c r="C119" s="166"/>
      <c r="D119" s="40">
        <f>SUM(D120:D122)</f>
        <v>2890000</v>
      </c>
      <c r="E119" s="83">
        <f>SUM(E120:E122)</f>
        <v>0</v>
      </c>
      <c r="F119" s="112">
        <f>SUM(F120:F122)</f>
        <v>0</v>
      </c>
      <c r="G119" s="113">
        <f>SUM(G120:G122)</f>
        <v>0</v>
      </c>
      <c r="H119" s="96">
        <f t="shared" si="3"/>
        <v>2890000</v>
      </c>
    </row>
    <row r="120" spans="1:8" ht="12.75">
      <c r="A120" s="25"/>
      <c r="B120" s="98" t="s">
        <v>515</v>
      </c>
      <c r="C120" s="97" t="s">
        <v>516</v>
      </c>
      <c r="D120" s="26">
        <v>2800000</v>
      </c>
      <c r="E120" s="108"/>
      <c r="F120" s="118"/>
      <c r="G120" s="119"/>
      <c r="H120" s="88">
        <f t="shared" si="3"/>
        <v>2800000</v>
      </c>
    </row>
    <row r="121" spans="1:8" ht="12.75">
      <c r="A121" s="25"/>
      <c r="B121" s="98" t="s">
        <v>509</v>
      </c>
      <c r="C121" s="97" t="s">
        <v>551</v>
      </c>
      <c r="D121" s="26">
        <v>10000</v>
      </c>
      <c r="E121" s="108"/>
      <c r="F121" s="118"/>
      <c r="G121" s="119"/>
      <c r="H121" s="88">
        <f t="shared" si="3"/>
        <v>10000</v>
      </c>
    </row>
    <row r="122" spans="1:8" ht="12.75">
      <c r="A122" s="25"/>
      <c r="B122" s="98" t="s">
        <v>511</v>
      </c>
      <c r="C122" s="97" t="s">
        <v>512</v>
      </c>
      <c r="D122" s="26">
        <v>80000</v>
      </c>
      <c r="E122" s="108"/>
      <c r="F122" s="118"/>
      <c r="G122" s="119"/>
      <c r="H122" s="88">
        <f t="shared" si="3"/>
        <v>80000</v>
      </c>
    </row>
    <row r="123" spans="1:8" ht="12.75">
      <c r="A123" s="166" t="s">
        <v>5</v>
      </c>
      <c r="B123" s="166"/>
      <c r="C123" s="166"/>
      <c r="D123" s="40">
        <f>D124</f>
        <v>800000</v>
      </c>
      <c r="E123" s="83">
        <f>E124</f>
        <v>0</v>
      </c>
      <c r="F123" s="112">
        <f>F124</f>
        <v>0</v>
      </c>
      <c r="G123" s="113">
        <f>G124</f>
        <v>0</v>
      </c>
      <c r="H123" s="96">
        <f t="shared" si="3"/>
        <v>800000</v>
      </c>
    </row>
    <row r="124" spans="1:8" ht="38.25">
      <c r="A124" s="20"/>
      <c r="B124" s="102">
        <v>6290</v>
      </c>
      <c r="C124" s="97" t="s">
        <v>501</v>
      </c>
      <c r="D124" s="18">
        <v>800000</v>
      </c>
      <c r="E124" s="85"/>
      <c r="F124" s="114"/>
      <c r="G124" s="115"/>
      <c r="H124" s="88">
        <f t="shared" si="3"/>
        <v>800000</v>
      </c>
    </row>
    <row r="125" spans="1:8" ht="19.5" customHeight="1">
      <c r="A125" s="103"/>
      <c r="B125" s="103"/>
      <c r="C125" s="104" t="s">
        <v>14</v>
      </c>
      <c r="D125" s="8">
        <f>D4+D10+D22+D27+D37+D43+D49+D74+D78+D82+D86+D96+D103+D113+D118+D40</f>
        <v>338229147</v>
      </c>
      <c r="E125" s="86">
        <f>E4+E10+E22+E27+E37+E43+E49+E74+E78+E82+E86+E96+E103+E113+E118+E40</f>
        <v>119027568</v>
      </c>
      <c r="F125" s="120">
        <f>F4+F10+F22+F27+F37+F43+F49+F74+F78+F82+F86+F96+F103+F113+F118+F40</f>
        <v>10723304</v>
      </c>
      <c r="G125" s="121">
        <f>G4+G10+G22+G27+G37+G43+G49+G74+G78+G82+G86+G96+G103+G113+G118+G40</f>
        <v>2553164</v>
      </c>
      <c r="H125" s="31">
        <f t="shared" si="3"/>
        <v>470533183</v>
      </c>
    </row>
    <row r="126" spans="1:8" ht="19.5" customHeight="1">
      <c r="A126" s="167" t="s">
        <v>4</v>
      </c>
      <c r="B126" s="167"/>
      <c r="C126" s="167"/>
      <c r="D126" s="105">
        <f>D5+D11+D23+D28+D38+D44+D50+D75+D79+D83+D87+D97+D104+D41+D114+D119</f>
        <v>293876735</v>
      </c>
      <c r="E126" s="109">
        <f>E5+E11+E23+E28+E38+E44+E50+E75+E79+E83+E87+E97+E104+E41+E114+E119</f>
        <v>119027568</v>
      </c>
      <c r="F126" s="122">
        <f>F5+F11+F23+F28+F38+F44+F50+F75+F79+F83+F87+F97+F104+F41+F114+F119</f>
        <v>355000</v>
      </c>
      <c r="G126" s="123">
        <f>G5+G11+G23+G28+G38+G44+G50+G75+G79+G83+G87+G97+G104+G41+G114+G119</f>
        <v>267000</v>
      </c>
      <c r="H126" s="106">
        <f t="shared" si="3"/>
        <v>413526303</v>
      </c>
    </row>
    <row r="127" spans="1:8" ht="19.5" customHeight="1" thickBot="1">
      <c r="A127" s="167" t="s">
        <v>5</v>
      </c>
      <c r="B127" s="167"/>
      <c r="C127" s="167"/>
      <c r="D127" s="105">
        <f>D18+D109+D123+D8</f>
        <v>44352412</v>
      </c>
      <c r="E127" s="109">
        <f>E18+E109+E123+E8</f>
        <v>0</v>
      </c>
      <c r="F127" s="155">
        <f>F18+F109+F123+F8</f>
        <v>10368304</v>
      </c>
      <c r="G127" s="156">
        <f>G18+G109+G123+G8</f>
        <v>2286164</v>
      </c>
      <c r="H127" s="106">
        <f t="shared" si="3"/>
        <v>57006880</v>
      </c>
    </row>
    <row r="128" spans="2:8" ht="19.5" customHeight="1">
      <c r="B128" s="71"/>
      <c r="C128" s="72"/>
      <c r="D128" s="72"/>
      <c r="E128" s="72"/>
      <c r="F128" s="72"/>
      <c r="G128" s="72"/>
      <c r="H128" s="72"/>
    </row>
    <row r="129" spans="2:8" ht="12.75">
      <c r="B129" s="71"/>
      <c r="C129" s="72"/>
      <c r="D129" s="72"/>
      <c r="E129" s="72"/>
      <c r="F129" s="72"/>
      <c r="G129" s="72"/>
      <c r="H129" s="72"/>
    </row>
    <row r="130" spans="2:8" ht="12.75">
      <c r="B130" s="71"/>
      <c r="C130" s="72"/>
      <c r="D130" s="72"/>
      <c r="E130" s="72"/>
      <c r="F130" s="72"/>
      <c r="G130" s="72"/>
      <c r="H130" s="72"/>
    </row>
    <row r="131" spans="2:8" ht="12.75">
      <c r="B131" s="71"/>
      <c r="C131" s="72"/>
      <c r="D131" s="72"/>
      <c r="E131" s="72"/>
      <c r="F131" s="72"/>
      <c r="G131" s="72"/>
      <c r="H131" s="72"/>
    </row>
    <row r="132" spans="2:8" ht="12.75">
      <c r="B132" s="71"/>
      <c r="C132" s="72"/>
      <c r="D132" s="72"/>
      <c r="E132" s="72"/>
      <c r="F132" s="72"/>
      <c r="G132" s="72"/>
      <c r="H132" s="72"/>
    </row>
    <row r="133" spans="2:8" ht="12.75">
      <c r="B133" s="71"/>
      <c r="C133" s="72"/>
      <c r="D133" s="72"/>
      <c r="E133" s="72"/>
      <c r="F133" s="72"/>
      <c r="G133" s="72"/>
      <c r="H133" s="72"/>
    </row>
    <row r="134" spans="2:8" ht="12.75">
      <c r="B134" s="71"/>
      <c r="C134" s="72"/>
      <c r="D134" s="72"/>
      <c r="E134" s="72"/>
      <c r="F134" s="72"/>
      <c r="G134" s="72"/>
      <c r="H134" s="72"/>
    </row>
    <row r="135" spans="2:8" ht="12.75">
      <c r="B135" s="71"/>
      <c r="C135" s="72"/>
      <c r="D135" s="72"/>
      <c r="E135" s="72"/>
      <c r="F135" s="72"/>
      <c r="G135" s="72"/>
      <c r="H135" s="72"/>
    </row>
    <row r="136" spans="2:8" ht="12.75">
      <c r="B136" s="71"/>
      <c r="C136" s="72"/>
      <c r="D136" s="72"/>
      <c r="E136" s="72"/>
      <c r="F136" s="72"/>
      <c r="G136" s="72"/>
      <c r="H136" s="72"/>
    </row>
    <row r="137" spans="2:8" ht="12.75">
      <c r="B137" s="71"/>
      <c r="C137" s="72"/>
      <c r="D137" s="72"/>
      <c r="E137" s="72"/>
      <c r="F137" s="72"/>
      <c r="G137" s="72"/>
      <c r="H137" s="72"/>
    </row>
    <row r="138" spans="2:8" ht="12.75">
      <c r="B138" s="71"/>
      <c r="C138" s="72"/>
      <c r="D138" s="72"/>
      <c r="E138" s="72"/>
      <c r="F138" s="72"/>
      <c r="G138" s="72"/>
      <c r="H138" s="72"/>
    </row>
    <row r="139" spans="2:8" ht="12.75">
      <c r="B139" s="71"/>
      <c r="C139" s="72"/>
      <c r="D139" s="72"/>
      <c r="E139" s="72"/>
      <c r="F139" s="72"/>
      <c r="G139" s="72"/>
      <c r="H139" s="72"/>
    </row>
    <row r="140" spans="2:8" ht="12.75">
      <c r="B140" s="71"/>
      <c r="C140" s="72"/>
      <c r="D140" s="72"/>
      <c r="E140" s="72"/>
      <c r="F140" s="72"/>
      <c r="G140" s="72"/>
      <c r="H140" s="72"/>
    </row>
    <row r="141" spans="2:8" ht="12.75">
      <c r="B141" s="71"/>
      <c r="C141" s="72"/>
      <c r="D141" s="72"/>
      <c r="E141" s="72"/>
      <c r="F141" s="72"/>
      <c r="G141" s="72"/>
      <c r="H141" s="72"/>
    </row>
    <row r="142" spans="2:8" ht="12.75">
      <c r="B142" s="71"/>
      <c r="C142" s="72"/>
      <c r="D142" s="72"/>
      <c r="E142" s="72"/>
      <c r="F142" s="72"/>
      <c r="G142" s="72"/>
      <c r="H142" s="72"/>
    </row>
    <row r="143" spans="2:8" ht="12.75">
      <c r="B143" s="71"/>
      <c r="C143" s="72"/>
      <c r="D143" s="72"/>
      <c r="E143" s="72"/>
      <c r="F143" s="72"/>
      <c r="G143" s="72"/>
      <c r="H143" s="72"/>
    </row>
    <row r="144" spans="2:8" ht="12.75">
      <c r="B144" s="71"/>
      <c r="C144" s="72"/>
      <c r="D144" s="72"/>
      <c r="E144" s="72"/>
      <c r="F144" s="72"/>
      <c r="G144" s="72"/>
      <c r="H144" s="72"/>
    </row>
    <row r="145" spans="2:8" ht="12.75">
      <c r="B145" s="71"/>
      <c r="C145" s="72"/>
      <c r="D145" s="72"/>
      <c r="E145" s="72"/>
      <c r="F145" s="72"/>
      <c r="G145" s="72"/>
      <c r="H145" s="72"/>
    </row>
    <row r="146" spans="2:8" ht="12.75">
      <c r="B146" s="71"/>
      <c r="C146" s="72"/>
      <c r="D146" s="72"/>
      <c r="E146" s="72"/>
      <c r="F146" s="72"/>
      <c r="G146" s="72"/>
      <c r="H146" s="72"/>
    </row>
    <row r="147" spans="2:8" ht="12.75">
      <c r="B147" s="71"/>
      <c r="C147" s="72"/>
      <c r="D147" s="72"/>
      <c r="E147" s="72"/>
      <c r="F147" s="72"/>
      <c r="G147" s="72"/>
      <c r="H147" s="72"/>
    </row>
    <row r="148" spans="2:8" ht="12.75">
      <c r="B148" s="71"/>
      <c r="C148" s="72"/>
      <c r="D148" s="72"/>
      <c r="E148" s="72"/>
      <c r="F148" s="72"/>
      <c r="G148" s="72"/>
      <c r="H148" s="72"/>
    </row>
    <row r="149" spans="2:8" ht="12.75">
      <c r="B149" s="71"/>
      <c r="C149" s="72"/>
      <c r="D149" s="72"/>
      <c r="E149" s="72"/>
      <c r="F149" s="72"/>
      <c r="G149" s="72"/>
      <c r="H149" s="72"/>
    </row>
    <row r="150" spans="2:8" ht="12.75">
      <c r="B150" s="71"/>
      <c r="C150" s="72"/>
      <c r="D150" s="72"/>
      <c r="E150" s="72"/>
      <c r="F150" s="72"/>
      <c r="G150" s="72"/>
      <c r="H150" s="72"/>
    </row>
    <row r="151" spans="2:8" ht="12.75">
      <c r="B151" s="71"/>
      <c r="C151" s="72"/>
      <c r="D151" s="72"/>
      <c r="E151" s="72"/>
      <c r="F151" s="72"/>
      <c r="G151" s="72"/>
      <c r="H151" s="72"/>
    </row>
    <row r="152" spans="2:8" ht="12.75">
      <c r="B152" s="71"/>
      <c r="C152" s="72"/>
      <c r="D152" s="72"/>
      <c r="E152" s="72"/>
      <c r="F152" s="72"/>
      <c r="G152" s="72"/>
      <c r="H152" s="72"/>
    </row>
    <row r="153" spans="2:8" ht="12.75">
      <c r="B153" s="71"/>
      <c r="C153" s="72"/>
      <c r="D153" s="72"/>
      <c r="E153" s="72"/>
      <c r="F153" s="72"/>
      <c r="G153" s="72"/>
      <c r="H153" s="72"/>
    </row>
    <row r="154" spans="2:8" ht="12.75">
      <c r="B154" s="71"/>
      <c r="C154" s="72"/>
      <c r="D154" s="72"/>
      <c r="E154" s="72"/>
      <c r="F154" s="72"/>
      <c r="G154" s="72"/>
      <c r="H154" s="72"/>
    </row>
    <row r="155" spans="2:8" ht="12.75">
      <c r="B155" s="71"/>
      <c r="C155" s="72"/>
      <c r="D155" s="72"/>
      <c r="E155" s="72"/>
      <c r="F155" s="72"/>
      <c r="G155" s="72"/>
      <c r="H155" s="72"/>
    </row>
    <row r="156" spans="2:8" ht="12.75">
      <c r="B156" s="71"/>
      <c r="C156" s="72"/>
      <c r="D156" s="72"/>
      <c r="E156" s="72"/>
      <c r="F156" s="72"/>
      <c r="G156" s="72"/>
      <c r="H156" s="72"/>
    </row>
    <row r="157" spans="2:8" ht="12.75">
      <c r="B157" s="71"/>
      <c r="C157" s="72"/>
      <c r="D157" s="72"/>
      <c r="E157" s="72"/>
      <c r="F157" s="72"/>
      <c r="G157" s="72"/>
      <c r="H157" s="72"/>
    </row>
    <row r="158" spans="2:8" ht="12.75">
      <c r="B158" s="71"/>
      <c r="C158" s="72"/>
      <c r="D158" s="72"/>
      <c r="E158" s="72"/>
      <c r="F158" s="72"/>
      <c r="G158" s="72"/>
      <c r="H158" s="72"/>
    </row>
    <row r="159" spans="2:8" ht="12.75">
      <c r="B159" s="71"/>
      <c r="C159" s="72"/>
      <c r="D159" s="72"/>
      <c r="E159" s="72"/>
      <c r="F159" s="72"/>
      <c r="G159" s="72"/>
      <c r="H159" s="72"/>
    </row>
    <row r="160" spans="2:8" ht="12.75">
      <c r="B160" s="71"/>
      <c r="C160" s="72"/>
      <c r="D160" s="72"/>
      <c r="E160" s="72"/>
      <c r="F160" s="72"/>
      <c r="G160" s="72"/>
      <c r="H160" s="72"/>
    </row>
    <row r="161" spans="2:8" ht="12.75">
      <c r="B161" s="71"/>
      <c r="C161" s="72"/>
      <c r="D161" s="72"/>
      <c r="E161" s="72"/>
      <c r="F161" s="72"/>
      <c r="G161" s="72"/>
      <c r="H161" s="72"/>
    </row>
    <row r="162" spans="2:8" ht="12.75">
      <c r="B162" s="71"/>
      <c r="C162" s="72"/>
      <c r="D162" s="72"/>
      <c r="E162" s="72"/>
      <c r="F162" s="72"/>
      <c r="G162" s="72"/>
      <c r="H162" s="72"/>
    </row>
    <row r="163" spans="2:8" ht="12.75">
      <c r="B163" s="71"/>
      <c r="C163" s="72"/>
      <c r="D163" s="72"/>
      <c r="E163" s="72"/>
      <c r="F163" s="72"/>
      <c r="G163" s="72"/>
      <c r="H163" s="72"/>
    </row>
    <row r="164" spans="2:8" ht="12.75">
      <c r="B164" s="71"/>
      <c r="C164" s="72"/>
      <c r="D164" s="72"/>
      <c r="E164" s="72"/>
      <c r="F164" s="72"/>
      <c r="G164" s="72"/>
      <c r="H164" s="72"/>
    </row>
    <row r="165" spans="2:8" ht="12.75">
      <c r="B165" s="71"/>
      <c r="C165" s="72"/>
      <c r="D165" s="72"/>
      <c r="E165" s="72"/>
      <c r="F165" s="72"/>
      <c r="G165" s="72"/>
      <c r="H165" s="72"/>
    </row>
    <row r="166" spans="2:8" ht="12.75">
      <c r="B166" s="71"/>
      <c r="C166" s="72"/>
      <c r="D166" s="72"/>
      <c r="E166" s="72"/>
      <c r="F166" s="72"/>
      <c r="G166" s="72"/>
      <c r="H166" s="72"/>
    </row>
    <row r="167" spans="2:8" ht="12.75">
      <c r="B167" s="71"/>
      <c r="C167" s="72"/>
      <c r="D167" s="72"/>
      <c r="E167" s="72"/>
      <c r="F167" s="72"/>
      <c r="G167" s="72"/>
      <c r="H167" s="72"/>
    </row>
    <row r="168" spans="2:8" ht="12.75">
      <c r="B168" s="71"/>
      <c r="C168" s="72"/>
      <c r="D168" s="72"/>
      <c r="E168" s="72"/>
      <c r="F168" s="72"/>
      <c r="G168" s="72"/>
      <c r="H168" s="72"/>
    </row>
    <row r="169" spans="2:8" ht="12.75">
      <c r="B169" s="71"/>
      <c r="C169" s="72"/>
      <c r="D169" s="72"/>
      <c r="E169" s="72"/>
      <c r="F169" s="72"/>
      <c r="G169" s="72"/>
      <c r="H169" s="72"/>
    </row>
    <row r="170" spans="2:8" ht="12.75">
      <c r="B170" s="71"/>
      <c r="C170" s="72"/>
      <c r="D170" s="72"/>
      <c r="E170" s="72"/>
      <c r="F170" s="72"/>
      <c r="G170" s="72"/>
      <c r="H170" s="72"/>
    </row>
    <row r="171" spans="2:8" ht="12.75">
      <c r="B171" s="71"/>
      <c r="C171" s="72"/>
      <c r="D171" s="72"/>
      <c r="E171" s="72"/>
      <c r="F171" s="72"/>
      <c r="G171" s="72"/>
      <c r="H171" s="72"/>
    </row>
    <row r="172" spans="2:8" ht="12.75">
      <c r="B172" s="71"/>
      <c r="C172" s="72"/>
      <c r="D172" s="72"/>
      <c r="E172" s="72"/>
      <c r="F172" s="72"/>
      <c r="G172" s="72"/>
      <c r="H172" s="72"/>
    </row>
    <row r="173" spans="2:8" ht="12.75">
      <c r="B173" s="71"/>
      <c r="C173" s="72"/>
      <c r="D173" s="72"/>
      <c r="E173" s="72"/>
      <c r="F173" s="72"/>
      <c r="G173" s="72"/>
      <c r="H173" s="72"/>
    </row>
    <row r="174" spans="2:8" ht="12.75">
      <c r="B174" s="71"/>
      <c r="C174" s="72"/>
      <c r="D174" s="72"/>
      <c r="E174" s="72"/>
      <c r="F174" s="72"/>
      <c r="G174" s="72"/>
      <c r="H174" s="72"/>
    </row>
    <row r="175" spans="2:8" ht="12.75">
      <c r="B175" s="71"/>
      <c r="C175" s="72"/>
      <c r="D175" s="72"/>
      <c r="E175" s="72"/>
      <c r="F175" s="72"/>
      <c r="G175" s="72"/>
      <c r="H175" s="72"/>
    </row>
    <row r="176" spans="2:8" ht="12.75">
      <c r="B176" s="71"/>
      <c r="C176" s="72"/>
      <c r="D176" s="72"/>
      <c r="E176" s="72"/>
      <c r="F176" s="72"/>
      <c r="G176" s="72"/>
      <c r="H176" s="72"/>
    </row>
    <row r="177" spans="2:8" ht="12.75">
      <c r="B177" s="71"/>
      <c r="C177" s="72"/>
      <c r="D177" s="72"/>
      <c r="E177" s="72"/>
      <c r="F177" s="72"/>
      <c r="G177" s="72"/>
      <c r="H177" s="72"/>
    </row>
    <row r="178" spans="2:8" ht="12.75">
      <c r="B178" s="71"/>
      <c r="C178" s="72"/>
      <c r="D178" s="72"/>
      <c r="E178" s="72"/>
      <c r="F178" s="72"/>
      <c r="G178" s="72"/>
      <c r="H178" s="72"/>
    </row>
    <row r="179" spans="2:8" ht="12.75">
      <c r="B179" s="71"/>
      <c r="C179" s="72"/>
      <c r="D179" s="72"/>
      <c r="E179" s="72"/>
      <c r="F179" s="72"/>
      <c r="G179" s="72"/>
      <c r="H179" s="72"/>
    </row>
    <row r="180" spans="2:8" ht="12.75">
      <c r="B180" s="71"/>
      <c r="C180" s="72"/>
      <c r="D180" s="72"/>
      <c r="E180" s="72"/>
      <c r="F180" s="72"/>
      <c r="G180" s="72"/>
      <c r="H180" s="72"/>
    </row>
    <row r="181" spans="2:8" ht="12.75">
      <c r="B181" s="71"/>
      <c r="C181" s="72"/>
      <c r="D181" s="72"/>
      <c r="E181" s="72"/>
      <c r="F181" s="72"/>
      <c r="G181" s="72"/>
      <c r="H181" s="72"/>
    </row>
    <row r="182" spans="2:8" ht="12.75">
      <c r="B182" s="71"/>
      <c r="C182" s="72"/>
      <c r="D182" s="72"/>
      <c r="E182" s="72"/>
      <c r="F182" s="72"/>
      <c r="G182" s="72"/>
      <c r="H182" s="72"/>
    </row>
    <row r="183" spans="2:8" ht="12.75">
      <c r="B183" s="71"/>
      <c r="C183" s="72"/>
      <c r="D183" s="72"/>
      <c r="E183" s="72"/>
      <c r="F183" s="72"/>
      <c r="G183" s="72"/>
      <c r="H183" s="72"/>
    </row>
    <row r="184" spans="2:8" ht="12.75">
      <c r="B184" s="71"/>
      <c r="C184" s="72"/>
      <c r="D184" s="72"/>
      <c r="E184" s="72"/>
      <c r="F184" s="72"/>
      <c r="G184" s="72"/>
      <c r="H184" s="72"/>
    </row>
    <row r="185" spans="2:8" ht="12.75">
      <c r="B185" s="71"/>
      <c r="C185" s="72"/>
      <c r="D185" s="72"/>
      <c r="E185" s="72"/>
      <c r="F185" s="72"/>
      <c r="G185" s="72"/>
      <c r="H185" s="72"/>
    </row>
    <row r="186" spans="2:8" ht="12.75">
      <c r="B186" s="71"/>
      <c r="C186" s="72"/>
      <c r="D186" s="72"/>
      <c r="E186" s="72"/>
      <c r="F186" s="72"/>
      <c r="G186" s="72"/>
      <c r="H186" s="72"/>
    </row>
    <row r="187" spans="2:8" ht="12.75">
      <c r="B187" s="71"/>
      <c r="C187" s="72"/>
      <c r="D187" s="72"/>
      <c r="E187" s="72"/>
      <c r="F187" s="72"/>
      <c r="G187" s="72"/>
      <c r="H187" s="72"/>
    </row>
    <row r="188" spans="2:8" ht="12.75">
      <c r="B188" s="71"/>
      <c r="C188" s="72"/>
      <c r="D188" s="72"/>
      <c r="E188" s="72"/>
      <c r="F188" s="72"/>
      <c r="G188" s="72"/>
      <c r="H188" s="72"/>
    </row>
    <row r="189" spans="2:8" ht="12.75">
      <c r="B189" s="71"/>
      <c r="C189" s="72"/>
      <c r="D189" s="72"/>
      <c r="E189" s="72"/>
      <c r="F189" s="72"/>
      <c r="G189" s="72"/>
      <c r="H189" s="72"/>
    </row>
    <row r="190" spans="2:8" ht="12.75">
      <c r="B190" s="71"/>
      <c r="C190" s="72"/>
      <c r="D190" s="72"/>
      <c r="E190" s="72"/>
      <c r="F190" s="72"/>
      <c r="G190" s="72"/>
      <c r="H190" s="72"/>
    </row>
    <row r="191" spans="2:8" ht="12.75">
      <c r="B191" s="71"/>
      <c r="C191" s="72"/>
      <c r="D191" s="72"/>
      <c r="E191" s="72"/>
      <c r="F191" s="72"/>
      <c r="G191" s="72"/>
      <c r="H191" s="72"/>
    </row>
    <row r="192" spans="2:8" ht="12.75">
      <c r="B192" s="71"/>
      <c r="C192" s="72"/>
      <c r="D192" s="72"/>
      <c r="E192" s="72"/>
      <c r="F192" s="72"/>
      <c r="G192" s="72"/>
      <c r="H192" s="72"/>
    </row>
    <row r="193" spans="2:8" ht="12.75">
      <c r="B193" s="71"/>
      <c r="C193" s="72"/>
      <c r="D193" s="72"/>
      <c r="E193" s="72"/>
      <c r="F193" s="72"/>
      <c r="G193" s="72"/>
      <c r="H193" s="72"/>
    </row>
    <row r="194" spans="2:8" ht="12.75">
      <c r="B194" s="71"/>
      <c r="C194" s="72"/>
      <c r="D194" s="72"/>
      <c r="E194" s="72"/>
      <c r="F194" s="72"/>
      <c r="G194" s="72"/>
      <c r="H194" s="72"/>
    </row>
    <row r="195" spans="2:8" ht="12.75">
      <c r="B195" s="71"/>
      <c r="C195" s="72"/>
      <c r="D195" s="72"/>
      <c r="E195" s="72"/>
      <c r="F195" s="72"/>
      <c r="G195" s="72"/>
      <c r="H195" s="72"/>
    </row>
    <row r="196" spans="2:8" ht="12.75">
      <c r="B196" s="71"/>
      <c r="C196" s="72"/>
      <c r="D196" s="72"/>
      <c r="E196" s="72"/>
      <c r="F196" s="72"/>
      <c r="G196" s="72"/>
      <c r="H196" s="72"/>
    </row>
    <row r="197" spans="2:8" ht="12.75">
      <c r="B197" s="71"/>
      <c r="C197" s="72"/>
      <c r="D197" s="72"/>
      <c r="E197" s="72"/>
      <c r="F197" s="72"/>
      <c r="G197" s="72"/>
      <c r="H197" s="72"/>
    </row>
    <row r="198" spans="2:8" ht="12.75">
      <c r="B198" s="71"/>
      <c r="C198" s="72"/>
      <c r="D198" s="72"/>
      <c r="E198" s="72"/>
      <c r="F198" s="72"/>
      <c r="G198" s="72"/>
      <c r="H198" s="72"/>
    </row>
    <row r="199" spans="2:8" ht="12.75">
      <c r="B199" s="71"/>
      <c r="C199" s="72"/>
      <c r="D199" s="72"/>
      <c r="E199" s="72"/>
      <c r="F199" s="72"/>
      <c r="G199" s="72"/>
      <c r="H199" s="72"/>
    </row>
    <row r="200" spans="2:8" ht="12.75">
      <c r="B200" s="71"/>
      <c r="C200" s="72"/>
      <c r="D200" s="72"/>
      <c r="E200" s="72"/>
      <c r="F200" s="72"/>
      <c r="G200" s="72"/>
      <c r="H200" s="72"/>
    </row>
    <row r="201" spans="2:8" ht="12.75">
      <c r="B201" s="71"/>
      <c r="C201" s="72"/>
      <c r="D201" s="72"/>
      <c r="E201" s="72"/>
      <c r="F201" s="72"/>
      <c r="G201" s="72"/>
      <c r="H201" s="72"/>
    </row>
    <row r="202" spans="2:8" ht="12.75">
      <c r="B202" s="71"/>
      <c r="C202" s="72"/>
      <c r="D202" s="72"/>
      <c r="E202" s="72"/>
      <c r="F202" s="72"/>
      <c r="G202" s="72"/>
      <c r="H202" s="72"/>
    </row>
    <row r="203" spans="2:8" ht="12.75">
      <c r="B203" s="71"/>
      <c r="C203" s="72"/>
      <c r="D203" s="72"/>
      <c r="E203" s="72"/>
      <c r="F203" s="72"/>
      <c r="G203" s="72"/>
      <c r="H203" s="72"/>
    </row>
    <row r="204" spans="2:8" ht="12.75">
      <c r="B204" s="71"/>
      <c r="C204" s="72"/>
      <c r="D204" s="72"/>
      <c r="E204" s="72"/>
      <c r="F204" s="72"/>
      <c r="G204" s="72"/>
      <c r="H204" s="72"/>
    </row>
    <row r="205" spans="2:8" ht="12.75">
      <c r="B205" s="71"/>
      <c r="C205" s="72"/>
      <c r="D205" s="72"/>
      <c r="E205" s="72"/>
      <c r="F205" s="72"/>
      <c r="G205" s="72"/>
      <c r="H205" s="72"/>
    </row>
    <row r="206" spans="2:8" ht="12.75">
      <c r="B206" s="71"/>
      <c r="C206" s="72"/>
      <c r="D206" s="72"/>
      <c r="E206" s="72"/>
      <c r="F206" s="72"/>
      <c r="G206" s="72"/>
      <c r="H206" s="72"/>
    </row>
    <row r="207" spans="2:8" ht="12.75">
      <c r="B207" s="71"/>
      <c r="C207" s="72"/>
      <c r="D207" s="72"/>
      <c r="E207" s="72"/>
      <c r="F207" s="72"/>
      <c r="G207" s="72"/>
      <c r="H207" s="72"/>
    </row>
    <row r="208" spans="2:8" ht="12.75">
      <c r="B208" s="71"/>
      <c r="C208" s="72"/>
      <c r="D208" s="72"/>
      <c r="E208" s="72"/>
      <c r="F208" s="72"/>
      <c r="G208" s="72"/>
      <c r="H208" s="72"/>
    </row>
    <row r="209" spans="2:8" ht="12.75">
      <c r="B209" s="71"/>
      <c r="C209" s="72"/>
      <c r="D209" s="72"/>
      <c r="E209" s="72"/>
      <c r="F209" s="72"/>
      <c r="G209" s="72"/>
      <c r="H209" s="72"/>
    </row>
    <row r="210" spans="2:8" ht="12.75">
      <c r="B210" s="71"/>
      <c r="C210" s="72"/>
      <c r="D210" s="72"/>
      <c r="E210" s="72"/>
      <c r="F210" s="72"/>
      <c r="G210" s="72"/>
      <c r="H210" s="72"/>
    </row>
    <row r="211" spans="2:8" ht="12.75">
      <c r="B211" s="71"/>
      <c r="C211" s="72"/>
      <c r="D211" s="72"/>
      <c r="E211" s="72"/>
      <c r="F211" s="72"/>
      <c r="G211" s="72"/>
      <c r="H211" s="72"/>
    </row>
    <row r="212" spans="2:8" ht="12.75">
      <c r="B212" s="71"/>
      <c r="C212" s="72"/>
      <c r="D212" s="72"/>
      <c r="E212" s="72"/>
      <c r="F212" s="72"/>
      <c r="G212" s="72"/>
      <c r="H212" s="72"/>
    </row>
    <row r="213" spans="2:8" ht="12.75">
      <c r="B213" s="71"/>
      <c r="C213" s="72"/>
      <c r="D213" s="72"/>
      <c r="E213" s="72"/>
      <c r="F213" s="72"/>
      <c r="G213" s="72"/>
      <c r="H213" s="72"/>
    </row>
    <row r="214" spans="2:8" ht="12.75">
      <c r="B214" s="71"/>
      <c r="C214" s="72"/>
      <c r="D214" s="72"/>
      <c r="E214" s="72"/>
      <c r="F214" s="72"/>
      <c r="G214" s="72"/>
      <c r="H214" s="72"/>
    </row>
    <row r="215" spans="2:8" ht="12.75">
      <c r="B215" s="71"/>
      <c r="C215" s="72"/>
      <c r="D215" s="72"/>
      <c r="E215" s="72"/>
      <c r="F215" s="72"/>
      <c r="G215" s="72"/>
      <c r="H215" s="72"/>
    </row>
    <row r="216" spans="2:8" ht="12.75">
      <c r="B216" s="71"/>
      <c r="C216" s="72"/>
      <c r="D216" s="72"/>
      <c r="E216" s="72"/>
      <c r="F216" s="72"/>
      <c r="G216" s="72"/>
      <c r="H216" s="72"/>
    </row>
    <row r="217" spans="2:8" ht="12.75">
      <c r="B217" s="71"/>
      <c r="C217" s="72"/>
      <c r="D217" s="72"/>
      <c r="E217" s="72"/>
      <c r="F217" s="72"/>
      <c r="G217" s="72"/>
      <c r="H217" s="72"/>
    </row>
    <row r="218" spans="2:8" ht="12.75">
      <c r="B218" s="71"/>
      <c r="C218" s="72"/>
      <c r="D218" s="72"/>
      <c r="E218" s="72"/>
      <c r="F218" s="72"/>
      <c r="G218" s="72"/>
      <c r="H218" s="72"/>
    </row>
    <row r="219" spans="2:8" ht="12.75">
      <c r="B219" s="71"/>
      <c r="C219" s="72"/>
      <c r="D219" s="72"/>
      <c r="E219" s="72"/>
      <c r="F219" s="72"/>
      <c r="G219" s="72"/>
      <c r="H219" s="72"/>
    </row>
    <row r="220" spans="2:8" ht="12.75">
      <c r="B220" s="71"/>
      <c r="C220" s="72"/>
      <c r="D220" s="72"/>
      <c r="E220" s="72"/>
      <c r="F220" s="72"/>
      <c r="G220" s="72"/>
      <c r="H220" s="72"/>
    </row>
    <row r="221" spans="2:8" ht="12.75">
      <c r="B221" s="71"/>
      <c r="C221" s="72"/>
      <c r="D221" s="72"/>
      <c r="E221" s="72"/>
      <c r="F221" s="72"/>
      <c r="G221" s="72"/>
      <c r="H221" s="72"/>
    </row>
    <row r="222" spans="2:8" ht="12.75">
      <c r="B222" s="71"/>
      <c r="C222" s="72"/>
      <c r="D222" s="72"/>
      <c r="E222" s="72"/>
      <c r="F222" s="72"/>
      <c r="G222" s="72"/>
      <c r="H222" s="72"/>
    </row>
    <row r="223" spans="2:8" ht="12.75">
      <c r="B223" s="71"/>
      <c r="C223" s="72"/>
      <c r="D223" s="72"/>
      <c r="E223" s="72"/>
      <c r="F223" s="72"/>
      <c r="G223" s="72"/>
      <c r="H223" s="72"/>
    </row>
    <row r="224" spans="2:8" ht="12.75">
      <c r="B224" s="71"/>
      <c r="C224" s="72"/>
      <c r="D224" s="72"/>
      <c r="E224" s="72"/>
      <c r="F224" s="72"/>
      <c r="G224" s="72"/>
      <c r="H224" s="72"/>
    </row>
    <row r="225" spans="2:8" ht="12.75">
      <c r="B225" s="71"/>
      <c r="C225" s="72"/>
      <c r="D225" s="72"/>
      <c r="E225" s="72"/>
      <c r="F225" s="72"/>
      <c r="G225" s="72"/>
      <c r="H225" s="72"/>
    </row>
    <row r="226" spans="2:8" ht="12.75">
      <c r="B226" s="71"/>
      <c r="C226" s="72"/>
      <c r="D226" s="72"/>
      <c r="E226" s="72"/>
      <c r="F226" s="72"/>
      <c r="G226" s="72"/>
      <c r="H226" s="72"/>
    </row>
    <row r="227" spans="2:8" ht="12.75">
      <c r="B227" s="71"/>
      <c r="C227" s="72"/>
      <c r="D227" s="72"/>
      <c r="E227" s="72"/>
      <c r="F227" s="72"/>
      <c r="G227" s="72"/>
      <c r="H227" s="72"/>
    </row>
    <row r="228" spans="2:8" ht="12.75">
      <c r="B228" s="71"/>
      <c r="C228" s="72"/>
      <c r="D228" s="72"/>
      <c r="E228" s="72"/>
      <c r="F228" s="72"/>
      <c r="G228" s="72"/>
      <c r="H228" s="72"/>
    </row>
    <row r="229" spans="2:8" ht="12.75">
      <c r="B229" s="71"/>
      <c r="C229" s="72"/>
      <c r="D229" s="72"/>
      <c r="E229" s="72"/>
      <c r="F229" s="72"/>
      <c r="G229" s="72"/>
      <c r="H229" s="72"/>
    </row>
    <row r="230" spans="2:8" ht="12.75">
      <c r="B230" s="71"/>
      <c r="C230" s="72"/>
      <c r="D230" s="72"/>
      <c r="E230" s="72"/>
      <c r="F230" s="72"/>
      <c r="G230" s="72"/>
      <c r="H230" s="72"/>
    </row>
    <row r="231" spans="2:8" ht="12.75">
      <c r="B231" s="71"/>
      <c r="C231" s="72"/>
      <c r="D231" s="72"/>
      <c r="E231" s="72"/>
      <c r="F231" s="72"/>
      <c r="G231" s="72"/>
      <c r="H231" s="72"/>
    </row>
    <row r="232" spans="2:8" ht="12.75">
      <c r="B232" s="71"/>
      <c r="C232" s="72"/>
      <c r="D232" s="72"/>
      <c r="E232" s="72"/>
      <c r="F232" s="72"/>
      <c r="G232" s="72"/>
      <c r="H232" s="72"/>
    </row>
    <row r="233" spans="2:8" ht="12.75">
      <c r="B233" s="71"/>
      <c r="C233" s="72"/>
      <c r="D233" s="72"/>
      <c r="E233" s="72"/>
      <c r="F233" s="72"/>
      <c r="G233" s="72"/>
      <c r="H233" s="72"/>
    </row>
    <row r="234" spans="2:8" ht="12.75">
      <c r="B234" s="71"/>
      <c r="C234" s="72"/>
      <c r="D234" s="72"/>
      <c r="E234" s="72"/>
      <c r="F234" s="72"/>
      <c r="G234" s="72"/>
      <c r="H234" s="72"/>
    </row>
    <row r="235" spans="2:8" ht="12.75">
      <c r="B235" s="71"/>
      <c r="C235" s="72"/>
      <c r="D235" s="72"/>
      <c r="E235" s="72"/>
      <c r="F235" s="72"/>
      <c r="G235" s="72"/>
      <c r="H235" s="72"/>
    </row>
    <row r="236" spans="2:8" ht="12.75">
      <c r="B236" s="71"/>
      <c r="C236" s="72"/>
      <c r="D236" s="72"/>
      <c r="E236" s="72"/>
      <c r="F236" s="72"/>
      <c r="G236" s="72"/>
      <c r="H236" s="72"/>
    </row>
    <row r="237" spans="2:8" ht="12.75">
      <c r="B237" s="71"/>
      <c r="C237" s="72"/>
      <c r="D237" s="72"/>
      <c r="E237" s="72"/>
      <c r="F237" s="72"/>
      <c r="G237" s="72"/>
      <c r="H237" s="72"/>
    </row>
    <row r="238" spans="2:8" ht="12.75">
      <c r="B238" s="71"/>
      <c r="C238" s="72"/>
      <c r="D238" s="72"/>
      <c r="E238" s="72"/>
      <c r="F238" s="72"/>
      <c r="G238" s="72"/>
      <c r="H238" s="72"/>
    </row>
    <row r="239" spans="2:8" ht="12.75">
      <c r="B239" s="71"/>
      <c r="C239" s="72"/>
      <c r="D239" s="72"/>
      <c r="E239" s="72"/>
      <c r="F239" s="72"/>
      <c r="G239" s="72"/>
      <c r="H239" s="72"/>
    </row>
    <row r="240" spans="2:8" ht="12.75">
      <c r="B240" s="71"/>
      <c r="C240" s="72"/>
      <c r="D240" s="72"/>
      <c r="E240" s="72"/>
      <c r="F240" s="72"/>
      <c r="G240" s="72"/>
      <c r="H240" s="72"/>
    </row>
    <row r="241" spans="2:8" ht="12.75">
      <c r="B241" s="71"/>
      <c r="C241" s="72"/>
      <c r="D241" s="72"/>
      <c r="E241" s="72"/>
      <c r="F241" s="72"/>
      <c r="G241" s="72"/>
      <c r="H241" s="72"/>
    </row>
    <row r="242" spans="2:8" ht="12.75">
      <c r="B242" s="71"/>
      <c r="C242" s="72"/>
      <c r="D242" s="72"/>
      <c r="E242" s="72"/>
      <c r="F242" s="72"/>
      <c r="G242" s="72"/>
      <c r="H242" s="72"/>
    </row>
    <row r="243" spans="2:8" ht="12.75">
      <c r="B243" s="71"/>
      <c r="C243" s="72"/>
      <c r="D243" s="72"/>
      <c r="E243" s="72"/>
      <c r="F243" s="72"/>
      <c r="G243" s="72"/>
      <c r="H243" s="72"/>
    </row>
    <row r="244" spans="2:8" ht="12.75">
      <c r="B244" s="71"/>
      <c r="C244" s="72"/>
      <c r="D244" s="72"/>
      <c r="E244" s="72"/>
      <c r="F244" s="72"/>
      <c r="G244" s="72"/>
      <c r="H244" s="72"/>
    </row>
    <row r="245" spans="2:8" ht="12.75">
      <c r="B245" s="71"/>
      <c r="C245" s="72"/>
      <c r="D245" s="72"/>
      <c r="E245" s="72"/>
      <c r="F245" s="72"/>
      <c r="G245" s="72"/>
      <c r="H245" s="72"/>
    </row>
    <row r="246" spans="2:8" ht="12.75">
      <c r="B246" s="71"/>
      <c r="C246" s="72"/>
      <c r="D246" s="72"/>
      <c r="E246" s="72"/>
      <c r="F246" s="72"/>
      <c r="G246" s="72"/>
      <c r="H246" s="72"/>
    </row>
    <row r="247" spans="2:8" ht="12.75">
      <c r="B247" s="71"/>
      <c r="C247" s="72"/>
      <c r="D247" s="72"/>
      <c r="E247" s="72"/>
      <c r="F247" s="72"/>
      <c r="G247" s="72"/>
      <c r="H247" s="72"/>
    </row>
    <row r="248" spans="2:8" ht="12.75">
      <c r="B248" s="71"/>
      <c r="C248" s="72"/>
      <c r="D248" s="72"/>
      <c r="E248" s="72"/>
      <c r="F248" s="72"/>
      <c r="G248" s="72"/>
      <c r="H248" s="72"/>
    </row>
    <row r="249" spans="2:8" ht="12.75">
      <c r="B249" s="71"/>
      <c r="C249" s="72"/>
      <c r="D249" s="72"/>
      <c r="E249" s="72"/>
      <c r="F249" s="72"/>
      <c r="G249" s="72"/>
      <c r="H249" s="72"/>
    </row>
    <row r="250" spans="2:8" ht="12.75">
      <c r="B250" s="71"/>
      <c r="C250" s="72"/>
      <c r="D250" s="72"/>
      <c r="E250" s="72"/>
      <c r="F250" s="72"/>
      <c r="G250" s="72"/>
      <c r="H250" s="72"/>
    </row>
    <row r="251" spans="2:8" ht="12.75">
      <c r="B251" s="71"/>
      <c r="C251" s="72"/>
      <c r="D251" s="72"/>
      <c r="E251" s="72"/>
      <c r="F251" s="72"/>
      <c r="G251" s="72"/>
      <c r="H251" s="72"/>
    </row>
    <row r="252" spans="2:8" ht="12.75">
      <c r="B252" s="71"/>
      <c r="C252" s="72"/>
      <c r="D252" s="72"/>
      <c r="E252" s="72"/>
      <c r="F252" s="72"/>
      <c r="G252" s="72"/>
      <c r="H252" s="72"/>
    </row>
    <row r="253" spans="2:8" ht="12.75">
      <c r="B253" s="71"/>
      <c r="C253" s="72"/>
      <c r="D253" s="72"/>
      <c r="E253" s="72"/>
      <c r="F253" s="72"/>
      <c r="G253" s="72"/>
      <c r="H253" s="72"/>
    </row>
    <row r="254" spans="2:8" ht="12.75">
      <c r="B254" s="71"/>
      <c r="C254" s="72"/>
      <c r="D254" s="72"/>
      <c r="E254" s="72"/>
      <c r="F254" s="72"/>
      <c r="G254" s="72"/>
      <c r="H254" s="72"/>
    </row>
    <row r="255" spans="2:8" ht="12.75">
      <c r="B255" s="71"/>
      <c r="C255" s="72"/>
      <c r="D255" s="72"/>
      <c r="E255" s="72"/>
      <c r="F255" s="72"/>
      <c r="G255" s="72"/>
      <c r="H255" s="72"/>
    </row>
    <row r="256" spans="2:8" ht="12.75">
      <c r="B256" s="71"/>
      <c r="C256" s="72"/>
      <c r="D256" s="72"/>
      <c r="E256" s="72"/>
      <c r="F256" s="72"/>
      <c r="G256" s="72"/>
      <c r="H256" s="72"/>
    </row>
    <row r="257" spans="2:8" ht="12.75">
      <c r="B257" s="71"/>
      <c r="C257" s="72"/>
      <c r="D257" s="72"/>
      <c r="E257" s="72"/>
      <c r="F257" s="72"/>
      <c r="G257" s="72"/>
      <c r="H257" s="72"/>
    </row>
    <row r="258" spans="2:8" ht="12.75">
      <c r="B258" s="71"/>
      <c r="C258" s="72"/>
      <c r="D258" s="72"/>
      <c r="E258" s="72"/>
      <c r="F258" s="72"/>
      <c r="G258" s="72"/>
      <c r="H258" s="72"/>
    </row>
    <row r="259" spans="2:8" ht="12.75">
      <c r="B259" s="71"/>
      <c r="C259" s="72"/>
      <c r="D259" s="72"/>
      <c r="E259" s="72"/>
      <c r="F259" s="72"/>
      <c r="G259" s="72"/>
      <c r="H259" s="72"/>
    </row>
    <row r="260" spans="2:8" ht="12.75">
      <c r="B260" s="71"/>
      <c r="C260" s="72"/>
      <c r="D260" s="72"/>
      <c r="E260" s="72"/>
      <c r="F260" s="72"/>
      <c r="G260" s="72"/>
      <c r="H260" s="72"/>
    </row>
    <row r="261" spans="2:8" ht="12.75">
      <c r="B261" s="71"/>
      <c r="C261" s="72"/>
      <c r="D261" s="72"/>
      <c r="E261" s="72"/>
      <c r="F261" s="72"/>
      <c r="G261" s="72"/>
      <c r="H261" s="72"/>
    </row>
    <row r="262" spans="2:8" ht="12.75">
      <c r="B262" s="71"/>
      <c r="C262" s="72"/>
      <c r="D262" s="72"/>
      <c r="E262" s="72"/>
      <c r="F262" s="72"/>
      <c r="G262" s="72"/>
      <c r="H262" s="72"/>
    </row>
    <row r="263" spans="2:8" ht="12.75">
      <c r="B263" s="71"/>
      <c r="C263" s="72"/>
      <c r="D263" s="72"/>
      <c r="E263" s="72"/>
      <c r="F263" s="72"/>
      <c r="G263" s="72"/>
      <c r="H263" s="72"/>
    </row>
    <row r="264" spans="2:8" ht="12.75">
      <c r="B264" s="71"/>
      <c r="C264" s="72"/>
      <c r="D264" s="72"/>
      <c r="E264" s="72"/>
      <c r="F264" s="72"/>
      <c r="G264" s="72"/>
      <c r="H264" s="72"/>
    </row>
    <row r="265" spans="2:8" ht="12.75">
      <c r="B265" s="71"/>
      <c r="C265" s="72"/>
      <c r="D265" s="72"/>
      <c r="E265" s="72"/>
      <c r="F265" s="72"/>
      <c r="G265" s="72"/>
      <c r="H265" s="72"/>
    </row>
    <row r="266" spans="2:8" ht="12.75">
      <c r="B266" s="71"/>
      <c r="C266" s="72"/>
      <c r="D266" s="72"/>
      <c r="E266" s="72"/>
      <c r="F266" s="72"/>
      <c r="G266" s="72"/>
      <c r="H266" s="72"/>
    </row>
    <row r="267" spans="2:8" ht="12.75">
      <c r="B267" s="71"/>
      <c r="C267" s="72"/>
      <c r="D267" s="72"/>
      <c r="E267" s="72"/>
      <c r="F267" s="72"/>
      <c r="G267" s="72"/>
      <c r="H267" s="72"/>
    </row>
    <row r="268" spans="2:8" ht="12.75">
      <c r="B268" s="71"/>
      <c r="C268" s="72"/>
      <c r="D268" s="72"/>
      <c r="E268" s="72"/>
      <c r="F268" s="72"/>
      <c r="G268" s="72"/>
      <c r="H268" s="72"/>
    </row>
    <row r="269" spans="2:8" ht="12.75">
      <c r="B269" s="71"/>
      <c r="C269" s="72"/>
      <c r="D269" s="72"/>
      <c r="E269" s="72"/>
      <c r="F269" s="72"/>
      <c r="G269" s="72"/>
      <c r="H269" s="72"/>
    </row>
    <row r="270" spans="2:8" ht="12.75">
      <c r="B270" s="71"/>
      <c r="C270" s="72"/>
      <c r="D270" s="72"/>
      <c r="E270" s="72"/>
      <c r="F270" s="72"/>
      <c r="G270" s="72"/>
      <c r="H270" s="72"/>
    </row>
    <row r="271" spans="2:8" ht="12.75">
      <c r="B271" s="71"/>
      <c r="C271" s="72"/>
      <c r="D271" s="72"/>
      <c r="E271" s="72"/>
      <c r="F271" s="72"/>
      <c r="G271" s="72"/>
      <c r="H271" s="72"/>
    </row>
    <row r="272" spans="2:8" ht="12.75">
      <c r="B272" s="71"/>
      <c r="C272" s="72"/>
      <c r="D272" s="72"/>
      <c r="E272" s="72"/>
      <c r="F272" s="72"/>
      <c r="G272" s="72"/>
      <c r="H272" s="72"/>
    </row>
    <row r="273" spans="2:8" ht="12.75">
      <c r="B273" s="71"/>
      <c r="C273" s="72"/>
      <c r="D273" s="72"/>
      <c r="E273" s="72"/>
      <c r="F273" s="72"/>
      <c r="G273" s="72"/>
      <c r="H273" s="72"/>
    </row>
    <row r="274" spans="2:8" ht="12.75">
      <c r="B274" s="71"/>
      <c r="C274" s="72"/>
      <c r="D274" s="72"/>
      <c r="E274" s="72"/>
      <c r="F274" s="72"/>
      <c r="G274" s="72"/>
      <c r="H274" s="72"/>
    </row>
    <row r="275" spans="2:8" ht="12.75">
      <c r="B275" s="71"/>
      <c r="C275" s="72"/>
      <c r="D275" s="72"/>
      <c r="E275" s="72"/>
      <c r="F275" s="72"/>
      <c r="G275" s="72"/>
      <c r="H275" s="72"/>
    </row>
    <row r="276" spans="2:8" ht="12.75">
      <c r="B276" s="71"/>
      <c r="C276" s="72"/>
      <c r="D276" s="72"/>
      <c r="E276" s="72"/>
      <c r="F276" s="72"/>
      <c r="G276" s="72"/>
      <c r="H276" s="72"/>
    </row>
    <row r="277" spans="2:8" ht="12.75">
      <c r="B277" s="71"/>
      <c r="C277" s="72"/>
      <c r="D277" s="72"/>
      <c r="E277" s="72"/>
      <c r="F277" s="72"/>
      <c r="G277" s="72"/>
      <c r="H277" s="72"/>
    </row>
    <row r="278" spans="2:8" ht="12.75">
      <c r="B278" s="71"/>
      <c r="C278" s="72"/>
      <c r="D278" s="72"/>
      <c r="E278" s="72"/>
      <c r="F278" s="72"/>
      <c r="G278" s="72"/>
      <c r="H278" s="72"/>
    </row>
    <row r="279" spans="2:8" ht="12.75">
      <c r="B279" s="71"/>
      <c r="C279" s="72"/>
      <c r="D279" s="72"/>
      <c r="E279" s="72"/>
      <c r="F279" s="72"/>
      <c r="G279" s="72"/>
      <c r="H279" s="72"/>
    </row>
    <row r="280" spans="2:8" ht="12.75">
      <c r="B280" s="71"/>
      <c r="C280" s="72"/>
      <c r="D280" s="72"/>
      <c r="E280" s="72"/>
      <c r="F280" s="72"/>
      <c r="G280" s="72"/>
      <c r="H280" s="72"/>
    </row>
    <row r="281" spans="2:8" ht="12.75">
      <c r="B281" s="71"/>
      <c r="C281" s="72"/>
      <c r="D281" s="72"/>
      <c r="E281" s="72"/>
      <c r="F281" s="72"/>
      <c r="G281" s="72"/>
      <c r="H281" s="72"/>
    </row>
    <row r="282" spans="2:8" ht="12.75">
      <c r="B282" s="71"/>
      <c r="C282" s="72"/>
      <c r="D282" s="72"/>
      <c r="E282" s="72"/>
      <c r="F282" s="72"/>
      <c r="G282" s="72"/>
      <c r="H282" s="72"/>
    </row>
    <row r="283" spans="2:8" ht="12.75">
      <c r="B283" s="71"/>
      <c r="C283" s="72"/>
      <c r="D283" s="72"/>
      <c r="E283" s="72"/>
      <c r="F283" s="72"/>
      <c r="G283" s="72"/>
      <c r="H283" s="72"/>
    </row>
    <row r="284" spans="2:8" ht="12.75">
      <c r="B284" s="71"/>
      <c r="C284" s="72"/>
      <c r="D284" s="72"/>
      <c r="E284" s="72"/>
      <c r="F284" s="72"/>
      <c r="G284" s="72"/>
      <c r="H284" s="72"/>
    </row>
    <row r="285" spans="2:8" ht="12.75">
      <c r="B285" s="71"/>
      <c r="C285" s="72"/>
      <c r="D285" s="72"/>
      <c r="E285" s="72"/>
      <c r="F285" s="72"/>
      <c r="G285" s="72"/>
      <c r="H285" s="72"/>
    </row>
    <row r="286" spans="2:8" ht="12.75">
      <c r="B286" s="71"/>
      <c r="C286" s="72"/>
      <c r="D286" s="72"/>
      <c r="E286" s="72"/>
      <c r="F286" s="72"/>
      <c r="G286" s="72"/>
      <c r="H286" s="72"/>
    </row>
    <row r="287" spans="2:8" ht="12.75">
      <c r="B287" s="71"/>
      <c r="C287" s="72"/>
      <c r="D287" s="72"/>
      <c r="E287" s="72"/>
      <c r="F287" s="72"/>
      <c r="G287" s="72"/>
      <c r="H287" s="72"/>
    </row>
    <row r="288" spans="2:8" ht="12.75">
      <c r="B288" s="71"/>
      <c r="C288" s="72"/>
      <c r="D288" s="72"/>
      <c r="E288" s="72"/>
      <c r="F288" s="72"/>
      <c r="G288" s="72"/>
      <c r="H288" s="72"/>
    </row>
    <row r="289" spans="2:8" ht="12.75">
      <c r="B289" s="71"/>
      <c r="C289" s="72"/>
      <c r="D289" s="72"/>
      <c r="E289" s="72"/>
      <c r="F289" s="72"/>
      <c r="G289" s="72"/>
      <c r="H289" s="72"/>
    </row>
    <row r="290" spans="2:8" ht="12.75">
      <c r="B290" s="71"/>
      <c r="C290" s="72"/>
      <c r="D290" s="72"/>
      <c r="E290" s="72"/>
      <c r="F290" s="72"/>
      <c r="G290" s="72"/>
      <c r="H290" s="72"/>
    </row>
    <row r="291" spans="2:8" ht="12.75">
      <c r="B291" s="71"/>
      <c r="C291" s="72"/>
      <c r="D291" s="72"/>
      <c r="E291" s="72"/>
      <c r="F291" s="72"/>
      <c r="G291" s="72"/>
      <c r="H291" s="72"/>
    </row>
    <row r="292" spans="2:8" ht="12.75">
      <c r="B292" s="71"/>
      <c r="C292" s="72"/>
      <c r="D292" s="72"/>
      <c r="E292" s="72"/>
      <c r="F292" s="72"/>
      <c r="G292" s="72"/>
      <c r="H292" s="72"/>
    </row>
    <row r="293" spans="2:8" ht="12.75">
      <c r="B293" s="71"/>
      <c r="C293" s="72"/>
      <c r="D293" s="72"/>
      <c r="E293" s="72"/>
      <c r="F293" s="72"/>
      <c r="G293" s="72"/>
      <c r="H293" s="72"/>
    </row>
    <row r="294" spans="2:8" ht="12.75">
      <c r="B294" s="71"/>
      <c r="C294" s="72"/>
      <c r="D294" s="72"/>
      <c r="E294" s="72"/>
      <c r="F294" s="72"/>
      <c r="G294" s="72"/>
      <c r="H294" s="72"/>
    </row>
    <row r="295" spans="2:8" ht="12.75">
      <c r="B295" s="71"/>
      <c r="C295" s="72"/>
      <c r="D295" s="72"/>
      <c r="E295" s="72"/>
      <c r="F295" s="72"/>
      <c r="G295" s="72"/>
      <c r="H295" s="72"/>
    </row>
    <row r="296" spans="2:8" ht="12.75">
      <c r="B296" s="71"/>
      <c r="C296" s="72"/>
      <c r="D296" s="72"/>
      <c r="E296" s="72"/>
      <c r="F296" s="72"/>
      <c r="G296" s="72"/>
      <c r="H296" s="72"/>
    </row>
    <row r="297" spans="2:8" ht="12.75">
      <c r="B297" s="71"/>
      <c r="C297" s="72"/>
      <c r="D297" s="72"/>
      <c r="E297" s="72"/>
      <c r="F297" s="72"/>
      <c r="G297" s="72"/>
      <c r="H297" s="72"/>
    </row>
    <row r="298" spans="2:8" ht="12.75">
      <c r="B298" s="71"/>
      <c r="C298" s="72"/>
      <c r="D298" s="72"/>
      <c r="E298" s="72"/>
      <c r="F298" s="72"/>
      <c r="G298" s="72"/>
      <c r="H298" s="72"/>
    </row>
    <row r="299" spans="2:8" ht="12.75">
      <c r="B299" s="71"/>
      <c r="C299" s="72"/>
      <c r="D299" s="72"/>
      <c r="E299" s="72"/>
      <c r="F299" s="72"/>
      <c r="G299" s="72"/>
      <c r="H299" s="72"/>
    </row>
    <row r="300" spans="2:8" ht="12.75">
      <c r="B300" s="71"/>
      <c r="C300" s="72"/>
      <c r="D300" s="72"/>
      <c r="E300" s="72"/>
      <c r="F300" s="72"/>
      <c r="G300" s="72"/>
      <c r="H300" s="72"/>
    </row>
    <row r="301" spans="2:8" ht="12.75">
      <c r="B301" s="71"/>
      <c r="C301" s="72"/>
      <c r="D301" s="72"/>
      <c r="E301" s="72"/>
      <c r="F301" s="72"/>
      <c r="G301" s="72"/>
      <c r="H301" s="72"/>
    </row>
    <row r="302" spans="2:8" ht="12.75">
      <c r="B302" s="71"/>
      <c r="C302" s="72"/>
      <c r="D302" s="72"/>
      <c r="E302" s="72"/>
      <c r="F302" s="72"/>
      <c r="G302" s="72"/>
      <c r="H302" s="72"/>
    </row>
    <row r="303" spans="2:8" ht="12.75">
      <c r="B303" s="71"/>
      <c r="C303" s="72"/>
      <c r="D303" s="72"/>
      <c r="E303" s="72"/>
      <c r="F303" s="72"/>
      <c r="G303" s="72"/>
      <c r="H303" s="72"/>
    </row>
    <row r="304" spans="2:8" ht="12.75">
      <c r="B304" s="71"/>
      <c r="C304" s="72"/>
      <c r="D304" s="72"/>
      <c r="E304" s="72"/>
      <c r="F304" s="72"/>
      <c r="G304" s="72"/>
      <c r="H304" s="72"/>
    </row>
    <row r="305" spans="2:8" ht="12.75">
      <c r="B305" s="71"/>
      <c r="C305" s="72"/>
      <c r="D305" s="72"/>
      <c r="E305" s="72"/>
      <c r="F305" s="72"/>
      <c r="G305" s="72"/>
      <c r="H305" s="72"/>
    </row>
    <row r="306" spans="2:8" ht="12.75">
      <c r="B306" s="71"/>
      <c r="C306" s="72"/>
      <c r="D306" s="72"/>
      <c r="E306" s="72"/>
      <c r="F306" s="72"/>
      <c r="G306" s="72"/>
      <c r="H306" s="72"/>
    </row>
    <row r="307" spans="2:8" ht="12.75">
      <c r="B307" s="71"/>
      <c r="C307" s="72"/>
      <c r="D307" s="72"/>
      <c r="E307" s="72"/>
      <c r="F307" s="72"/>
      <c r="G307" s="72"/>
      <c r="H307" s="72"/>
    </row>
    <row r="308" spans="2:8" ht="12.75">
      <c r="B308" s="71"/>
      <c r="C308" s="72"/>
      <c r="D308" s="72"/>
      <c r="E308" s="72"/>
      <c r="F308" s="72"/>
      <c r="G308" s="72"/>
      <c r="H308" s="72"/>
    </row>
    <row r="309" spans="2:8" ht="12.75">
      <c r="B309" s="71"/>
      <c r="C309" s="72"/>
      <c r="D309" s="72"/>
      <c r="E309" s="72"/>
      <c r="F309" s="72"/>
      <c r="G309" s="72"/>
      <c r="H309" s="72"/>
    </row>
    <row r="310" spans="2:8" ht="12.75">
      <c r="B310" s="71"/>
      <c r="C310" s="72"/>
      <c r="D310" s="72"/>
      <c r="E310" s="72"/>
      <c r="F310" s="72"/>
      <c r="G310" s="72"/>
      <c r="H310" s="72"/>
    </row>
    <row r="311" spans="2:8" ht="12.75">
      <c r="B311" s="71"/>
      <c r="C311" s="72"/>
      <c r="D311" s="72"/>
      <c r="E311" s="72"/>
      <c r="F311" s="72"/>
      <c r="G311" s="72"/>
      <c r="H311" s="72"/>
    </row>
    <row r="312" spans="2:8" ht="12.75">
      <c r="B312" s="71"/>
      <c r="C312" s="72"/>
      <c r="D312" s="72"/>
      <c r="E312" s="72"/>
      <c r="F312" s="72"/>
      <c r="G312" s="72"/>
      <c r="H312" s="72"/>
    </row>
    <row r="313" spans="2:8" ht="12.75">
      <c r="B313" s="71"/>
      <c r="C313" s="72"/>
      <c r="D313" s="72"/>
      <c r="E313" s="72"/>
      <c r="F313" s="72"/>
      <c r="G313" s="72"/>
      <c r="H313" s="72"/>
    </row>
    <row r="314" spans="2:8" ht="12.75">
      <c r="B314" s="71"/>
      <c r="C314" s="72"/>
      <c r="D314" s="72"/>
      <c r="E314" s="72"/>
      <c r="F314" s="72"/>
      <c r="G314" s="72"/>
      <c r="H314" s="72"/>
    </row>
    <row r="315" spans="2:8" ht="12.75">
      <c r="B315" s="71"/>
      <c r="C315" s="72"/>
      <c r="D315" s="72"/>
      <c r="E315" s="72"/>
      <c r="F315" s="72"/>
      <c r="G315" s="72"/>
      <c r="H315" s="72"/>
    </row>
    <row r="316" spans="2:8" ht="12.75">
      <c r="B316" s="71"/>
      <c r="C316" s="72"/>
      <c r="D316" s="72"/>
      <c r="E316" s="72"/>
      <c r="F316" s="72"/>
      <c r="G316" s="72"/>
      <c r="H316" s="72"/>
    </row>
    <row r="317" spans="2:8" ht="12.75">
      <c r="B317" s="71"/>
      <c r="C317" s="72"/>
      <c r="D317" s="72"/>
      <c r="E317" s="72"/>
      <c r="F317" s="72"/>
      <c r="G317" s="72"/>
      <c r="H317" s="72"/>
    </row>
    <row r="318" spans="2:8" ht="12.75">
      <c r="B318" s="71"/>
      <c r="C318" s="72"/>
      <c r="D318" s="72"/>
      <c r="E318" s="72"/>
      <c r="F318" s="72"/>
      <c r="G318" s="72"/>
      <c r="H318" s="72"/>
    </row>
    <row r="319" spans="2:8" ht="12.75">
      <c r="B319" s="71"/>
      <c r="C319" s="72"/>
      <c r="D319" s="72"/>
      <c r="E319" s="72"/>
      <c r="F319" s="72"/>
      <c r="G319" s="72"/>
      <c r="H319" s="72"/>
    </row>
    <row r="320" spans="2:8" ht="12.75">
      <c r="B320" s="71"/>
      <c r="C320" s="72"/>
      <c r="D320" s="72"/>
      <c r="E320" s="72"/>
      <c r="F320" s="72"/>
      <c r="G320" s="72"/>
      <c r="H320" s="72"/>
    </row>
    <row r="321" spans="2:8" ht="12.75">
      <c r="B321" s="71"/>
      <c r="C321" s="72"/>
      <c r="D321" s="72"/>
      <c r="E321" s="72"/>
      <c r="F321" s="72"/>
      <c r="G321" s="72"/>
      <c r="H321" s="72"/>
    </row>
    <row r="322" spans="2:8" ht="12.75">
      <c r="B322" s="71"/>
      <c r="C322" s="72"/>
      <c r="D322" s="72"/>
      <c r="E322" s="72"/>
      <c r="F322" s="72"/>
      <c r="G322" s="72"/>
      <c r="H322" s="72"/>
    </row>
    <row r="323" spans="2:8" ht="12.75">
      <c r="B323" s="71"/>
      <c r="C323" s="72"/>
      <c r="D323" s="72"/>
      <c r="E323" s="72"/>
      <c r="F323" s="72"/>
      <c r="G323" s="72"/>
      <c r="H323" s="72"/>
    </row>
    <row r="324" spans="2:8" ht="12.75">
      <c r="B324" s="71"/>
      <c r="C324" s="72"/>
      <c r="D324" s="72"/>
      <c r="E324" s="72"/>
      <c r="F324" s="72"/>
      <c r="G324" s="72"/>
      <c r="H324" s="72"/>
    </row>
    <row r="325" spans="2:8" ht="12.75">
      <c r="B325" s="71"/>
      <c r="C325" s="72"/>
      <c r="D325" s="72"/>
      <c r="E325" s="72"/>
      <c r="F325" s="72"/>
      <c r="G325" s="72"/>
      <c r="H325" s="72"/>
    </row>
    <row r="326" spans="2:8" ht="12.75">
      <c r="B326" s="71"/>
      <c r="C326" s="72"/>
      <c r="D326" s="72"/>
      <c r="E326" s="72"/>
      <c r="F326" s="72"/>
      <c r="G326" s="72"/>
      <c r="H326" s="72"/>
    </row>
    <row r="327" spans="2:8" ht="12.75">
      <c r="B327" s="71"/>
      <c r="C327" s="72"/>
      <c r="D327" s="72"/>
      <c r="E327" s="72"/>
      <c r="F327" s="72"/>
      <c r="G327" s="72"/>
      <c r="H327" s="72"/>
    </row>
    <row r="328" spans="2:8" ht="12.75">
      <c r="B328" s="71"/>
      <c r="C328" s="72"/>
      <c r="D328" s="72"/>
      <c r="E328" s="72"/>
      <c r="F328" s="72"/>
      <c r="G328" s="72"/>
      <c r="H328" s="72"/>
    </row>
    <row r="329" spans="2:8" ht="12.75">
      <c r="B329" s="71"/>
      <c r="C329" s="72"/>
      <c r="D329" s="72"/>
      <c r="E329" s="72"/>
      <c r="F329" s="72"/>
      <c r="G329" s="72"/>
      <c r="H329" s="72"/>
    </row>
    <row r="330" spans="2:8" ht="12.75">
      <c r="B330" s="71"/>
      <c r="C330" s="72"/>
      <c r="D330" s="72"/>
      <c r="E330" s="72"/>
      <c r="F330" s="72"/>
      <c r="G330" s="72"/>
      <c r="H330" s="72"/>
    </row>
    <row r="331" spans="2:8" ht="12.75">
      <c r="B331" s="71"/>
      <c r="C331" s="72"/>
      <c r="D331" s="72"/>
      <c r="E331" s="72"/>
      <c r="F331" s="72"/>
      <c r="G331" s="72"/>
      <c r="H331" s="72"/>
    </row>
    <row r="332" spans="2:8" ht="12.75">
      <c r="B332" s="71"/>
      <c r="C332" s="72"/>
      <c r="D332" s="72"/>
      <c r="E332" s="72"/>
      <c r="F332" s="72"/>
      <c r="G332" s="72"/>
      <c r="H332" s="72"/>
    </row>
    <row r="333" spans="2:8" ht="12.75">
      <c r="B333" s="71"/>
      <c r="C333" s="72"/>
      <c r="D333" s="72"/>
      <c r="E333" s="72"/>
      <c r="F333" s="72"/>
      <c r="G333" s="72"/>
      <c r="H333" s="72"/>
    </row>
    <row r="334" spans="2:8" ht="12.75">
      <c r="B334" s="71"/>
      <c r="C334" s="72"/>
      <c r="D334" s="72"/>
      <c r="E334" s="72"/>
      <c r="F334" s="72"/>
      <c r="G334" s="72"/>
      <c r="H334" s="72"/>
    </row>
    <row r="335" spans="2:8" ht="12.75">
      <c r="B335" s="71"/>
      <c r="C335" s="72"/>
      <c r="D335" s="72"/>
      <c r="E335" s="72"/>
      <c r="F335" s="72"/>
      <c r="G335" s="72"/>
      <c r="H335" s="72"/>
    </row>
    <row r="336" spans="2:8" ht="12.75">
      <c r="B336" s="71"/>
      <c r="C336" s="72"/>
      <c r="D336" s="72"/>
      <c r="E336" s="72"/>
      <c r="F336" s="72"/>
      <c r="G336" s="72"/>
      <c r="H336" s="72"/>
    </row>
    <row r="337" spans="2:8" ht="12.75">
      <c r="B337" s="71"/>
      <c r="C337" s="72"/>
      <c r="D337" s="72"/>
      <c r="E337" s="72"/>
      <c r="F337" s="72"/>
      <c r="G337" s="72"/>
      <c r="H337" s="72"/>
    </row>
    <row r="338" spans="2:8" ht="12.75">
      <c r="B338" s="71"/>
      <c r="C338" s="72"/>
      <c r="D338" s="72"/>
      <c r="E338" s="72"/>
      <c r="F338" s="72"/>
      <c r="G338" s="72"/>
      <c r="H338" s="72"/>
    </row>
    <row r="339" spans="2:8" ht="12.75">
      <c r="B339" s="71"/>
      <c r="C339" s="72"/>
      <c r="D339" s="72"/>
      <c r="E339" s="72"/>
      <c r="F339" s="72"/>
      <c r="G339" s="72"/>
      <c r="H339" s="72"/>
    </row>
    <row r="340" spans="2:8" ht="12.75">
      <c r="B340" s="71"/>
      <c r="C340" s="72"/>
      <c r="D340" s="72"/>
      <c r="E340" s="72"/>
      <c r="F340" s="72"/>
      <c r="G340" s="72"/>
      <c r="H340" s="72"/>
    </row>
    <row r="341" spans="2:8" ht="12.75">
      <c r="B341" s="71"/>
      <c r="C341" s="72"/>
      <c r="D341" s="72"/>
      <c r="E341" s="72"/>
      <c r="F341" s="72"/>
      <c r="G341" s="72"/>
      <c r="H341" s="72"/>
    </row>
    <row r="342" spans="2:8" ht="12.75">
      <c r="B342" s="71"/>
      <c r="C342" s="72"/>
      <c r="D342" s="72"/>
      <c r="E342" s="72"/>
      <c r="F342" s="72"/>
      <c r="G342" s="72"/>
      <c r="H342" s="72"/>
    </row>
    <row r="343" spans="2:8" ht="12.75">
      <c r="B343" s="71"/>
      <c r="C343" s="72"/>
      <c r="D343" s="72"/>
      <c r="E343" s="72"/>
      <c r="F343" s="72"/>
      <c r="G343" s="72"/>
      <c r="H343" s="72"/>
    </row>
    <row r="344" spans="2:8" ht="12.75">
      <c r="B344" s="71"/>
      <c r="C344" s="72"/>
      <c r="D344" s="72"/>
      <c r="E344" s="72"/>
      <c r="F344" s="72"/>
      <c r="G344" s="72"/>
      <c r="H344" s="72"/>
    </row>
    <row r="345" spans="2:8" ht="12.75">
      <c r="B345" s="71"/>
      <c r="C345" s="72"/>
      <c r="D345" s="72"/>
      <c r="E345" s="72"/>
      <c r="F345" s="72"/>
      <c r="G345" s="72"/>
      <c r="H345" s="72"/>
    </row>
    <row r="346" spans="2:8" ht="12.75">
      <c r="B346" s="71"/>
      <c r="C346" s="72"/>
      <c r="D346" s="72"/>
      <c r="E346" s="72"/>
      <c r="F346" s="72"/>
      <c r="G346" s="72"/>
      <c r="H346" s="72"/>
    </row>
    <row r="347" spans="2:8" ht="12.75">
      <c r="B347" s="71"/>
      <c r="C347" s="72"/>
      <c r="D347" s="72"/>
      <c r="E347" s="72"/>
      <c r="F347" s="72"/>
      <c r="G347" s="72"/>
      <c r="H347" s="72"/>
    </row>
    <row r="348" spans="2:8" ht="12.75">
      <c r="B348" s="71"/>
      <c r="C348" s="72"/>
      <c r="D348" s="72"/>
      <c r="E348" s="72"/>
      <c r="F348" s="72"/>
      <c r="G348" s="72"/>
      <c r="H348" s="72"/>
    </row>
    <row r="349" spans="2:8" ht="12.75">
      <c r="B349" s="71"/>
      <c r="C349" s="72"/>
      <c r="D349" s="72"/>
      <c r="E349" s="72"/>
      <c r="F349" s="72"/>
      <c r="G349" s="72"/>
      <c r="H349" s="72"/>
    </row>
    <row r="350" spans="2:8" ht="12.75">
      <c r="B350" s="71"/>
      <c r="C350" s="72"/>
      <c r="D350" s="72"/>
      <c r="E350" s="72"/>
      <c r="F350" s="72"/>
      <c r="G350" s="72"/>
      <c r="H350" s="72"/>
    </row>
    <row r="351" spans="2:8" ht="12.75">
      <c r="B351" s="71"/>
      <c r="C351" s="72"/>
      <c r="D351" s="72"/>
      <c r="E351" s="72"/>
      <c r="F351" s="72"/>
      <c r="G351" s="72"/>
      <c r="H351" s="72"/>
    </row>
    <row r="352" spans="2:8" ht="12.75">
      <c r="B352" s="71"/>
      <c r="C352" s="72"/>
      <c r="D352" s="72"/>
      <c r="E352" s="72"/>
      <c r="F352" s="72"/>
      <c r="G352" s="72"/>
      <c r="H352" s="72"/>
    </row>
    <row r="353" spans="2:8" ht="12.75">
      <c r="B353" s="71"/>
      <c r="C353" s="72"/>
      <c r="D353" s="72"/>
      <c r="E353" s="72"/>
      <c r="F353" s="72"/>
      <c r="G353" s="72"/>
      <c r="H353" s="72"/>
    </row>
    <row r="354" spans="2:8" ht="12.75">
      <c r="B354" s="71"/>
      <c r="C354" s="72"/>
      <c r="D354" s="72"/>
      <c r="E354" s="72"/>
      <c r="F354" s="72"/>
      <c r="G354" s="72"/>
      <c r="H354" s="72"/>
    </row>
    <row r="355" spans="2:8" ht="12.75">
      <c r="B355" s="71"/>
      <c r="C355" s="72"/>
      <c r="D355" s="72"/>
      <c r="E355" s="72"/>
      <c r="F355" s="72"/>
      <c r="G355" s="72"/>
      <c r="H355" s="72"/>
    </row>
    <row r="356" spans="2:8" ht="12.75">
      <c r="B356" s="71"/>
      <c r="C356" s="72"/>
      <c r="D356" s="72"/>
      <c r="E356" s="72"/>
      <c r="F356" s="72"/>
      <c r="G356" s="72"/>
      <c r="H356" s="72"/>
    </row>
    <row r="357" spans="2:8" ht="12.75">
      <c r="B357" s="71"/>
      <c r="C357" s="72"/>
      <c r="D357" s="72"/>
      <c r="E357" s="72"/>
      <c r="F357" s="72"/>
      <c r="G357" s="72"/>
      <c r="H357" s="72"/>
    </row>
    <row r="358" spans="2:8" ht="12.75">
      <c r="B358" s="71"/>
      <c r="C358" s="72"/>
      <c r="D358" s="72"/>
      <c r="E358" s="72"/>
      <c r="F358" s="72"/>
      <c r="G358" s="72"/>
      <c r="H358" s="72"/>
    </row>
    <row r="359" spans="2:8" ht="12.75">
      <c r="B359" s="71"/>
      <c r="C359" s="72"/>
      <c r="D359" s="72"/>
      <c r="E359" s="72"/>
      <c r="F359" s="72"/>
      <c r="G359" s="72"/>
      <c r="H359" s="72"/>
    </row>
    <row r="360" spans="2:8" ht="12.75">
      <c r="B360" s="71"/>
      <c r="C360" s="72"/>
      <c r="D360" s="72"/>
      <c r="E360" s="72"/>
      <c r="F360" s="72"/>
      <c r="G360" s="72"/>
      <c r="H360" s="72"/>
    </row>
    <row r="361" spans="2:8" ht="12.75">
      <c r="B361" s="71"/>
      <c r="C361" s="72"/>
      <c r="D361" s="72"/>
      <c r="E361" s="72"/>
      <c r="F361" s="72"/>
      <c r="G361" s="72"/>
      <c r="H361" s="72"/>
    </row>
    <row r="362" spans="2:8" ht="12.75">
      <c r="B362" s="71"/>
      <c r="C362" s="72"/>
      <c r="D362" s="72"/>
      <c r="E362" s="72"/>
      <c r="F362" s="72"/>
      <c r="G362" s="72"/>
      <c r="H362" s="72"/>
    </row>
    <row r="363" spans="2:8" ht="12.75">
      <c r="B363" s="71"/>
      <c r="C363" s="72"/>
      <c r="D363" s="72"/>
      <c r="E363" s="72"/>
      <c r="F363" s="72"/>
      <c r="G363" s="72"/>
      <c r="H363" s="72"/>
    </row>
    <row r="364" spans="2:8" ht="12.75">
      <c r="B364" s="71"/>
      <c r="C364" s="72"/>
      <c r="D364" s="72"/>
      <c r="E364" s="72"/>
      <c r="F364" s="72"/>
      <c r="G364" s="72"/>
      <c r="H364" s="72"/>
    </row>
    <row r="365" spans="2:8" ht="12.75">
      <c r="B365" s="71"/>
      <c r="C365" s="72"/>
      <c r="D365" s="72"/>
      <c r="E365" s="72"/>
      <c r="F365" s="72"/>
      <c r="G365" s="72"/>
      <c r="H365" s="72"/>
    </row>
    <row r="366" spans="2:8" ht="12.75">
      <c r="B366" s="71"/>
      <c r="C366" s="72"/>
      <c r="D366" s="72"/>
      <c r="E366" s="72"/>
      <c r="F366" s="72"/>
      <c r="G366" s="72"/>
      <c r="H366" s="72"/>
    </row>
    <row r="367" spans="2:8" ht="12.75">
      <c r="B367" s="71"/>
      <c r="C367" s="72"/>
      <c r="D367" s="72"/>
      <c r="E367" s="72"/>
      <c r="F367" s="72"/>
      <c r="G367" s="72"/>
      <c r="H367" s="72"/>
    </row>
    <row r="368" spans="2:8" ht="12.75">
      <c r="B368" s="71"/>
      <c r="C368" s="72"/>
      <c r="D368" s="72"/>
      <c r="E368" s="72"/>
      <c r="F368" s="72"/>
      <c r="G368" s="72"/>
      <c r="H368" s="72"/>
    </row>
    <row r="369" spans="2:8" ht="12.75">
      <c r="B369" s="71"/>
      <c r="C369" s="72"/>
      <c r="D369" s="72"/>
      <c r="E369" s="72"/>
      <c r="F369" s="72"/>
      <c r="G369" s="72"/>
      <c r="H369" s="72"/>
    </row>
    <row r="370" spans="2:8" ht="12.75">
      <c r="B370" s="71"/>
      <c r="C370" s="72"/>
      <c r="D370" s="72"/>
      <c r="E370" s="72"/>
      <c r="F370" s="72"/>
      <c r="G370" s="72"/>
      <c r="H370" s="72"/>
    </row>
    <row r="371" spans="2:8" ht="12.75">
      <c r="B371" s="71"/>
      <c r="C371" s="72"/>
      <c r="D371" s="72"/>
      <c r="E371" s="72"/>
      <c r="F371" s="72"/>
      <c r="G371" s="72"/>
      <c r="H371" s="72"/>
    </row>
    <row r="372" spans="2:8" ht="12.75">
      <c r="B372" s="71"/>
      <c r="C372" s="72"/>
      <c r="D372" s="72"/>
      <c r="E372" s="72"/>
      <c r="F372" s="72"/>
      <c r="G372" s="72"/>
      <c r="H372" s="72"/>
    </row>
    <row r="373" spans="2:8" ht="12.75">
      <c r="B373" s="71"/>
      <c r="C373" s="72"/>
      <c r="D373" s="72"/>
      <c r="E373" s="72"/>
      <c r="F373" s="72"/>
      <c r="G373" s="72"/>
      <c r="H373" s="72"/>
    </row>
    <row r="374" spans="2:8" ht="12.75">
      <c r="B374" s="71"/>
      <c r="C374" s="72"/>
      <c r="D374" s="72"/>
      <c r="E374" s="72"/>
      <c r="F374" s="72"/>
      <c r="G374" s="72"/>
      <c r="H374" s="72"/>
    </row>
    <row r="375" spans="2:8" ht="12.75">
      <c r="B375" s="71"/>
      <c r="C375" s="72"/>
      <c r="D375" s="72"/>
      <c r="E375" s="72"/>
      <c r="F375" s="72"/>
      <c r="G375" s="72"/>
      <c r="H375" s="72"/>
    </row>
    <row r="376" spans="2:8" ht="12.75">
      <c r="B376" s="71"/>
      <c r="C376" s="72"/>
      <c r="D376" s="72"/>
      <c r="E376" s="72"/>
      <c r="F376" s="72"/>
      <c r="G376" s="72"/>
      <c r="H376" s="72"/>
    </row>
    <row r="377" spans="2:8" ht="12.75">
      <c r="B377" s="71"/>
      <c r="C377" s="72"/>
      <c r="D377" s="72"/>
      <c r="E377" s="72"/>
      <c r="F377" s="72"/>
      <c r="G377" s="72"/>
      <c r="H377" s="72"/>
    </row>
    <row r="378" spans="2:8" ht="12.75">
      <c r="B378" s="71"/>
      <c r="C378" s="72"/>
      <c r="D378" s="72"/>
      <c r="E378" s="72"/>
      <c r="F378" s="72"/>
      <c r="G378" s="72"/>
      <c r="H378" s="72"/>
    </row>
    <row r="379" spans="2:8" ht="12.75">
      <c r="B379" s="71"/>
      <c r="C379" s="72"/>
      <c r="D379" s="72"/>
      <c r="E379" s="72"/>
      <c r="F379" s="72"/>
      <c r="G379" s="72"/>
      <c r="H379" s="72"/>
    </row>
    <row r="380" spans="2:8" ht="12.75">
      <c r="B380" s="71"/>
      <c r="C380" s="72"/>
      <c r="D380" s="72"/>
      <c r="E380" s="72"/>
      <c r="F380" s="72"/>
      <c r="G380" s="72"/>
      <c r="H380" s="72"/>
    </row>
    <row r="381" spans="2:8" ht="12.75">
      <c r="B381" s="71"/>
      <c r="C381" s="72"/>
      <c r="D381" s="72"/>
      <c r="E381" s="72"/>
      <c r="F381" s="72"/>
      <c r="G381" s="72"/>
      <c r="H381" s="72"/>
    </row>
    <row r="382" spans="2:8" ht="12.75">
      <c r="B382" s="71"/>
      <c r="C382" s="72"/>
      <c r="D382" s="72"/>
      <c r="E382" s="72"/>
      <c r="F382" s="72"/>
      <c r="G382" s="72"/>
      <c r="H382" s="72"/>
    </row>
    <row r="383" spans="2:8" ht="12.75">
      <c r="B383" s="71"/>
      <c r="C383" s="72"/>
      <c r="D383" s="72"/>
      <c r="E383" s="72"/>
      <c r="F383" s="72"/>
      <c r="G383" s="72"/>
      <c r="H383" s="72"/>
    </row>
    <row r="384" spans="2:8" ht="12.75">
      <c r="B384" s="71"/>
      <c r="C384" s="72"/>
      <c r="D384" s="72"/>
      <c r="E384" s="72"/>
      <c r="F384" s="72"/>
      <c r="G384" s="72"/>
      <c r="H384" s="72"/>
    </row>
    <row r="385" spans="2:8" ht="12.75">
      <c r="B385" s="71"/>
      <c r="C385" s="72"/>
      <c r="D385" s="72"/>
      <c r="E385" s="72"/>
      <c r="F385" s="72"/>
      <c r="G385" s="72"/>
      <c r="H385" s="72"/>
    </row>
    <row r="386" spans="2:8" ht="12.75">
      <c r="B386" s="71"/>
      <c r="C386" s="72"/>
      <c r="D386" s="72"/>
      <c r="E386" s="72"/>
      <c r="F386" s="72"/>
      <c r="G386" s="72"/>
      <c r="H386" s="72"/>
    </row>
    <row r="387" spans="2:8" ht="12.75">
      <c r="B387" s="71"/>
      <c r="C387" s="72"/>
      <c r="D387" s="72"/>
      <c r="E387" s="72"/>
      <c r="F387" s="72"/>
      <c r="G387" s="72"/>
      <c r="H387" s="72"/>
    </row>
    <row r="388" spans="2:8" ht="12.75">
      <c r="B388" s="71"/>
      <c r="C388" s="72"/>
      <c r="D388" s="72"/>
      <c r="E388" s="72"/>
      <c r="F388" s="72"/>
      <c r="G388" s="72"/>
      <c r="H388" s="72"/>
    </row>
    <row r="389" spans="2:8" ht="12.75">
      <c r="B389" s="71"/>
      <c r="C389" s="72"/>
      <c r="D389" s="72"/>
      <c r="E389" s="72"/>
      <c r="F389" s="72"/>
      <c r="G389" s="72"/>
      <c r="H389" s="72"/>
    </row>
    <row r="390" spans="2:8" ht="12.75">
      <c r="B390" s="71"/>
      <c r="C390" s="72"/>
      <c r="D390" s="72"/>
      <c r="E390" s="72"/>
      <c r="F390" s="72"/>
      <c r="G390" s="72"/>
      <c r="H390" s="72"/>
    </row>
    <row r="391" spans="2:8" ht="12.75">
      <c r="B391" s="71"/>
      <c r="C391" s="72"/>
      <c r="D391" s="72"/>
      <c r="E391" s="72"/>
      <c r="F391" s="72"/>
      <c r="G391" s="72"/>
      <c r="H391" s="72"/>
    </row>
    <row r="392" spans="2:8" ht="12.75">
      <c r="B392" s="71"/>
      <c r="C392" s="72"/>
      <c r="D392" s="72"/>
      <c r="E392" s="72"/>
      <c r="F392" s="72"/>
      <c r="G392" s="72"/>
      <c r="H392" s="72"/>
    </row>
    <row r="393" spans="2:8" ht="12.75">
      <c r="B393" s="71"/>
      <c r="C393" s="72"/>
      <c r="D393" s="72"/>
      <c r="E393" s="72"/>
      <c r="F393" s="72"/>
      <c r="G393" s="72"/>
      <c r="H393" s="72"/>
    </row>
    <row r="394" spans="2:8" ht="12.75">
      <c r="B394" s="71"/>
      <c r="C394" s="72"/>
      <c r="D394" s="72"/>
      <c r="E394" s="72"/>
      <c r="F394" s="72"/>
      <c r="G394" s="72"/>
      <c r="H394" s="72"/>
    </row>
    <row r="395" spans="2:8" ht="12.75">
      <c r="B395" s="71"/>
      <c r="C395" s="72"/>
      <c r="D395" s="72"/>
      <c r="E395" s="72"/>
      <c r="F395" s="72"/>
      <c r="G395" s="72"/>
      <c r="H395" s="72"/>
    </row>
    <row r="396" spans="2:8" ht="12.75">
      <c r="B396" s="71"/>
      <c r="C396" s="72"/>
      <c r="D396" s="72"/>
      <c r="E396" s="72"/>
      <c r="F396" s="72"/>
      <c r="G396" s="72"/>
      <c r="H396" s="72"/>
    </row>
    <row r="397" spans="2:8" ht="12.75">
      <c r="B397" s="71"/>
      <c r="C397" s="72"/>
      <c r="D397" s="72"/>
      <c r="E397" s="72"/>
      <c r="F397" s="72"/>
      <c r="G397" s="72"/>
      <c r="H397" s="72"/>
    </row>
    <row r="398" spans="2:8" ht="12.75">
      <c r="B398" s="71"/>
      <c r="C398" s="72"/>
      <c r="D398" s="72"/>
      <c r="E398" s="72"/>
      <c r="F398" s="72"/>
      <c r="G398" s="72"/>
      <c r="H398" s="72"/>
    </row>
    <row r="399" spans="2:8" ht="12.75">
      <c r="B399" s="71"/>
      <c r="C399" s="72"/>
      <c r="D399" s="72"/>
      <c r="E399" s="72"/>
      <c r="F399" s="72"/>
      <c r="G399" s="72"/>
      <c r="H399" s="72"/>
    </row>
    <row r="400" spans="2:8" ht="12.75">
      <c r="B400" s="71"/>
      <c r="C400" s="72"/>
      <c r="D400" s="72"/>
      <c r="E400" s="72"/>
      <c r="F400" s="72"/>
      <c r="G400" s="72"/>
      <c r="H400" s="72"/>
    </row>
    <row r="401" spans="2:8" ht="12.75">
      <c r="B401" s="71"/>
      <c r="C401" s="72"/>
      <c r="D401" s="72"/>
      <c r="E401" s="72"/>
      <c r="F401" s="72"/>
      <c r="G401" s="72"/>
      <c r="H401" s="72"/>
    </row>
    <row r="402" spans="2:8" ht="12.75">
      <c r="B402" s="71"/>
      <c r="C402" s="72"/>
      <c r="D402" s="72"/>
      <c r="E402" s="72"/>
      <c r="F402" s="72"/>
      <c r="G402" s="72"/>
      <c r="H402" s="72"/>
    </row>
    <row r="403" spans="2:8" ht="12.75">
      <c r="B403" s="71"/>
      <c r="C403" s="72"/>
      <c r="D403" s="72"/>
      <c r="E403" s="72"/>
      <c r="F403" s="72"/>
      <c r="G403" s="72"/>
      <c r="H403" s="72"/>
    </row>
    <row r="404" spans="2:8" ht="12.75">
      <c r="B404" s="72"/>
      <c r="C404" s="72"/>
      <c r="D404" s="72"/>
      <c r="E404" s="72"/>
      <c r="F404" s="72"/>
      <c r="G404" s="72"/>
      <c r="H404" s="72"/>
    </row>
    <row r="405" spans="2:8" ht="12.75">
      <c r="B405" s="72"/>
      <c r="C405" s="72"/>
      <c r="D405" s="72"/>
      <c r="E405" s="72"/>
      <c r="F405" s="72"/>
      <c r="G405" s="72"/>
      <c r="H405" s="72"/>
    </row>
    <row r="406" spans="2:8" ht="12.75">
      <c r="B406" s="72"/>
      <c r="C406" s="72"/>
      <c r="D406" s="72"/>
      <c r="E406" s="72"/>
      <c r="F406" s="72"/>
      <c r="G406" s="72"/>
      <c r="H406" s="72"/>
    </row>
    <row r="407" spans="2:8" ht="12.75">
      <c r="B407" s="72"/>
      <c r="C407" s="72"/>
      <c r="D407" s="72"/>
      <c r="E407" s="72"/>
      <c r="F407" s="72"/>
      <c r="G407" s="72"/>
      <c r="H407" s="72"/>
    </row>
    <row r="408" spans="2:8" ht="12.75">
      <c r="B408" s="72"/>
      <c r="C408" s="72"/>
      <c r="D408" s="72"/>
      <c r="E408" s="72"/>
      <c r="F408" s="72"/>
      <c r="G408" s="72"/>
      <c r="H408" s="72"/>
    </row>
    <row r="409" spans="2:8" ht="12.75">
      <c r="B409" s="72"/>
      <c r="C409" s="72"/>
      <c r="D409" s="72"/>
      <c r="E409" s="72"/>
      <c r="F409" s="72"/>
      <c r="G409" s="72"/>
      <c r="H409" s="72"/>
    </row>
    <row r="410" spans="2:8" ht="12.75">
      <c r="B410" s="72"/>
      <c r="C410" s="72"/>
      <c r="D410" s="72"/>
      <c r="E410" s="72"/>
      <c r="F410" s="72"/>
      <c r="G410" s="72"/>
      <c r="H410" s="72"/>
    </row>
    <row r="411" spans="2:8" ht="12.75">
      <c r="B411" s="72"/>
      <c r="C411" s="72"/>
      <c r="D411" s="72"/>
      <c r="E411" s="72"/>
      <c r="F411" s="72"/>
      <c r="G411" s="72"/>
      <c r="H411" s="72"/>
    </row>
    <row r="412" spans="2:8" ht="12.75">
      <c r="B412" s="72"/>
      <c r="C412" s="72"/>
      <c r="D412" s="72"/>
      <c r="E412" s="72"/>
      <c r="F412" s="72"/>
      <c r="G412" s="72"/>
      <c r="H412" s="72"/>
    </row>
    <row r="413" spans="2:8" ht="12.75">
      <c r="B413" s="72"/>
      <c r="C413" s="72"/>
      <c r="D413" s="72"/>
      <c r="E413" s="72"/>
      <c r="F413" s="72"/>
      <c r="G413" s="72"/>
      <c r="H413" s="72"/>
    </row>
    <row r="414" spans="2:8" ht="12.75">
      <c r="B414" s="72"/>
      <c r="C414" s="72"/>
      <c r="D414" s="72"/>
      <c r="E414" s="72"/>
      <c r="F414" s="72"/>
      <c r="G414" s="72"/>
      <c r="H414" s="72"/>
    </row>
    <row r="415" spans="2:8" ht="12.75">
      <c r="B415" s="72"/>
      <c r="C415" s="72"/>
      <c r="D415" s="72"/>
      <c r="E415" s="72"/>
      <c r="F415" s="72"/>
      <c r="G415" s="72"/>
      <c r="H415" s="72"/>
    </row>
    <row r="416" spans="2:8" ht="12.75">
      <c r="B416" s="72"/>
      <c r="C416" s="72"/>
      <c r="D416" s="72"/>
      <c r="E416" s="72"/>
      <c r="F416" s="72"/>
      <c r="G416" s="72"/>
      <c r="H416" s="72"/>
    </row>
    <row r="417" spans="2:8" ht="12.75">
      <c r="B417" s="72"/>
      <c r="C417" s="72"/>
      <c r="D417" s="72"/>
      <c r="E417" s="72"/>
      <c r="F417" s="72"/>
      <c r="G417" s="72"/>
      <c r="H417" s="72"/>
    </row>
    <row r="418" spans="2:8" ht="12.75">
      <c r="B418" s="72"/>
      <c r="C418" s="72"/>
      <c r="D418" s="72"/>
      <c r="E418" s="72"/>
      <c r="F418" s="72"/>
      <c r="G418" s="72"/>
      <c r="H418" s="72"/>
    </row>
    <row r="419" spans="2:8" ht="12.75">
      <c r="B419" s="72"/>
      <c r="C419" s="72"/>
      <c r="D419" s="72"/>
      <c r="E419" s="72"/>
      <c r="F419" s="72"/>
      <c r="G419" s="72"/>
      <c r="H419" s="72"/>
    </row>
    <row r="420" spans="2:8" ht="12.75">
      <c r="B420" s="72"/>
      <c r="C420" s="72"/>
      <c r="D420" s="72"/>
      <c r="E420" s="72"/>
      <c r="F420" s="72"/>
      <c r="G420" s="72"/>
      <c r="H420" s="72"/>
    </row>
    <row r="421" spans="2:8" ht="12.75">
      <c r="B421" s="72"/>
      <c r="C421" s="72"/>
      <c r="D421" s="72"/>
      <c r="E421" s="72"/>
      <c r="F421" s="72"/>
      <c r="G421" s="72"/>
      <c r="H421" s="72"/>
    </row>
    <row r="422" spans="2:8" ht="12.75">
      <c r="B422" s="72"/>
      <c r="C422" s="72"/>
      <c r="D422" s="72"/>
      <c r="E422" s="72"/>
      <c r="F422" s="72"/>
      <c r="G422" s="72"/>
      <c r="H422" s="72"/>
    </row>
    <row r="423" spans="2:8" ht="12.75">
      <c r="B423" s="72"/>
      <c r="C423" s="72"/>
      <c r="D423" s="72"/>
      <c r="E423" s="72"/>
      <c r="F423" s="72"/>
      <c r="G423" s="72"/>
      <c r="H423" s="72"/>
    </row>
    <row r="424" spans="2:8" ht="12.75">
      <c r="B424" s="72"/>
      <c r="C424" s="72"/>
      <c r="D424" s="72"/>
      <c r="E424" s="72"/>
      <c r="F424" s="72"/>
      <c r="G424" s="72"/>
      <c r="H424" s="72"/>
    </row>
    <row r="425" spans="2:8" ht="12.75">
      <c r="B425" s="72"/>
      <c r="C425" s="72"/>
      <c r="D425" s="72"/>
      <c r="E425" s="72"/>
      <c r="F425" s="72"/>
      <c r="G425" s="72"/>
      <c r="H425" s="72"/>
    </row>
    <row r="426" spans="2:8" ht="12.75">
      <c r="B426" s="72"/>
      <c r="C426" s="72"/>
      <c r="D426" s="72"/>
      <c r="E426" s="72"/>
      <c r="F426" s="72"/>
      <c r="G426" s="72"/>
      <c r="H426" s="72"/>
    </row>
    <row r="427" spans="2:8" ht="12.75">
      <c r="B427" s="72"/>
      <c r="C427" s="72"/>
      <c r="D427" s="72"/>
      <c r="E427" s="72"/>
      <c r="F427" s="72"/>
      <c r="G427" s="72"/>
      <c r="H427" s="72"/>
    </row>
    <row r="428" spans="2:8" ht="12.75">
      <c r="B428" s="72"/>
      <c r="C428" s="72"/>
      <c r="D428" s="72"/>
      <c r="E428" s="72"/>
      <c r="F428" s="72"/>
      <c r="G428" s="72"/>
      <c r="H428" s="72"/>
    </row>
  </sheetData>
  <mergeCells count="28">
    <mergeCell ref="A127:C127"/>
    <mergeCell ref="A114:C114"/>
    <mergeCell ref="A119:C119"/>
    <mergeCell ref="A123:C123"/>
    <mergeCell ref="A126:C126"/>
    <mergeCell ref="A87:C87"/>
    <mergeCell ref="A97:C97"/>
    <mergeCell ref="A104:C104"/>
    <mergeCell ref="A109:C109"/>
    <mergeCell ref="A50:C50"/>
    <mergeCell ref="A75:C75"/>
    <mergeCell ref="A79:C79"/>
    <mergeCell ref="A83:C83"/>
    <mergeCell ref="A28:C28"/>
    <mergeCell ref="A38:C38"/>
    <mergeCell ref="A41:C41"/>
    <mergeCell ref="A44:C44"/>
    <mergeCell ref="A5:C5"/>
    <mergeCell ref="A11:C11"/>
    <mergeCell ref="A18:C18"/>
    <mergeCell ref="A23:C23"/>
    <mergeCell ref="A8:C8"/>
    <mergeCell ref="H1:H2"/>
    <mergeCell ref="F1:G1"/>
    <mergeCell ref="A1:A2"/>
    <mergeCell ref="B1:B2"/>
    <mergeCell ref="C1:C2"/>
    <mergeCell ref="D1:E1"/>
  </mergeCells>
  <printOptions gridLines="1" horizontalCentered="1"/>
  <pageMargins left="0.1968503937007874" right="0.1968503937007874" top="0.87" bottom="0.72" header="0.48" footer="0.31496062992125984"/>
  <pageSetup horizontalDpi="600" verticalDpi="600" orientation="landscape" paperSize="9" scale="85" r:id="rId1"/>
  <headerFooter alignWithMargins="0">
    <oddHeader>&amp;C&amp;"Arial CE,Pogrubiony"&amp;12Tabela autopoprawki do planu dochodów budżetu miasta Opola w 2008 roku&amp;R&amp;11Tabela Nr 1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M753"/>
  <sheetViews>
    <sheetView workbookViewId="0" topLeftCell="A1">
      <selection activeCell="A1" sqref="A1:A4"/>
    </sheetView>
  </sheetViews>
  <sheetFormatPr defaultColWidth="9.00390625" defaultRowHeight="12.75"/>
  <cols>
    <col min="1" max="1" width="5.875" style="3" customWidth="1"/>
    <col min="2" max="2" width="8.875" style="3" customWidth="1"/>
    <col min="3" max="3" width="41.625" style="14" customWidth="1"/>
    <col min="4" max="6" width="13.75390625" style="12" customWidth="1"/>
    <col min="7" max="10" width="13.75390625" style="13" customWidth="1"/>
    <col min="11" max="11" width="16.375" style="3" customWidth="1"/>
    <col min="12" max="16384" width="9.125" style="3" customWidth="1"/>
  </cols>
  <sheetData>
    <row r="1" spans="1:13" ht="17.25" customHeight="1">
      <c r="A1" s="174" t="s">
        <v>391</v>
      </c>
      <c r="B1" s="174" t="s">
        <v>410</v>
      </c>
      <c r="C1" s="171" t="s">
        <v>392</v>
      </c>
      <c r="D1" s="177" t="s">
        <v>15</v>
      </c>
      <c r="E1" s="168" t="s">
        <v>573</v>
      </c>
      <c r="F1" s="173" t="s">
        <v>411</v>
      </c>
      <c r="G1" s="170"/>
      <c r="H1" s="170"/>
      <c r="I1" s="170"/>
      <c r="J1" s="170"/>
      <c r="K1" s="170" t="s">
        <v>16</v>
      </c>
      <c r="L1" s="36"/>
      <c r="M1" s="36"/>
    </row>
    <row r="2" spans="1:13" ht="14.25" customHeight="1">
      <c r="A2" s="174"/>
      <c r="B2" s="174"/>
      <c r="C2" s="171"/>
      <c r="D2" s="177"/>
      <c r="E2" s="169"/>
      <c r="F2" s="176" t="s">
        <v>412</v>
      </c>
      <c r="G2" s="172" t="s">
        <v>413</v>
      </c>
      <c r="H2" s="172"/>
      <c r="I2" s="172"/>
      <c r="J2" s="171" t="s">
        <v>414</v>
      </c>
      <c r="K2" s="170"/>
      <c r="L2" s="36"/>
      <c r="M2" s="36"/>
    </row>
    <row r="3" spans="1:13" s="4" customFormat="1" ht="25.5" customHeight="1">
      <c r="A3" s="174"/>
      <c r="B3" s="174"/>
      <c r="C3" s="171"/>
      <c r="D3" s="177"/>
      <c r="E3" s="169"/>
      <c r="F3" s="176"/>
      <c r="G3" s="175" t="s">
        <v>415</v>
      </c>
      <c r="H3" s="174" t="s">
        <v>416</v>
      </c>
      <c r="I3" s="174" t="s">
        <v>417</v>
      </c>
      <c r="J3" s="171"/>
      <c r="K3" s="170"/>
      <c r="L3" s="36"/>
      <c r="M3" s="36"/>
    </row>
    <row r="4" spans="1:13" s="4" customFormat="1" ht="27.75" customHeight="1">
      <c r="A4" s="174"/>
      <c r="B4" s="174"/>
      <c r="C4" s="171"/>
      <c r="D4" s="177"/>
      <c r="E4" s="169"/>
      <c r="F4" s="176"/>
      <c r="G4" s="175"/>
      <c r="H4" s="174"/>
      <c r="I4" s="174"/>
      <c r="J4" s="171"/>
      <c r="K4" s="170"/>
      <c r="L4" s="36"/>
      <c r="M4" s="36"/>
    </row>
    <row r="5" spans="1:13" s="2" customFormat="1" ht="11.25">
      <c r="A5" s="154">
        <v>1</v>
      </c>
      <c r="B5" s="1">
        <v>2</v>
      </c>
      <c r="C5" s="9">
        <v>3</v>
      </c>
      <c r="D5" s="81">
        <v>4</v>
      </c>
      <c r="E5" s="89">
        <v>5</v>
      </c>
      <c r="F5" s="87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37"/>
      <c r="M5" s="37"/>
    </row>
    <row r="6" spans="1:11" s="11" customFormat="1" ht="19.5" customHeight="1">
      <c r="A6" s="10" t="s">
        <v>393</v>
      </c>
      <c r="B6" s="6"/>
      <c r="C6" s="7" t="s">
        <v>394</v>
      </c>
      <c r="D6" s="82">
        <f>D7+D11+D13</f>
        <v>226000</v>
      </c>
      <c r="E6" s="157">
        <f>E7+E11+E13</f>
        <v>50000</v>
      </c>
      <c r="F6" s="30">
        <f>E6-J6</f>
        <v>50000</v>
      </c>
      <c r="G6" s="7">
        <f>G7+G11+G13</f>
        <v>0</v>
      </c>
      <c r="H6" s="7">
        <f>H7+H11+H13</f>
        <v>0</v>
      </c>
      <c r="I6" s="7">
        <f>I7+I11+I13</f>
        <v>0</v>
      </c>
      <c r="J6" s="7">
        <f>J7+J11+J13</f>
        <v>0</v>
      </c>
      <c r="K6" s="24">
        <f>D6+E6</f>
        <v>276000</v>
      </c>
    </row>
    <row r="7" spans="1:11" s="11" customFormat="1" ht="12.75">
      <c r="A7" s="29"/>
      <c r="B7" s="38" t="s">
        <v>418</v>
      </c>
      <c r="C7" s="39" t="s">
        <v>367</v>
      </c>
      <c r="D7" s="83">
        <f>SUM(D8:D10)</f>
        <v>50000</v>
      </c>
      <c r="E7" s="91">
        <f>SUM(E8:E10)</f>
        <v>50000</v>
      </c>
      <c r="F7" s="96">
        <f aca="true" t="shared" si="0" ref="F7:F77">E7-J7</f>
        <v>50000</v>
      </c>
      <c r="G7" s="40">
        <f>SUM(G8:G10)</f>
        <v>0</v>
      </c>
      <c r="H7" s="40">
        <f>SUM(H8:H10)</f>
        <v>0</v>
      </c>
      <c r="I7" s="40">
        <f>SUM(I8:I10)</f>
        <v>0</v>
      </c>
      <c r="J7" s="40">
        <f>SUM(J8:J10)</f>
        <v>0</v>
      </c>
      <c r="K7" s="100">
        <f aca="true" t="shared" si="1" ref="K7:K77">D7+E7</f>
        <v>100000</v>
      </c>
    </row>
    <row r="8" spans="1:11" s="5" customFormat="1" ht="12.75">
      <c r="A8" s="16"/>
      <c r="B8" s="29"/>
      <c r="C8" s="41" t="s">
        <v>310</v>
      </c>
      <c r="D8" s="84">
        <v>50000</v>
      </c>
      <c r="E8" s="92">
        <v>-50000</v>
      </c>
      <c r="F8" s="88">
        <f t="shared" si="0"/>
        <v>-50000</v>
      </c>
      <c r="G8" s="19"/>
      <c r="H8" s="19"/>
      <c r="I8" s="19"/>
      <c r="J8" s="19"/>
      <c r="K8" s="26">
        <f t="shared" si="1"/>
        <v>0</v>
      </c>
    </row>
    <row r="9" spans="1:11" s="5" customFormat="1" ht="25.5">
      <c r="A9" s="16"/>
      <c r="B9" s="29"/>
      <c r="C9" s="41" t="s">
        <v>593</v>
      </c>
      <c r="D9" s="84"/>
      <c r="E9" s="92">
        <v>50000</v>
      </c>
      <c r="F9" s="88">
        <f>E9-J9</f>
        <v>50000</v>
      </c>
      <c r="G9" s="19"/>
      <c r="H9" s="19"/>
      <c r="I9" s="19"/>
      <c r="J9" s="19"/>
      <c r="K9" s="26">
        <f>D9+E9</f>
        <v>50000</v>
      </c>
    </row>
    <row r="10" spans="1:11" s="5" customFormat="1" ht="12.75">
      <c r="A10" s="16"/>
      <c r="B10" s="29"/>
      <c r="C10" s="41" t="s">
        <v>586</v>
      </c>
      <c r="D10" s="84"/>
      <c r="E10" s="92">
        <v>50000</v>
      </c>
      <c r="F10" s="88">
        <f>E10-J10</f>
        <v>50000</v>
      </c>
      <c r="G10" s="19"/>
      <c r="H10" s="19"/>
      <c r="I10" s="19"/>
      <c r="J10" s="19"/>
      <c r="K10" s="26">
        <f>D10+E10</f>
        <v>50000</v>
      </c>
    </row>
    <row r="11" spans="1:11" s="11" customFormat="1" ht="12.75">
      <c r="A11" s="29"/>
      <c r="B11" s="38" t="s">
        <v>419</v>
      </c>
      <c r="C11" s="39" t="s">
        <v>352</v>
      </c>
      <c r="D11" s="83">
        <f>D12</f>
        <v>6000</v>
      </c>
      <c r="E11" s="91">
        <f>E12</f>
        <v>0</v>
      </c>
      <c r="F11" s="96">
        <f t="shared" si="0"/>
        <v>0</v>
      </c>
      <c r="G11" s="40">
        <f>G12</f>
        <v>0</v>
      </c>
      <c r="H11" s="40">
        <f>H12</f>
        <v>0</v>
      </c>
      <c r="I11" s="40">
        <f>I12</f>
        <v>0</v>
      </c>
      <c r="J11" s="40">
        <f>J12</f>
        <v>0</v>
      </c>
      <c r="K11" s="100">
        <f t="shared" si="1"/>
        <v>6000</v>
      </c>
    </row>
    <row r="12" spans="1:11" s="5" customFormat="1" ht="12.75">
      <c r="A12" s="16"/>
      <c r="B12" s="29"/>
      <c r="C12" s="41" t="s">
        <v>412</v>
      </c>
      <c r="D12" s="84">
        <v>6000</v>
      </c>
      <c r="E12" s="92"/>
      <c r="F12" s="88">
        <f t="shared" si="0"/>
        <v>0</v>
      </c>
      <c r="G12" s="19"/>
      <c r="H12" s="19"/>
      <c r="I12" s="19"/>
      <c r="J12" s="19"/>
      <c r="K12" s="26">
        <f t="shared" si="1"/>
        <v>6000</v>
      </c>
    </row>
    <row r="13" spans="1:11" s="11" customFormat="1" ht="12.75">
      <c r="A13" s="29"/>
      <c r="B13" s="38" t="s">
        <v>420</v>
      </c>
      <c r="C13" s="39" t="s">
        <v>421</v>
      </c>
      <c r="D13" s="83">
        <f>SUM(D14:D14)</f>
        <v>170000</v>
      </c>
      <c r="E13" s="91">
        <f>SUM(E14:E14)</f>
        <v>0</v>
      </c>
      <c r="F13" s="96">
        <f t="shared" si="0"/>
        <v>0</v>
      </c>
      <c r="G13" s="40">
        <f>SUM(G14:G14)</f>
        <v>0</v>
      </c>
      <c r="H13" s="40">
        <f>SUM(H14:H14)</f>
        <v>0</v>
      </c>
      <c r="I13" s="40">
        <f>SUM(I14:I14)</f>
        <v>0</v>
      </c>
      <c r="J13" s="40">
        <f>SUM(J14:J14)</f>
        <v>0</v>
      </c>
      <c r="K13" s="100">
        <f t="shared" si="1"/>
        <v>170000</v>
      </c>
    </row>
    <row r="14" spans="1:11" s="5" customFormat="1" ht="12.75">
      <c r="A14" s="16"/>
      <c r="B14" s="29"/>
      <c r="C14" s="41" t="s">
        <v>412</v>
      </c>
      <c r="D14" s="84">
        <v>170000</v>
      </c>
      <c r="E14" s="92"/>
      <c r="F14" s="88">
        <f t="shared" si="0"/>
        <v>0</v>
      </c>
      <c r="G14" s="19"/>
      <c r="H14" s="19"/>
      <c r="I14" s="19"/>
      <c r="J14" s="19"/>
      <c r="K14" s="26">
        <f t="shared" si="1"/>
        <v>170000</v>
      </c>
    </row>
    <row r="15" spans="1:11" s="5" customFormat="1" ht="19.5" customHeight="1">
      <c r="A15" s="10" t="s">
        <v>395</v>
      </c>
      <c r="B15" s="6"/>
      <c r="C15" s="7" t="s">
        <v>396</v>
      </c>
      <c r="D15" s="82">
        <f>D16</f>
        <v>13000</v>
      </c>
      <c r="E15" s="90">
        <f aca="true" t="shared" si="2" ref="E15:J16">E16</f>
        <v>0</v>
      </c>
      <c r="F15" s="30">
        <f t="shared" si="0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24">
        <f t="shared" si="1"/>
        <v>13000</v>
      </c>
    </row>
    <row r="16" spans="1:11" s="11" customFormat="1" ht="12.75">
      <c r="A16" s="29"/>
      <c r="B16" s="38" t="s">
        <v>577</v>
      </c>
      <c r="C16" s="39" t="s">
        <v>578</v>
      </c>
      <c r="D16" s="83">
        <f>D17</f>
        <v>13000</v>
      </c>
      <c r="E16" s="91">
        <f t="shared" si="2"/>
        <v>0</v>
      </c>
      <c r="F16" s="96">
        <f t="shared" si="0"/>
        <v>0</v>
      </c>
      <c r="G16" s="40">
        <f t="shared" si="2"/>
        <v>0</v>
      </c>
      <c r="H16" s="40">
        <f t="shared" si="2"/>
        <v>0</v>
      </c>
      <c r="I16" s="40">
        <f t="shared" si="2"/>
        <v>0</v>
      </c>
      <c r="J16" s="40">
        <f t="shared" si="2"/>
        <v>0</v>
      </c>
      <c r="K16" s="100">
        <f t="shared" si="1"/>
        <v>13000</v>
      </c>
    </row>
    <row r="17" spans="1:11" s="11" customFormat="1" ht="12.75">
      <c r="A17" s="16"/>
      <c r="B17" s="16"/>
      <c r="C17" s="41" t="s">
        <v>412</v>
      </c>
      <c r="D17" s="84">
        <v>13000</v>
      </c>
      <c r="E17" s="92"/>
      <c r="F17" s="88">
        <f t="shared" si="0"/>
        <v>0</v>
      </c>
      <c r="G17" s="19"/>
      <c r="H17" s="19"/>
      <c r="I17" s="19"/>
      <c r="J17" s="19"/>
      <c r="K17" s="26">
        <f t="shared" si="1"/>
        <v>13000</v>
      </c>
    </row>
    <row r="18" spans="1:11" s="5" customFormat="1" ht="19.5" customHeight="1">
      <c r="A18" s="6">
        <v>600</v>
      </c>
      <c r="B18" s="6"/>
      <c r="C18" s="7" t="s">
        <v>397</v>
      </c>
      <c r="D18" s="82">
        <f>D19+D21+D31+D41+D44</f>
        <v>48283036</v>
      </c>
      <c r="E18" s="90">
        <f>E19+E21+E31+E41+E44</f>
        <v>55000</v>
      </c>
      <c r="F18" s="30">
        <f t="shared" si="0"/>
        <v>15000</v>
      </c>
      <c r="G18" s="7">
        <f>G19+G21+G31+G41+G44</f>
        <v>0</v>
      </c>
      <c r="H18" s="7">
        <f>H19+H21+H31+H41+H44</f>
        <v>0</v>
      </c>
      <c r="I18" s="7">
        <f>I19+I21+I31+I41+I44</f>
        <v>0</v>
      </c>
      <c r="J18" s="7">
        <f>J19+J21+J31+J41+J44</f>
        <v>40000</v>
      </c>
      <c r="K18" s="24">
        <f t="shared" si="1"/>
        <v>48338036</v>
      </c>
    </row>
    <row r="19" spans="1:11" s="11" customFormat="1" ht="12.75">
      <c r="A19" s="29"/>
      <c r="B19" s="29">
        <v>60004</v>
      </c>
      <c r="C19" s="39" t="s">
        <v>422</v>
      </c>
      <c r="D19" s="83">
        <f>D20</f>
        <v>9500000</v>
      </c>
      <c r="E19" s="91">
        <f>E20</f>
        <v>0</v>
      </c>
      <c r="F19" s="96">
        <f t="shared" si="0"/>
        <v>0</v>
      </c>
      <c r="G19" s="40">
        <f>G20</f>
        <v>0</v>
      </c>
      <c r="H19" s="40">
        <f>H20</f>
        <v>0</v>
      </c>
      <c r="I19" s="40">
        <f>I20</f>
        <v>0</v>
      </c>
      <c r="J19" s="40">
        <f>J20</f>
        <v>0</v>
      </c>
      <c r="K19" s="100">
        <f t="shared" si="1"/>
        <v>9500000</v>
      </c>
    </row>
    <row r="20" spans="1:11" s="5" customFormat="1" ht="12.75">
      <c r="A20" s="16"/>
      <c r="B20" s="16"/>
      <c r="C20" s="42" t="s">
        <v>579</v>
      </c>
      <c r="D20" s="84">
        <v>9500000</v>
      </c>
      <c r="E20" s="92"/>
      <c r="F20" s="88">
        <f t="shared" si="0"/>
        <v>0</v>
      </c>
      <c r="G20" s="19"/>
      <c r="H20" s="19"/>
      <c r="I20" s="19"/>
      <c r="J20" s="19"/>
      <c r="K20" s="26">
        <f t="shared" si="1"/>
        <v>9500000</v>
      </c>
    </row>
    <row r="21" spans="1:11" s="11" customFormat="1" ht="25.5">
      <c r="A21" s="29"/>
      <c r="B21" s="29">
        <v>60015</v>
      </c>
      <c r="C21" s="39" t="s">
        <v>423</v>
      </c>
      <c r="D21" s="83">
        <f>SUM(D22:D30)</f>
        <v>24063036</v>
      </c>
      <c r="E21" s="91">
        <f>SUM(E22:E30)</f>
        <v>-300000</v>
      </c>
      <c r="F21" s="96">
        <f t="shared" si="0"/>
        <v>0</v>
      </c>
      <c r="G21" s="40">
        <f>SUM(G22:G30)</f>
        <v>0</v>
      </c>
      <c r="H21" s="40">
        <f>SUM(H22:H30)</f>
        <v>0</v>
      </c>
      <c r="I21" s="40">
        <f>SUM(I22:I30)</f>
        <v>0</v>
      </c>
      <c r="J21" s="40">
        <f>SUM(J22:J30)</f>
        <v>-300000</v>
      </c>
      <c r="K21" s="100">
        <f t="shared" si="1"/>
        <v>23763036</v>
      </c>
    </row>
    <row r="22" spans="1:11" s="11" customFormat="1" ht="12.75">
      <c r="A22" s="16"/>
      <c r="B22" s="16"/>
      <c r="C22" s="41" t="s">
        <v>496</v>
      </c>
      <c r="D22" s="84">
        <v>10300000</v>
      </c>
      <c r="E22" s="92"/>
      <c r="F22" s="88">
        <f t="shared" si="0"/>
        <v>0</v>
      </c>
      <c r="G22" s="19"/>
      <c r="H22" s="19"/>
      <c r="I22" s="19"/>
      <c r="J22" s="19"/>
      <c r="K22" s="26">
        <f t="shared" si="1"/>
        <v>10300000</v>
      </c>
    </row>
    <row r="23" spans="1:11" s="11" customFormat="1" ht="38.25">
      <c r="A23" s="16"/>
      <c r="B23" s="16"/>
      <c r="C23" s="130" t="s">
        <v>581</v>
      </c>
      <c r="D23" s="84">
        <v>3000000</v>
      </c>
      <c r="E23" s="92"/>
      <c r="F23" s="88">
        <f t="shared" si="0"/>
        <v>0</v>
      </c>
      <c r="G23" s="19"/>
      <c r="H23" s="19"/>
      <c r="I23" s="19"/>
      <c r="J23" s="19"/>
      <c r="K23" s="26">
        <f t="shared" si="1"/>
        <v>3000000</v>
      </c>
    </row>
    <row r="24" spans="1:11" s="5" customFormat="1" ht="25.5">
      <c r="A24" s="16"/>
      <c r="B24" s="16"/>
      <c r="C24" s="130" t="s">
        <v>17</v>
      </c>
      <c r="D24" s="84">
        <v>1400000</v>
      </c>
      <c r="E24" s="92">
        <v>-1400000</v>
      </c>
      <c r="F24" s="88">
        <f t="shared" si="0"/>
        <v>0</v>
      </c>
      <c r="G24" s="19"/>
      <c r="H24" s="19"/>
      <c r="I24" s="19"/>
      <c r="J24" s="19">
        <v>-1400000</v>
      </c>
      <c r="K24" s="26">
        <f t="shared" si="1"/>
        <v>0</v>
      </c>
    </row>
    <row r="25" spans="1:11" s="5" customFormat="1" ht="51">
      <c r="A25" s="16"/>
      <c r="B25" s="16"/>
      <c r="C25" s="130" t="s">
        <v>126</v>
      </c>
      <c r="D25" s="84"/>
      <c r="E25" s="92">
        <v>1000000</v>
      </c>
      <c r="F25" s="88">
        <f t="shared" si="0"/>
        <v>0</v>
      </c>
      <c r="G25" s="19"/>
      <c r="H25" s="19"/>
      <c r="I25" s="19"/>
      <c r="J25" s="19">
        <v>1000000</v>
      </c>
      <c r="K25" s="26">
        <f t="shared" si="1"/>
        <v>1000000</v>
      </c>
    </row>
    <row r="26" spans="1:11" s="5" customFormat="1" ht="38.25">
      <c r="A26" s="16"/>
      <c r="B26" s="16"/>
      <c r="C26" s="130" t="s">
        <v>127</v>
      </c>
      <c r="D26" s="84"/>
      <c r="E26" s="92">
        <v>100000</v>
      </c>
      <c r="F26" s="88">
        <f t="shared" si="0"/>
        <v>0</v>
      </c>
      <c r="G26" s="19"/>
      <c r="H26" s="19"/>
      <c r="I26" s="19"/>
      <c r="J26" s="19">
        <v>100000</v>
      </c>
      <c r="K26" s="26">
        <f t="shared" si="1"/>
        <v>100000</v>
      </c>
    </row>
    <row r="27" spans="1:11" s="11" customFormat="1" ht="25.5">
      <c r="A27" s="16"/>
      <c r="B27" s="16"/>
      <c r="C27" s="130" t="s">
        <v>580</v>
      </c>
      <c r="D27" s="84">
        <v>6768036</v>
      </c>
      <c r="E27" s="92"/>
      <c r="F27" s="88">
        <f t="shared" si="0"/>
        <v>0</v>
      </c>
      <c r="G27" s="19"/>
      <c r="H27" s="19"/>
      <c r="I27" s="19"/>
      <c r="J27" s="19"/>
      <c r="K27" s="26">
        <f t="shared" si="1"/>
        <v>6768036</v>
      </c>
    </row>
    <row r="28" spans="1:11" s="5" customFormat="1" ht="51">
      <c r="A28" s="16"/>
      <c r="B28" s="16"/>
      <c r="C28" s="130" t="s">
        <v>18</v>
      </c>
      <c r="D28" s="84">
        <v>955000</v>
      </c>
      <c r="E28" s="92"/>
      <c r="F28" s="88">
        <f t="shared" si="0"/>
        <v>0</v>
      </c>
      <c r="G28" s="19"/>
      <c r="H28" s="19"/>
      <c r="I28" s="19"/>
      <c r="J28" s="19"/>
      <c r="K28" s="26">
        <f t="shared" si="1"/>
        <v>955000</v>
      </c>
    </row>
    <row r="29" spans="1:11" s="5" customFormat="1" ht="25.5">
      <c r="A29" s="16"/>
      <c r="B29" s="16"/>
      <c r="C29" s="124" t="s">
        <v>19</v>
      </c>
      <c r="D29" s="85">
        <v>1600000</v>
      </c>
      <c r="E29" s="92"/>
      <c r="F29" s="88">
        <f t="shared" si="0"/>
        <v>0</v>
      </c>
      <c r="G29" s="19"/>
      <c r="H29" s="19"/>
      <c r="I29" s="19"/>
      <c r="J29" s="19"/>
      <c r="K29" s="26">
        <f t="shared" si="1"/>
        <v>1600000</v>
      </c>
    </row>
    <row r="30" spans="1:11" s="5" customFormat="1" ht="25.5">
      <c r="A30" s="16"/>
      <c r="B30" s="16"/>
      <c r="C30" s="125" t="s">
        <v>20</v>
      </c>
      <c r="D30" s="85">
        <v>40000</v>
      </c>
      <c r="E30" s="92"/>
      <c r="F30" s="88">
        <f t="shared" si="0"/>
        <v>0</v>
      </c>
      <c r="G30" s="19"/>
      <c r="H30" s="19"/>
      <c r="I30" s="19"/>
      <c r="J30" s="19"/>
      <c r="K30" s="26">
        <f t="shared" si="1"/>
        <v>40000</v>
      </c>
    </row>
    <row r="31" spans="1:11" s="5" customFormat="1" ht="12.75">
      <c r="A31" s="29"/>
      <c r="B31" s="29">
        <v>60016</v>
      </c>
      <c r="C31" s="39" t="s">
        <v>424</v>
      </c>
      <c r="D31" s="83">
        <f>SUM(D32:D40)</f>
        <v>10780000</v>
      </c>
      <c r="E31" s="91">
        <f>SUM(E32:E40)</f>
        <v>250000</v>
      </c>
      <c r="F31" s="96">
        <f t="shared" si="0"/>
        <v>0</v>
      </c>
      <c r="G31" s="40">
        <f>SUM(G32:G40)</f>
        <v>0</v>
      </c>
      <c r="H31" s="40">
        <f>SUM(H32:H40)</f>
        <v>0</v>
      </c>
      <c r="I31" s="40">
        <f>SUM(I32:I40)</f>
        <v>0</v>
      </c>
      <c r="J31" s="40">
        <f>SUM(J32:J40)</f>
        <v>250000</v>
      </c>
      <c r="K31" s="100">
        <f t="shared" si="1"/>
        <v>11030000</v>
      </c>
    </row>
    <row r="32" spans="1:11" s="5" customFormat="1" ht="12.75">
      <c r="A32" s="16"/>
      <c r="B32" s="29"/>
      <c r="C32" s="41" t="s">
        <v>496</v>
      </c>
      <c r="D32" s="84">
        <v>5800000</v>
      </c>
      <c r="E32" s="92"/>
      <c r="F32" s="88">
        <f t="shared" si="0"/>
        <v>0</v>
      </c>
      <c r="G32" s="19"/>
      <c r="H32" s="19"/>
      <c r="I32" s="19"/>
      <c r="J32" s="19"/>
      <c r="K32" s="26">
        <f t="shared" si="1"/>
        <v>5800000</v>
      </c>
    </row>
    <row r="33" spans="1:11" s="5" customFormat="1" ht="12.75">
      <c r="A33" s="16"/>
      <c r="B33" s="29"/>
      <c r="C33" s="41" t="s">
        <v>291</v>
      </c>
      <c r="D33" s="84">
        <v>900000</v>
      </c>
      <c r="E33" s="92"/>
      <c r="F33" s="88">
        <f t="shared" si="0"/>
        <v>0</v>
      </c>
      <c r="G33" s="19"/>
      <c r="H33" s="19"/>
      <c r="I33" s="19"/>
      <c r="J33" s="19"/>
      <c r="K33" s="26">
        <f t="shared" si="1"/>
        <v>900000</v>
      </c>
    </row>
    <row r="34" spans="1:11" s="11" customFormat="1" ht="12.75">
      <c r="A34" s="16"/>
      <c r="B34" s="29"/>
      <c r="C34" s="41" t="s">
        <v>305</v>
      </c>
      <c r="D34" s="84">
        <v>1700000</v>
      </c>
      <c r="E34" s="92"/>
      <c r="F34" s="88">
        <f t="shared" si="0"/>
        <v>0</v>
      </c>
      <c r="G34" s="19"/>
      <c r="H34" s="19"/>
      <c r="I34" s="19"/>
      <c r="J34" s="19"/>
      <c r="K34" s="26">
        <f t="shared" si="1"/>
        <v>1700000</v>
      </c>
    </row>
    <row r="35" spans="1:11" s="5" customFormat="1" ht="12.75">
      <c r="A35" s="16"/>
      <c r="B35" s="29"/>
      <c r="C35" s="41" t="s">
        <v>582</v>
      </c>
      <c r="D35" s="84">
        <v>200000</v>
      </c>
      <c r="E35" s="92"/>
      <c r="F35" s="88">
        <f t="shared" si="0"/>
        <v>0</v>
      </c>
      <c r="G35" s="19"/>
      <c r="H35" s="19"/>
      <c r="I35" s="19"/>
      <c r="J35" s="19"/>
      <c r="K35" s="26">
        <f t="shared" si="1"/>
        <v>200000</v>
      </c>
    </row>
    <row r="36" spans="1:11" s="5" customFormat="1" ht="38.25">
      <c r="A36" s="16"/>
      <c r="B36" s="29"/>
      <c r="C36" s="41" t="s">
        <v>325</v>
      </c>
      <c r="D36" s="85">
        <v>400000</v>
      </c>
      <c r="E36" s="92">
        <v>250000</v>
      </c>
      <c r="F36" s="88">
        <f t="shared" si="0"/>
        <v>0</v>
      </c>
      <c r="G36" s="19"/>
      <c r="H36" s="19"/>
      <c r="I36" s="19"/>
      <c r="J36" s="19">
        <v>250000</v>
      </c>
      <c r="K36" s="26">
        <f t="shared" si="1"/>
        <v>650000</v>
      </c>
    </row>
    <row r="37" spans="1:11" s="5" customFormat="1" ht="25.5">
      <c r="A37" s="16"/>
      <c r="B37" s="29"/>
      <c r="C37" s="126" t="s">
        <v>21</v>
      </c>
      <c r="D37" s="85">
        <v>1000000</v>
      </c>
      <c r="E37" s="92"/>
      <c r="F37" s="88">
        <f t="shared" si="0"/>
        <v>0</v>
      </c>
      <c r="G37" s="19"/>
      <c r="H37" s="19"/>
      <c r="I37" s="19"/>
      <c r="J37" s="19"/>
      <c r="K37" s="26">
        <f t="shared" si="1"/>
        <v>1000000</v>
      </c>
    </row>
    <row r="38" spans="1:11" s="5" customFormat="1" ht="63.75">
      <c r="A38" s="16"/>
      <c r="B38" s="29"/>
      <c r="C38" s="127" t="s">
        <v>22</v>
      </c>
      <c r="D38" s="85">
        <v>600000</v>
      </c>
      <c r="E38" s="92"/>
      <c r="F38" s="88">
        <f t="shared" si="0"/>
        <v>0</v>
      </c>
      <c r="G38" s="19"/>
      <c r="H38" s="19"/>
      <c r="I38" s="19"/>
      <c r="J38" s="19"/>
      <c r="K38" s="26">
        <f t="shared" si="1"/>
        <v>600000</v>
      </c>
    </row>
    <row r="39" spans="1:11" s="5" customFormat="1" ht="51">
      <c r="A39" s="16"/>
      <c r="B39" s="29"/>
      <c r="C39" s="51" t="s">
        <v>494</v>
      </c>
      <c r="D39" s="85">
        <v>30000</v>
      </c>
      <c r="E39" s="92"/>
      <c r="F39" s="88">
        <f t="shared" si="0"/>
        <v>0</v>
      </c>
      <c r="G39" s="19"/>
      <c r="H39" s="19"/>
      <c r="I39" s="19"/>
      <c r="J39" s="19"/>
      <c r="K39" s="26">
        <f t="shared" si="1"/>
        <v>30000</v>
      </c>
    </row>
    <row r="40" spans="1:11" s="5" customFormat="1" ht="25.5">
      <c r="A40" s="16"/>
      <c r="B40" s="29"/>
      <c r="C40" s="41" t="s">
        <v>23</v>
      </c>
      <c r="D40" s="85">
        <v>150000</v>
      </c>
      <c r="E40" s="92"/>
      <c r="F40" s="88">
        <f t="shared" si="0"/>
        <v>0</v>
      </c>
      <c r="G40" s="19"/>
      <c r="H40" s="19"/>
      <c r="I40" s="19"/>
      <c r="J40" s="19"/>
      <c r="K40" s="26">
        <f t="shared" si="1"/>
        <v>150000</v>
      </c>
    </row>
    <row r="41" spans="1:11" s="5" customFormat="1" ht="12.75">
      <c r="A41" s="29"/>
      <c r="B41" s="29">
        <v>60017</v>
      </c>
      <c r="C41" s="39" t="s">
        <v>371</v>
      </c>
      <c r="D41" s="83">
        <f>SUM(D42:D43)</f>
        <v>1740000</v>
      </c>
      <c r="E41" s="91">
        <f>SUM(E42:E43)</f>
        <v>15000</v>
      </c>
      <c r="F41" s="96">
        <f t="shared" si="0"/>
        <v>15000</v>
      </c>
      <c r="G41" s="40">
        <f>SUM(G42:G43)</f>
        <v>0</v>
      </c>
      <c r="H41" s="40">
        <f>SUM(H42:H43)</f>
        <v>0</v>
      </c>
      <c r="I41" s="40">
        <f>SUM(I42:I43)</f>
        <v>0</v>
      </c>
      <c r="J41" s="40">
        <f>SUM(J42:J43)</f>
        <v>0</v>
      </c>
      <c r="K41" s="100">
        <f t="shared" si="1"/>
        <v>1755000</v>
      </c>
    </row>
    <row r="42" spans="1:11" s="5" customFormat="1" ht="12.75">
      <c r="A42" s="16"/>
      <c r="B42" s="29"/>
      <c r="C42" s="41" t="s">
        <v>496</v>
      </c>
      <c r="D42" s="84">
        <v>1600000</v>
      </c>
      <c r="E42" s="92"/>
      <c r="F42" s="88">
        <f t="shared" si="0"/>
        <v>0</v>
      </c>
      <c r="G42" s="19"/>
      <c r="H42" s="19"/>
      <c r="I42" s="19"/>
      <c r="J42" s="19"/>
      <c r="K42" s="26">
        <f t="shared" si="1"/>
        <v>1600000</v>
      </c>
    </row>
    <row r="43" spans="1:11" s="5" customFormat="1" ht="25.5">
      <c r="A43" s="16"/>
      <c r="B43" s="29"/>
      <c r="C43" s="41" t="s">
        <v>340</v>
      </c>
      <c r="D43" s="84">
        <v>140000</v>
      </c>
      <c r="E43" s="92">
        <v>15000</v>
      </c>
      <c r="F43" s="88">
        <f t="shared" si="0"/>
        <v>15000</v>
      </c>
      <c r="G43" s="19"/>
      <c r="H43" s="19"/>
      <c r="I43" s="19"/>
      <c r="J43" s="19"/>
      <c r="K43" s="26">
        <f t="shared" si="1"/>
        <v>155000</v>
      </c>
    </row>
    <row r="44" spans="1:11" s="5" customFormat="1" ht="12.75">
      <c r="A44" s="29"/>
      <c r="B44" s="29">
        <v>60095</v>
      </c>
      <c r="C44" s="47" t="s">
        <v>421</v>
      </c>
      <c r="D44" s="83">
        <f>SUM(D45:D47)</f>
        <v>2200000</v>
      </c>
      <c r="E44" s="91">
        <f>SUM(E45:E47)</f>
        <v>90000</v>
      </c>
      <c r="F44" s="96">
        <f t="shared" si="0"/>
        <v>0</v>
      </c>
      <c r="G44" s="40">
        <f>SUM(G45:G47)</f>
        <v>0</v>
      </c>
      <c r="H44" s="40">
        <f>SUM(H45:H47)</f>
        <v>0</v>
      </c>
      <c r="I44" s="40">
        <f>SUM(I45:I47)</f>
        <v>0</v>
      </c>
      <c r="J44" s="40">
        <f>SUM(J45:J47)</f>
        <v>90000</v>
      </c>
      <c r="K44" s="100">
        <f t="shared" si="1"/>
        <v>2290000</v>
      </c>
    </row>
    <row r="45" spans="1:11" s="5" customFormat="1" ht="12.75">
      <c r="A45" s="128"/>
      <c r="B45" s="128"/>
      <c r="C45" s="129" t="s">
        <v>412</v>
      </c>
      <c r="D45" s="108">
        <v>200000</v>
      </c>
      <c r="E45" s="134"/>
      <c r="F45" s="88">
        <f t="shared" si="0"/>
        <v>0</v>
      </c>
      <c r="G45" s="26"/>
      <c r="H45" s="26"/>
      <c r="I45" s="26"/>
      <c r="J45" s="26"/>
      <c r="K45" s="26">
        <f t="shared" si="1"/>
        <v>200000</v>
      </c>
    </row>
    <row r="46" spans="1:11" s="5" customFormat="1" ht="25.5">
      <c r="A46" s="16"/>
      <c r="B46" s="29"/>
      <c r="C46" s="41" t="s">
        <v>24</v>
      </c>
      <c r="D46" s="84">
        <v>2000000</v>
      </c>
      <c r="E46" s="92"/>
      <c r="F46" s="88">
        <f>E46-J46</f>
        <v>0</v>
      </c>
      <c r="G46" s="19"/>
      <c r="H46" s="19"/>
      <c r="I46" s="19"/>
      <c r="J46" s="19"/>
      <c r="K46" s="26">
        <f>D46+E46</f>
        <v>2000000</v>
      </c>
    </row>
    <row r="47" spans="1:11" s="5" customFormat="1" ht="25.5">
      <c r="A47" s="16"/>
      <c r="B47" s="29"/>
      <c r="C47" s="41" t="s">
        <v>585</v>
      </c>
      <c r="D47" s="84"/>
      <c r="E47" s="92">
        <v>90000</v>
      </c>
      <c r="F47" s="88">
        <f t="shared" si="0"/>
        <v>0</v>
      </c>
      <c r="G47" s="19"/>
      <c r="H47" s="19"/>
      <c r="I47" s="19"/>
      <c r="J47" s="19">
        <v>90000</v>
      </c>
      <c r="K47" s="26">
        <f t="shared" si="1"/>
        <v>90000</v>
      </c>
    </row>
    <row r="48" spans="1:11" s="11" customFormat="1" ht="19.5" customHeight="1">
      <c r="A48" s="6">
        <v>630</v>
      </c>
      <c r="B48" s="6"/>
      <c r="C48" s="7" t="s">
        <v>225</v>
      </c>
      <c r="D48" s="82">
        <f>D49</f>
        <v>7000</v>
      </c>
      <c r="E48" s="90">
        <f aca="true" t="shared" si="3" ref="E48:J49">E49</f>
        <v>0</v>
      </c>
      <c r="F48" s="30">
        <f t="shared" si="0"/>
        <v>0</v>
      </c>
      <c r="G48" s="7">
        <f t="shared" si="3"/>
        <v>0</v>
      </c>
      <c r="H48" s="7">
        <f t="shared" si="3"/>
        <v>0</v>
      </c>
      <c r="I48" s="7">
        <f t="shared" si="3"/>
        <v>0</v>
      </c>
      <c r="J48" s="7">
        <f t="shared" si="3"/>
        <v>0</v>
      </c>
      <c r="K48" s="24">
        <f t="shared" si="1"/>
        <v>7000</v>
      </c>
    </row>
    <row r="49" spans="1:11" s="5" customFormat="1" ht="12.75">
      <c r="A49" s="29"/>
      <c r="B49" s="29">
        <v>63001</v>
      </c>
      <c r="C49" s="43" t="s">
        <v>224</v>
      </c>
      <c r="D49" s="83">
        <f>D50</f>
        <v>7000</v>
      </c>
      <c r="E49" s="91">
        <f t="shared" si="3"/>
        <v>0</v>
      </c>
      <c r="F49" s="88">
        <f t="shared" si="0"/>
        <v>0</v>
      </c>
      <c r="G49" s="40">
        <f t="shared" si="3"/>
        <v>0</v>
      </c>
      <c r="H49" s="40">
        <f t="shared" si="3"/>
        <v>0</v>
      </c>
      <c r="I49" s="40">
        <f t="shared" si="3"/>
        <v>0</v>
      </c>
      <c r="J49" s="40">
        <f t="shared" si="3"/>
        <v>0</v>
      </c>
      <c r="K49" s="100">
        <f t="shared" si="1"/>
        <v>7000</v>
      </c>
    </row>
    <row r="50" spans="1:11" s="5" customFormat="1" ht="25.5">
      <c r="A50" s="16"/>
      <c r="B50" s="16"/>
      <c r="C50" s="41" t="s">
        <v>583</v>
      </c>
      <c r="D50" s="84">
        <v>7000</v>
      </c>
      <c r="E50" s="92"/>
      <c r="F50" s="88">
        <f t="shared" si="0"/>
        <v>0</v>
      </c>
      <c r="G50" s="19"/>
      <c r="H50" s="19"/>
      <c r="I50" s="19"/>
      <c r="J50" s="19"/>
      <c r="K50" s="26">
        <f t="shared" si="1"/>
        <v>7000</v>
      </c>
    </row>
    <row r="51" spans="1:11" s="5" customFormat="1" ht="19.5" customHeight="1">
      <c r="A51" s="6">
        <v>700</v>
      </c>
      <c r="B51" s="6"/>
      <c r="C51" s="7" t="s">
        <v>425</v>
      </c>
      <c r="D51" s="82">
        <f>D52+D55+D63+D68+D70</f>
        <v>38316191</v>
      </c>
      <c r="E51" s="90">
        <f>E52+E55+E63+E68+E70</f>
        <v>2060000</v>
      </c>
      <c r="F51" s="30">
        <f t="shared" si="0"/>
        <v>620000</v>
      </c>
      <c r="G51" s="7">
        <f>G52+G55+G63+G68+G70</f>
        <v>0</v>
      </c>
      <c r="H51" s="7">
        <f>H52+H55+H63+H68+H70</f>
        <v>0</v>
      </c>
      <c r="I51" s="7">
        <f>I52+I55+I63+I68+I70</f>
        <v>120000</v>
      </c>
      <c r="J51" s="7">
        <f>J52+J55+J63+J68+J70</f>
        <v>1440000</v>
      </c>
      <c r="K51" s="24">
        <f t="shared" si="1"/>
        <v>40376191</v>
      </c>
    </row>
    <row r="52" spans="1:11" s="5" customFormat="1" ht="12.75">
      <c r="A52" s="29"/>
      <c r="B52" s="29">
        <v>70001</v>
      </c>
      <c r="C52" s="131" t="s">
        <v>492</v>
      </c>
      <c r="D52" s="83">
        <f>SUM(D53:D54)</f>
        <v>4658000</v>
      </c>
      <c r="E52" s="91">
        <f>SUM(E53:E54)</f>
        <v>1440000</v>
      </c>
      <c r="F52" s="96">
        <f t="shared" si="0"/>
        <v>0</v>
      </c>
      <c r="G52" s="40">
        <f>SUM(G53:G54)</f>
        <v>0</v>
      </c>
      <c r="H52" s="40">
        <f>SUM(H53:H54)</f>
        <v>0</v>
      </c>
      <c r="I52" s="40">
        <f>SUM(I53:I54)</f>
        <v>0</v>
      </c>
      <c r="J52" s="40">
        <f>SUM(J53:J54)</f>
        <v>1440000</v>
      </c>
      <c r="K52" s="100">
        <f t="shared" si="1"/>
        <v>6098000</v>
      </c>
    </row>
    <row r="53" spans="1:11" s="11" customFormat="1" ht="38.25">
      <c r="A53" s="16"/>
      <c r="B53" s="16"/>
      <c r="C53" s="132" t="s">
        <v>144</v>
      </c>
      <c r="D53" s="84">
        <v>3735000</v>
      </c>
      <c r="E53" s="92">
        <v>1000000</v>
      </c>
      <c r="F53" s="88">
        <f t="shared" si="0"/>
        <v>0</v>
      </c>
      <c r="G53" s="19"/>
      <c r="H53" s="19"/>
      <c r="I53" s="19"/>
      <c r="J53" s="19">
        <v>1000000</v>
      </c>
      <c r="K53" s="26">
        <f t="shared" si="1"/>
        <v>4735000</v>
      </c>
    </row>
    <row r="54" spans="1:11" s="5" customFormat="1" ht="25.5">
      <c r="A54" s="16"/>
      <c r="B54" s="16"/>
      <c r="C54" s="132" t="s">
        <v>25</v>
      </c>
      <c r="D54" s="84">
        <v>923000</v>
      </c>
      <c r="E54" s="92">
        <v>440000</v>
      </c>
      <c r="F54" s="88">
        <f t="shared" si="0"/>
        <v>0</v>
      </c>
      <c r="G54" s="19"/>
      <c r="H54" s="19"/>
      <c r="I54" s="19"/>
      <c r="J54" s="19">
        <v>440000</v>
      </c>
      <c r="K54" s="26">
        <f t="shared" si="1"/>
        <v>1363000</v>
      </c>
    </row>
    <row r="55" spans="1:11" s="5" customFormat="1" ht="25.5">
      <c r="A55" s="29"/>
      <c r="B55" s="29">
        <v>70004</v>
      </c>
      <c r="C55" s="39" t="s">
        <v>426</v>
      </c>
      <c r="D55" s="83">
        <f>D56+D62</f>
        <v>24120000</v>
      </c>
      <c r="E55" s="91">
        <f>E56+E62</f>
        <v>0</v>
      </c>
      <c r="F55" s="96">
        <f t="shared" si="0"/>
        <v>0</v>
      </c>
      <c r="G55" s="40">
        <f>G56+G62</f>
        <v>0</v>
      </c>
      <c r="H55" s="40">
        <f>H56+H62</f>
        <v>0</v>
      </c>
      <c r="I55" s="40">
        <f>I56+I62</f>
        <v>0</v>
      </c>
      <c r="J55" s="40">
        <f>J56+J62</f>
        <v>0</v>
      </c>
      <c r="K55" s="100">
        <f t="shared" si="1"/>
        <v>24120000</v>
      </c>
    </row>
    <row r="56" spans="1:11" s="11" customFormat="1" ht="25.5">
      <c r="A56" s="16"/>
      <c r="B56" s="16"/>
      <c r="C56" s="50" t="s">
        <v>150</v>
      </c>
      <c r="D56" s="84">
        <v>24000000</v>
      </c>
      <c r="E56" s="92">
        <f>SUM(E57:E61)</f>
        <v>0</v>
      </c>
      <c r="F56" s="88">
        <f t="shared" si="0"/>
        <v>0</v>
      </c>
      <c r="G56" s="19">
        <f>SUM(G57:G61)</f>
        <v>0</v>
      </c>
      <c r="H56" s="19">
        <f>SUM(H57:H61)</f>
        <v>0</v>
      </c>
      <c r="I56" s="19">
        <f>SUM(I57:I61)</f>
        <v>0</v>
      </c>
      <c r="J56" s="19">
        <f>SUM(J57:J61)</f>
        <v>0</v>
      </c>
      <c r="K56" s="26">
        <f t="shared" si="1"/>
        <v>24000000</v>
      </c>
    </row>
    <row r="57" spans="1:11" s="11" customFormat="1" ht="12.75">
      <c r="A57" s="16"/>
      <c r="B57" s="16"/>
      <c r="C57" s="41" t="s">
        <v>146</v>
      </c>
      <c r="D57" s="84">
        <v>7200000</v>
      </c>
      <c r="E57" s="92"/>
      <c r="F57" s="88">
        <f t="shared" si="0"/>
        <v>0</v>
      </c>
      <c r="G57" s="19"/>
      <c r="H57" s="19"/>
      <c r="I57" s="19"/>
      <c r="J57" s="19"/>
      <c r="K57" s="26">
        <f t="shared" si="1"/>
        <v>7200000</v>
      </c>
    </row>
    <row r="58" spans="1:11" s="5" customFormat="1" ht="12.75">
      <c r="A58" s="16"/>
      <c r="B58" s="16"/>
      <c r="C58" s="41" t="s">
        <v>147</v>
      </c>
      <c r="D58" s="84">
        <v>5630000</v>
      </c>
      <c r="E58" s="92"/>
      <c r="F58" s="88">
        <f t="shared" si="0"/>
        <v>0</v>
      </c>
      <c r="G58" s="19"/>
      <c r="H58" s="19"/>
      <c r="I58" s="19"/>
      <c r="J58" s="19"/>
      <c r="K58" s="26">
        <f t="shared" si="1"/>
        <v>5630000</v>
      </c>
    </row>
    <row r="59" spans="1:11" s="11" customFormat="1" ht="12.75">
      <c r="A59" s="16"/>
      <c r="B59" s="16"/>
      <c r="C59" s="41" t="s">
        <v>148</v>
      </c>
      <c r="D59" s="84">
        <v>2270000</v>
      </c>
      <c r="E59" s="92"/>
      <c r="F59" s="88">
        <f t="shared" si="0"/>
        <v>0</v>
      </c>
      <c r="G59" s="19"/>
      <c r="H59" s="19"/>
      <c r="I59" s="19"/>
      <c r="J59" s="19"/>
      <c r="K59" s="26">
        <f t="shared" si="1"/>
        <v>2270000</v>
      </c>
    </row>
    <row r="60" spans="1:11" s="11" customFormat="1" ht="12.75">
      <c r="A60" s="16"/>
      <c r="B60" s="16"/>
      <c r="C60" s="41" t="s">
        <v>149</v>
      </c>
      <c r="D60" s="84">
        <v>8620000</v>
      </c>
      <c r="E60" s="92"/>
      <c r="F60" s="88">
        <f t="shared" si="0"/>
        <v>0</v>
      </c>
      <c r="G60" s="19"/>
      <c r="H60" s="19"/>
      <c r="I60" s="19"/>
      <c r="J60" s="19"/>
      <c r="K60" s="26">
        <f t="shared" si="1"/>
        <v>8620000</v>
      </c>
    </row>
    <row r="61" spans="1:11" s="5" customFormat="1" ht="12.75">
      <c r="A61" s="16"/>
      <c r="B61" s="16"/>
      <c r="C61" s="41" t="s">
        <v>530</v>
      </c>
      <c r="D61" s="84">
        <v>280000</v>
      </c>
      <c r="E61" s="92"/>
      <c r="F61" s="88">
        <f t="shared" si="0"/>
        <v>0</v>
      </c>
      <c r="G61" s="19"/>
      <c r="H61" s="19"/>
      <c r="I61" s="19"/>
      <c r="J61" s="19"/>
      <c r="K61" s="26">
        <f t="shared" si="1"/>
        <v>280000</v>
      </c>
    </row>
    <row r="62" spans="1:11" s="11" customFormat="1" ht="38.25">
      <c r="A62" s="16"/>
      <c r="B62" s="16"/>
      <c r="C62" s="41" t="s">
        <v>26</v>
      </c>
      <c r="D62" s="84">
        <v>120000</v>
      </c>
      <c r="E62" s="92"/>
      <c r="F62" s="88">
        <f t="shared" si="0"/>
        <v>0</v>
      </c>
      <c r="G62" s="19"/>
      <c r="H62" s="19"/>
      <c r="I62" s="19"/>
      <c r="J62" s="19"/>
      <c r="K62" s="26">
        <f t="shared" si="1"/>
        <v>120000</v>
      </c>
    </row>
    <row r="63" spans="1:11" s="5" customFormat="1" ht="12.75">
      <c r="A63" s="29"/>
      <c r="B63" s="29">
        <v>70005</v>
      </c>
      <c r="C63" s="39" t="s">
        <v>427</v>
      </c>
      <c r="D63" s="83">
        <f>SUM(D64:D67)</f>
        <v>6813191</v>
      </c>
      <c r="E63" s="91">
        <f>SUM(E64:E67)</f>
        <v>500000</v>
      </c>
      <c r="F63" s="96">
        <f t="shared" si="0"/>
        <v>500000</v>
      </c>
      <c r="G63" s="40">
        <f>SUM(G64:G67)</f>
        <v>0</v>
      </c>
      <c r="H63" s="40">
        <f>SUM(H64:H67)</f>
        <v>0</v>
      </c>
      <c r="I63" s="40">
        <f>SUM(I64:I67)</f>
        <v>0</v>
      </c>
      <c r="J63" s="40">
        <f>SUM(J64:J67)</f>
        <v>0</v>
      </c>
      <c r="K63" s="100">
        <f t="shared" si="1"/>
        <v>7313191</v>
      </c>
    </row>
    <row r="64" spans="1:11" s="5" customFormat="1" ht="12.75">
      <c r="A64" s="16"/>
      <c r="B64" s="16"/>
      <c r="C64" s="41" t="s">
        <v>412</v>
      </c>
      <c r="D64" s="84">
        <v>700000</v>
      </c>
      <c r="E64" s="92"/>
      <c r="F64" s="88">
        <f t="shared" si="0"/>
        <v>0</v>
      </c>
      <c r="G64" s="19"/>
      <c r="H64" s="19"/>
      <c r="I64" s="19"/>
      <c r="J64" s="19"/>
      <c r="K64" s="26">
        <f t="shared" si="1"/>
        <v>700000</v>
      </c>
    </row>
    <row r="65" spans="1:11" s="5" customFormat="1" ht="38.25">
      <c r="A65" s="16"/>
      <c r="B65" s="16"/>
      <c r="C65" s="41" t="s">
        <v>333</v>
      </c>
      <c r="D65" s="84">
        <v>80000</v>
      </c>
      <c r="E65" s="92"/>
      <c r="F65" s="88">
        <f t="shared" si="0"/>
        <v>0</v>
      </c>
      <c r="G65" s="19"/>
      <c r="H65" s="19"/>
      <c r="I65" s="19"/>
      <c r="J65" s="19"/>
      <c r="K65" s="26">
        <f t="shared" si="1"/>
        <v>80000</v>
      </c>
    </row>
    <row r="66" spans="1:11" s="5" customFormat="1" ht="12.75">
      <c r="A66" s="16"/>
      <c r="B66" s="16"/>
      <c r="C66" s="45" t="s">
        <v>27</v>
      </c>
      <c r="D66" s="84">
        <v>6033191</v>
      </c>
      <c r="E66" s="92"/>
      <c r="F66" s="88">
        <f>E66-J66</f>
        <v>0</v>
      </c>
      <c r="G66" s="19"/>
      <c r="H66" s="19"/>
      <c r="I66" s="19"/>
      <c r="J66" s="19"/>
      <c r="K66" s="26">
        <f>D66+E66</f>
        <v>6033191</v>
      </c>
    </row>
    <row r="67" spans="1:11" s="5" customFormat="1" ht="12.75">
      <c r="A67" s="16"/>
      <c r="B67" s="16"/>
      <c r="C67" s="45" t="s">
        <v>592</v>
      </c>
      <c r="D67" s="84"/>
      <c r="E67" s="92">
        <v>500000</v>
      </c>
      <c r="F67" s="88">
        <f t="shared" si="0"/>
        <v>500000</v>
      </c>
      <c r="G67" s="19"/>
      <c r="H67" s="19"/>
      <c r="I67" s="19"/>
      <c r="J67" s="19"/>
      <c r="K67" s="26">
        <f t="shared" si="1"/>
        <v>500000</v>
      </c>
    </row>
    <row r="68" spans="1:11" s="5" customFormat="1" ht="12.75">
      <c r="A68" s="29"/>
      <c r="B68" s="29">
        <v>70021</v>
      </c>
      <c r="C68" s="133" t="s">
        <v>28</v>
      </c>
      <c r="D68" s="83">
        <f>SUM(D69:D69)</f>
        <v>2500000</v>
      </c>
      <c r="E68" s="91">
        <f>SUM(E69:E69)</f>
        <v>0</v>
      </c>
      <c r="F68" s="96">
        <f t="shared" si="0"/>
        <v>0</v>
      </c>
      <c r="G68" s="40">
        <f>SUM(G69:G69)</f>
        <v>0</v>
      </c>
      <c r="H68" s="40">
        <f>SUM(H69:H69)</f>
        <v>0</v>
      </c>
      <c r="I68" s="40">
        <f>SUM(I69:I69)</f>
        <v>0</v>
      </c>
      <c r="J68" s="40">
        <f>SUM(J69:J69)</f>
        <v>0</v>
      </c>
      <c r="K68" s="100">
        <f t="shared" si="1"/>
        <v>2500000</v>
      </c>
    </row>
    <row r="69" spans="1:11" s="5" customFormat="1" ht="25.5">
      <c r="A69" s="16"/>
      <c r="B69" s="16"/>
      <c r="C69" s="130" t="s">
        <v>29</v>
      </c>
      <c r="D69" s="84">
        <v>2500000</v>
      </c>
      <c r="E69" s="92"/>
      <c r="F69" s="88">
        <f t="shared" si="0"/>
        <v>0</v>
      </c>
      <c r="G69" s="19"/>
      <c r="H69" s="19"/>
      <c r="I69" s="19"/>
      <c r="J69" s="19"/>
      <c r="K69" s="26">
        <f t="shared" si="1"/>
        <v>2500000</v>
      </c>
    </row>
    <row r="70" spans="1:11" s="5" customFormat="1" ht="12.75">
      <c r="A70" s="29"/>
      <c r="B70" s="29">
        <v>70095</v>
      </c>
      <c r="C70" s="39" t="s">
        <v>421</v>
      </c>
      <c r="D70" s="83">
        <f>SUM(D71:D75)</f>
        <v>225000</v>
      </c>
      <c r="E70" s="91">
        <f>SUM(E71:E75)</f>
        <v>120000</v>
      </c>
      <c r="F70" s="96">
        <f t="shared" si="0"/>
        <v>120000</v>
      </c>
      <c r="G70" s="40">
        <f>SUM(G71:G75)</f>
        <v>0</v>
      </c>
      <c r="H70" s="40">
        <f>SUM(H71:H75)</f>
        <v>0</v>
      </c>
      <c r="I70" s="40">
        <f>SUM(I71:I75)</f>
        <v>120000</v>
      </c>
      <c r="J70" s="40">
        <f>SUM(J71:J75)</f>
        <v>0</v>
      </c>
      <c r="K70" s="26">
        <f t="shared" si="1"/>
        <v>345000</v>
      </c>
    </row>
    <row r="71" spans="1:11" s="5" customFormat="1" ht="12.75">
      <c r="A71" s="16"/>
      <c r="B71" s="16"/>
      <c r="C71" s="41" t="s">
        <v>307</v>
      </c>
      <c r="D71" s="84">
        <v>5000</v>
      </c>
      <c r="E71" s="92"/>
      <c r="F71" s="88">
        <f t="shared" si="0"/>
        <v>0</v>
      </c>
      <c r="G71" s="19"/>
      <c r="H71" s="19"/>
      <c r="I71" s="19"/>
      <c r="J71" s="19"/>
      <c r="K71" s="26">
        <f t="shared" si="1"/>
        <v>5000</v>
      </c>
    </row>
    <row r="72" spans="1:11" s="5" customFormat="1" ht="12.75">
      <c r="A72" s="16"/>
      <c r="B72" s="16"/>
      <c r="C72" s="41" t="s">
        <v>412</v>
      </c>
      <c r="D72" s="84">
        <v>80000</v>
      </c>
      <c r="E72" s="92"/>
      <c r="F72" s="88">
        <f t="shared" si="0"/>
        <v>0</v>
      </c>
      <c r="G72" s="19"/>
      <c r="H72" s="19"/>
      <c r="I72" s="19"/>
      <c r="J72" s="19"/>
      <c r="K72" s="26">
        <f t="shared" si="1"/>
        <v>80000</v>
      </c>
    </row>
    <row r="73" spans="1:11" s="5" customFormat="1" ht="25.5">
      <c r="A73" s="16"/>
      <c r="B73" s="16"/>
      <c r="C73" s="41" t="s">
        <v>470</v>
      </c>
      <c r="D73" s="84">
        <v>100000</v>
      </c>
      <c r="E73" s="92"/>
      <c r="F73" s="88">
        <f t="shared" si="0"/>
        <v>0</v>
      </c>
      <c r="G73" s="19"/>
      <c r="H73" s="19"/>
      <c r="I73" s="19"/>
      <c r="J73" s="19"/>
      <c r="K73" s="26">
        <f t="shared" si="1"/>
        <v>100000</v>
      </c>
    </row>
    <row r="74" spans="1:11" s="5" customFormat="1" ht="12.75">
      <c r="A74" s="16"/>
      <c r="B74" s="16"/>
      <c r="C74" s="41" t="s">
        <v>408</v>
      </c>
      <c r="D74" s="84">
        <v>40000</v>
      </c>
      <c r="E74" s="92"/>
      <c r="F74" s="88">
        <f>E74-J74</f>
        <v>0</v>
      </c>
      <c r="G74" s="19"/>
      <c r="H74" s="19"/>
      <c r="I74" s="19"/>
      <c r="J74" s="19"/>
      <c r="K74" s="26">
        <f>D74+E74</f>
        <v>40000</v>
      </c>
    </row>
    <row r="75" spans="1:11" s="5" customFormat="1" ht="12.75">
      <c r="A75" s="16"/>
      <c r="B75" s="16"/>
      <c r="C75" s="41" t="s">
        <v>133</v>
      </c>
      <c r="D75" s="84"/>
      <c r="E75" s="92">
        <v>120000</v>
      </c>
      <c r="F75" s="88">
        <f t="shared" si="0"/>
        <v>120000</v>
      </c>
      <c r="G75" s="19"/>
      <c r="H75" s="19"/>
      <c r="I75" s="19">
        <v>120000</v>
      </c>
      <c r="J75" s="19"/>
      <c r="K75" s="26">
        <f t="shared" si="1"/>
        <v>120000</v>
      </c>
    </row>
    <row r="76" spans="1:11" s="5" customFormat="1" ht="19.5" customHeight="1">
      <c r="A76" s="6">
        <v>710</v>
      </c>
      <c r="B76" s="6"/>
      <c r="C76" s="7" t="s">
        <v>398</v>
      </c>
      <c r="D76" s="82">
        <f>D77+D80+D83+D86+D92</f>
        <v>4526376</v>
      </c>
      <c r="E76" s="90">
        <f>E77+E80+E83+E86+E92</f>
        <v>70000</v>
      </c>
      <c r="F76" s="30">
        <f t="shared" si="0"/>
        <v>70000</v>
      </c>
      <c r="G76" s="7">
        <f>G77+G80+G83+G86+G92</f>
        <v>0</v>
      </c>
      <c r="H76" s="7">
        <f>H77+H80+H83+H86+H92</f>
        <v>0</v>
      </c>
      <c r="I76" s="7">
        <f>I77+I80+I83+I86+I92</f>
        <v>0</v>
      </c>
      <c r="J76" s="7">
        <f>J77+J80+J83+J86+J92</f>
        <v>0</v>
      </c>
      <c r="K76" s="24">
        <f t="shared" si="1"/>
        <v>4596376</v>
      </c>
    </row>
    <row r="77" spans="1:11" s="5" customFormat="1" ht="12.75">
      <c r="A77" s="29"/>
      <c r="B77" s="29">
        <v>71004</v>
      </c>
      <c r="C77" s="39" t="s">
        <v>428</v>
      </c>
      <c r="D77" s="83">
        <f>SUM(D78:D79)</f>
        <v>402300</v>
      </c>
      <c r="E77" s="91">
        <f>SUM(E78:E79)</f>
        <v>0</v>
      </c>
      <c r="F77" s="96">
        <f t="shared" si="0"/>
        <v>0</v>
      </c>
      <c r="G77" s="40">
        <f>SUM(G78:G79)</f>
        <v>0</v>
      </c>
      <c r="H77" s="40">
        <f>SUM(H78:H79)</f>
        <v>0</v>
      </c>
      <c r="I77" s="40">
        <f>SUM(I78:I79)</f>
        <v>0</v>
      </c>
      <c r="J77" s="40">
        <f>SUM(J78:J79)</f>
        <v>0</v>
      </c>
      <c r="K77" s="100">
        <f t="shared" si="1"/>
        <v>402300</v>
      </c>
    </row>
    <row r="78" spans="1:11" s="5" customFormat="1" ht="12.75">
      <c r="A78" s="29"/>
      <c r="B78" s="29"/>
      <c r="C78" s="41" t="s">
        <v>308</v>
      </c>
      <c r="D78" s="84">
        <v>81000</v>
      </c>
      <c r="E78" s="92"/>
      <c r="F78" s="88">
        <f aca="true" t="shared" si="4" ref="F78:F144">E78-J78</f>
        <v>0</v>
      </c>
      <c r="G78" s="19"/>
      <c r="H78" s="19"/>
      <c r="I78" s="19"/>
      <c r="J78" s="19"/>
      <c r="K78" s="26">
        <f aca="true" t="shared" si="5" ref="K78:K144">D78+E78</f>
        <v>81000</v>
      </c>
    </row>
    <row r="79" spans="1:11" s="5" customFormat="1" ht="12.75">
      <c r="A79" s="29"/>
      <c r="B79" s="29"/>
      <c r="C79" s="41" t="s">
        <v>341</v>
      </c>
      <c r="D79" s="84">
        <v>321300</v>
      </c>
      <c r="E79" s="92"/>
      <c r="F79" s="88">
        <f t="shared" si="4"/>
        <v>0</v>
      </c>
      <c r="G79" s="19"/>
      <c r="H79" s="19"/>
      <c r="I79" s="19"/>
      <c r="J79" s="19"/>
      <c r="K79" s="26">
        <f t="shared" si="5"/>
        <v>321300</v>
      </c>
    </row>
    <row r="80" spans="1:11" s="5" customFormat="1" ht="25.5">
      <c r="A80" s="29"/>
      <c r="B80" s="29">
        <v>71013</v>
      </c>
      <c r="C80" s="39" t="s">
        <v>429</v>
      </c>
      <c r="D80" s="83">
        <f>SUM(D81:D82)</f>
        <v>225000</v>
      </c>
      <c r="E80" s="91">
        <f>SUM(E81:E82)</f>
        <v>0</v>
      </c>
      <c r="F80" s="96">
        <f t="shared" si="4"/>
        <v>0</v>
      </c>
      <c r="G80" s="40">
        <f>SUM(G81:G82)</f>
        <v>0</v>
      </c>
      <c r="H80" s="40">
        <f>SUM(H81:H82)</f>
        <v>0</v>
      </c>
      <c r="I80" s="40">
        <f>SUM(I81:I82)</f>
        <v>0</v>
      </c>
      <c r="J80" s="40">
        <f>SUM(J81:J82)</f>
        <v>0</v>
      </c>
      <c r="K80" s="100">
        <f t="shared" si="5"/>
        <v>225000</v>
      </c>
    </row>
    <row r="81" spans="1:11" s="5" customFormat="1" ht="38.25">
      <c r="A81" s="29"/>
      <c r="B81" s="29"/>
      <c r="C81" s="41" t="s">
        <v>333</v>
      </c>
      <c r="D81" s="84">
        <v>70000</v>
      </c>
      <c r="E81" s="92"/>
      <c r="F81" s="88">
        <f t="shared" si="4"/>
        <v>0</v>
      </c>
      <c r="G81" s="19"/>
      <c r="H81" s="19"/>
      <c r="I81" s="19"/>
      <c r="J81" s="19"/>
      <c r="K81" s="26">
        <f t="shared" si="5"/>
        <v>70000</v>
      </c>
    </row>
    <row r="82" spans="1:11" s="5" customFormat="1" ht="12.75">
      <c r="A82" s="29"/>
      <c r="B82" s="29"/>
      <c r="C82" s="45" t="s">
        <v>412</v>
      </c>
      <c r="D82" s="84">
        <v>155000</v>
      </c>
      <c r="E82" s="92"/>
      <c r="F82" s="88">
        <f t="shared" si="4"/>
        <v>0</v>
      </c>
      <c r="G82" s="19"/>
      <c r="H82" s="19"/>
      <c r="I82" s="19"/>
      <c r="J82" s="19"/>
      <c r="K82" s="26">
        <f t="shared" si="5"/>
        <v>155000</v>
      </c>
    </row>
    <row r="83" spans="1:11" s="5" customFormat="1" ht="12.75">
      <c r="A83" s="29"/>
      <c r="B83" s="29">
        <v>71015</v>
      </c>
      <c r="C83" s="39" t="s">
        <v>430</v>
      </c>
      <c r="D83" s="83">
        <f>SUM(D84:D85)</f>
        <v>411076</v>
      </c>
      <c r="E83" s="91">
        <f>SUM(E84:E85)</f>
        <v>0</v>
      </c>
      <c r="F83" s="96">
        <f t="shared" si="4"/>
        <v>0</v>
      </c>
      <c r="G83" s="40">
        <f>SUM(G84:G85)</f>
        <v>0</v>
      </c>
      <c r="H83" s="40">
        <f>SUM(H84:H85)</f>
        <v>0</v>
      </c>
      <c r="I83" s="40">
        <f>SUM(I84:I85)</f>
        <v>0</v>
      </c>
      <c r="J83" s="40">
        <f>SUM(J84:J85)</f>
        <v>0</v>
      </c>
      <c r="K83" s="100">
        <f t="shared" si="5"/>
        <v>411076</v>
      </c>
    </row>
    <row r="84" spans="1:11" s="11" customFormat="1" ht="38.25">
      <c r="A84" s="16"/>
      <c r="B84" s="16"/>
      <c r="C84" s="41" t="s">
        <v>333</v>
      </c>
      <c r="D84" s="84">
        <v>330476</v>
      </c>
      <c r="E84" s="92"/>
      <c r="F84" s="88">
        <f t="shared" si="4"/>
        <v>0</v>
      </c>
      <c r="G84" s="19"/>
      <c r="H84" s="19"/>
      <c r="I84" s="19"/>
      <c r="J84" s="19"/>
      <c r="K84" s="26">
        <f t="shared" si="5"/>
        <v>330476</v>
      </c>
    </row>
    <row r="85" spans="1:11" s="5" customFormat="1" ht="12.75">
      <c r="A85" s="16"/>
      <c r="B85" s="16"/>
      <c r="C85" s="45" t="s">
        <v>412</v>
      </c>
      <c r="D85" s="84">
        <v>80600</v>
      </c>
      <c r="E85" s="92"/>
      <c r="F85" s="88">
        <f t="shared" si="4"/>
        <v>0</v>
      </c>
      <c r="G85" s="19"/>
      <c r="H85" s="19"/>
      <c r="I85" s="19"/>
      <c r="J85" s="19"/>
      <c r="K85" s="26">
        <f t="shared" si="5"/>
        <v>80600</v>
      </c>
    </row>
    <row r="86" spans="1:11" s="5" customFormat="1" ht="12.75">
      <c r="A86" s="29"/>
      <c r="B86" s="29">
        <v>71035</v>
      </c>
      <c r="C86" s="39" t="s">
        <v>431</v>
      </c>
      <c r="D86" s="83">
        <f>SUM(D87:D91)</f>
        <v>3488000</v>
      </c>
      <c r="E86" s="91">
        <f>SUM(E87:E91)</f>
        <v>0</v>
      </c>
      <c r="F86" s="96">
        <f t="shared" si="4"/>
        <v>0</v>
      </c>
      <c r="G86" s="40">
        <f>SUM(G87:G91)</f>
        <v>0</v>
      </c>
      <c r="H86" s="40">
        <f>SUM(H87:H91)</f>
        <v>0</v>
      </c>
      <c r="I86" s="40">
        <f>SUM(I87:I91)</f>
        <v>0</v>
      </c>
      <c r="J86" s="40">
        <f>SUM(J87:J91)</f>
        <v>0</v>
      </c>
      <c r="K86" s="100">
        <f t="shared" si="5"/>
        <v>3488000</v>
      </c>
    </row>
    <row r="87" spans="1:11" s="5" customFormat="1" ht="25.5">
      <c r="A87" s="16"/>
      <c r="B87" s="16"/>
      <c r="C87" s="41" t="s">
        <v>584</v>
      </c>
      <c r="D87" s="84">
        <v>950000</v>
      </c>
      <c r="E87" s="92"/>
      <c r="F87" s="88">
        <f t="shared" si="4"/>
        <v>0</v>
      </c>
      <c r="G87" s="19"/>
      <c r="H87" s="19"/>
      <c r="I87" s="19"/>
      <c r="J87" s="19"/>
      <c r="K87" s="26">
        <f t="shared" si="5"/>
        <v>950000</v>
      </c>
    </row>
    <row r="88" spans="1:11" s="11" customFormat="1" ht="38.25">
      <c r="A88" s="16"/>
      <c r="B88" s="16"/>
      <c r="C88" s="41" t="s">
        <v>142</v>
      </c>
      <c r="D88" s="84">
        <v>8000</v>
      </c>
      <c r="E88" s="92"/>
      <c r="F88" s="88">
        <f t="shared" si="4"/>
        <v>0</v>
      </c>
      <c r="G88" s="19"/>
      <c r="H88" s="19"/>
      <c r="I88" s="19"/>
      <c r="J88" s="19"/>
      <c r="K88" s="26">
        <f t="shared" si="5"/>
        <v>8000</v>
      </c>
    </row>
    <row r="89" spans="1:11" s="5" customFormat="1" ht="38.25">
      <c r="A89" s="16"/>
      <c r="B89" s="16"/>
      <c r="C89" s="130" t="s">
        <v>141</v>
      </c>
      <c r="D89" s="84">
        <v>2050000</v>
      </c>
      <c r="E89" s="92"/>
      <c r="F89" s="88">
        <f t="shared" si="4"/>
        <v>0</v>
      </c>
      <c r="G89" s="19"/>
      <c r="H89" s="19"/>
      <c r="I89" s="19"/>
      <c r="J89" s="19"/>
      <c r="K89" s="26">
        <f t="shared" si="5"/>
        <v>2050000</v>
      </c>
    </row>
    <row r="90" spans="1:11" s="5" customFormat="1" ht="38.25">
      <c r="A90" s="16"/>
      <c r="B90" s="16"/>
      <c r="C90" s="130" t="s">
        <v>30</v>
      </c>
      <c r="D90" s="84">
        <v>400000</v>
      </c>
      <c r="E90" s="92"/>
      <c r="F90" s="88">
        <f t="shared" si="4"/>
        <v>0</v>
      </c>
      <c r="G90" s="19"/>
      <c r="H90" s="19"/>
      <c r="I90" s="19"/>
      <c r="J90" s="19"/>
      <c r="K90" s="26">
        <f t="shared" si="5"/>
        <v>400000</v>
      </c>
    </row>
    <row r="91" spans="1:11" s="5" customFormat="1" ht="25.5">
      <c r="A91" s="16"/>
      <c r="B91" s="16"/>
      <c r="C91" s="130" t="s">
        <v>31</v>
      </c>
      <c r="D91" s="84">
        <v>80000</v>
      </c>
      <c r="E91" s="92"/>
      <c r="F91" s="88">
        <f t="shared" si="4"/>
        <v>0</v>
      </c>
      <c r="G91" s="19"/>
      <c r="H91" s="19"/>
      <c r="I91" s="19"/>
      <c r="J91" s="19"/>
      <c r="K91" s="26">
        <f t="shared" si="5"/>
        <v>80000</v>
      </c>
    </row>
    <row r="92" spans="1:11" s="5" customFormat="1" ht="12.75">
      <c r="A92" s="29"/>
      <c r="B92" s="29">
        <v>71095</v>
      </c>
      <c r="C92" s="39" t="s">
        <v>421</v>
      </c>
      <c r="D92" s="83">
        <f>SUM(D93:D93)</f>
        <v>0</v>
      </c>
      <c r="E92" s="91">
        <f>SUM(E93:E93)</f>
        <v>70000</v>
      </c>
      <c r="F92" s="96">
        <f>E92-J92</f>
        <v>70000</v>
      </c>
      <c r="G92" s="40">
        <f>SUM(G93:G93)</f>
        <v>0</v>
      </c>
      <c r="H92" s="40">
        <f>SUM(H93:H93)</f>
        <v>0</v>
      </c>
      <c r="I92" s="40">
        <f>SUM(I93:I93)</f>
        <v>0</v>
      </c>
      <c r="J92" s="40">
        <f>SUM(J93:J93)</f>
        <v>0</v>
      </c>
      <c r="K92" s="100">
        <f>D92+E92</f>
        <v>70000</v>
      </c>
    </row>
    <row r="93" spans="1:11" s="5" customFormat="1" ht="63.75">
      <c r="A93" s="16"/>
      <c r="B93" s="16"/>
      <c r="C93" s="41" t="s">
        <v>587</v>
      </c>
      <c r="D93" s="84"/>
      <c r="E93" s="92">
        <v>70000</v>
      </c>
      <c r="F93" s="88">
        <f>E93-J93</f>
        <v>70000</v>
      </c>
      <c r="G93" s="19"/>
      <c r="H93" s="19"/>
      <c r="I93" s="19"/>
      <c r="J93" s="19"/>
      <c r="K93" s="26">
        <f>D93+E93</f>
        <v>70000</v>
      </c>
    </row>
    <row r="94" spans="1:11" s="5" customFormat="1" ht="19.5" customHeight="1">
      <c r="A94" s="6">
        <v>750</v>
      </c>
      <c r="B94" s="6"/>
      <c r="C94" s="7" t="s">
        <v>432</v>
      </c>
      <c r="D94" s="82">
        <f>D95+D99+D101+D105+D110+D114+D116+D118</f>
        <v>41392146</v>
      </c>
      <c r="E94" s="90">
        <f>E95+E99+E101+E105+E110+E114+E116+E118</f>
        <v>830000</v>
      </c>
      <c r="F94" s="30">
        <f t="shared" si="4"/>
        <v>530000</v>
      </c>
      <c r="G94" s="7">
        <f>G95+G99+G101+G105+G110+G114+G116+G118</f>
        <v>0</v>
      </c>
      <c r="H94" s="7">
        <f>H95+H99+H101+H105+H110+H114+H116+H118</f>
        <v>0</v>
      </c>
      <c r="I94" s="7">
        <f>I95+I99+I101+I105+I110+I114+I116+I118</f>
        <v>0</v>
      </c>
      <c r="J94" s="7">
        <f>J95+J99+J101+J105+J110+J114+J116+J118</f>
        <v>300000</v>
      </c>
      <c r="K94" s="24">
        <f t="shared" si="5"/>
        <v>42222146</v>
      </c>
    </row>
    <row r="95" spans="1:11" s="11" customFormat="1" ht="12.75">
      <c r="A95" s="29"/>
      <c r="B95" s="29">
        <v>75011</v>
      </c>
      <c r="C95" s="39" t="s">
        <v>433</v>
      </c>
      <c r="D95" s="83">
        <f>SUM(D96:D98)</f>
        <v>2146696</v>
      </c>
      <c r="E95" s="91">
        <f>SUM(E96:E98)</f>
        <v>0</v>
      </c>
      <c r="F95" s="96">
        <f t="shared" si="4"/>
        <v>0</v>
      </c>
      <c r="G95" s="40">
        <f>SUM(G96:G98)</f>
        <v>0</v>
      </c>
      <c r="H95" s="40">
        <f>SUM(H96:H98)</f>
        <v>0</v>
      </c>
      <c r="I95" s="40">
        <f>SUM(I96:I98)</f>
        <v>0</v>
      </c>
      <c r="J95" s="40">
        <f>SUM(J96:J98)</f>
        <v>0</v>
      </c>
      <c r="K95" s="100">
        <f t="shared" si="5"/>
        <v>2146696</v>
      </c>
    </row>
    <row r="96" spans="1:11" s="11" customFormat="1" ht="38.25">
      <c r="A96" s="29"/>
      <c r="B96" s="29"/>
      <c r="C96" s="41" t="s">
        <v>333</v>
      </c>
      <c r="D96" s="84">
        <v>281460</v>
      </c>
      <c r="E96" s="92"/>
      <c r="F96" s="88">
        <f t="shared" si="4"/>
        <v>0</v>
      </c>
      <c r="G96" s="19"/>
      <c r="H96" s="19"/>
      <c r="I96" s="19"/>
      <c r="J96" s="19"/>
      <c r="K96" s="26">
        <f t="shared" si="5"/>
        <v>281460</v>
      </c>
    </row>
    <row r="97" spans="1:11" s="11" customFormat="1" ht="51">
      <c r="A97" s="29"/>
      <c r="B97" s="29"/>
      <c r="C97" s="41" t="s">
        <v>334</v>
      </c>
      <c r="D97" s="84">
        <v>659175</v>
      </c>
      <c r="E97" s="92"/>
      <c r="F97" s="88">
        <f t="shared" si="4"/>
        <v>0</v>
      </c>
      <c r="G97" s="19"/>
      <c r="H97" s="19"/>
      <c r="I97" s="19"/>
      <c r="J97" s="19"/>
      <c r="K97" s="26">
        <f t="shared" si="5"/>
        <v>659175</v>
      </c>
    </row>
    <row r="98" spans="1:11" s="11" customFormat="1" ht="12.75">
      <c r="A98" s="16"/>
      <c r="B98" s="16"/>
      <c r="C98" s="41" t="s">
        <v>412</v>
      </c>
      <c r="D98" s="84">
        <v>1206061</v>
      </c>
      <c r="E98" s="92"/>
      <c r="F98" s="88">
        <f t="shared" si="4"/>
        <v>0</v>
      </c>
      <c r="G98" s="19"/>
      <c r="H98" s="19"/>
      <c r="I98" s="19"/>
      <c r="J98" s="19"/>
      <c r="K98" s="26">
        <f t="shared" si="5"/>
        <v>1206061</v>
      </c>
    </row>
    <row r="99" spans="1:11" s="11" customFormat="1" ht="12.75">
      <c r="A99" s="29"/>
      <c r="B99" s="29">
        <v>75020</v>
      </c>
      <c r="C99" s="39" t="s">
        <v>434</v>
      </c>
      <c r="D99" s="83">
        <f>SUM(D100:D100)</f>
        <v>5500000</v>
      </c>
      <c r="E99" s="91">
        <f>SUM(E100:E100)</f>
        <v>0</v>
      </c>
      <c r="F99" s="96">
        <f t="shared" si="4"/>
        <v>0</v>
      </c>
      <c r="G99" s="40">
        <f>SUM(G100:G100)</f>
        <v>0</v>
      </c>
      <c r="H99" s="40">
        <f>SUM(H100:H100)</f>
        <v>0</v>
      </c>
      <c r="I99" s="40">
        <f>SUM(I100:I100)</f>
        <v>0</v>
      </c>
      <c r="J99" s="40">
        <f>SUM(J100:J100)</f>
        <v>0</v>
      </c>
      <c r="K99" s="100">
        <f t="shared" si="5"/>
        <v>5500000</v>
      </c>
    </row>
    <row r="100" spans="1:11" s="11" customFormat="1" ht="12.75">
      <c r="A100" s="16"/>
      <c r="B100" s="16"/>
      <c r="C100" s="41" t="s">
        <v>412</v>
      </c>
      <c r="D100" s="84">
        <v>5500000</v>
      </c>
      <c r="E100" s="92"/>
      <c r="F100" s="88">
        <f t="shared" si="4"/>
        <v>0</v>
      </c>
      <c r="G100" s="19"/>
      <c r="H100" s="19"/>
      <c r="I100" s="19"/>
      <c r="J100" s="19"/>
      <c r="K100" s="26">
        <f t="shared" si="5"/>
        <v>5500000</v>
      </c>
    </row>
    <row r="101" spans="1:11" s="11" customFormat="1" ht="25.5">
      <c r="A101" s="29"/>
      <c r="B101" s="29">
        <v>75022</v>
      </c>
      <c r="C101" s="39" t="s">
        <v>435</v>
      </c>
      <c r="D101" s="83">
        <f>SUM(D102:D104)</f>
        <v>1592000</v>
      </c>
      <c r="E101" s="91">
        <f>SUM(E102:E104)</f>
        <v>30000</v>
      </c>
      <c r="F101" s="96">
        <f t="shared" si="4"/>
        <v>30000</v>
      </c>
      <c r="G101" s="40">
        <f>SUM(G102:G104)</f>
        <v>0</v>
      </c>
      <c r="H101" s="40">
        <f>SUM(H102:H104)</f>
        <v>0</v>
      </c>
      <c r="I101" s="40">
        <f>SUM(I102:I104)</f>
        <v>0</v>
      </c>
      <c r="J101" s="40">
        <f>SUM(J102:J104)</f>
        <v>0</v>
      </c>
      <c r="K101" s="100">
        <f t="shared" si="5"/>
        <v>1622000</v>
      </c>
    </row>
    <row r="102" spans="1:11" s="11" customFormat="1" ht="12.75">
      <c r="A102" s="16"/>
      <c r="B102" s="16"/>
      <c r="C102" s="41" t="s">
        <v>412</v>
      </c>
      <c r="D102" s="84">
        <v>1492000</v>
      </c>
      <c r="E102" s="92"/>
      <c r="F102" s="88">
        <f t="shared" si="4"/>
        <v>0</v>
      </c>
      <c r="G102" s="19"/>
      <c r="H102" s="19"/>
      <c r="I102" s="19"/>
      <c r="J102" s="19"/>
      <c r="K102" s="26">
        <f t="shared" si="5"/>
        <v>1492000</v>
      </c>
    </row>
    <row r="103" spans="1:11" s="11" customFormat="1" ht="12.75">
      <c r="A103" s="16"/>
      <c r="B103" s="16"/>
      <c r="C103" s="41" t="s">
        <v>588</v>
      </c>
      <c r="D103" s="84"/>
      <c r="E103" s="92">
        <v>30000</v>
      </c>
      <c r="F103" s="88">
        <f>E103-J103</f>
        <v>30000</v>
      </c>
      <c r="G103" s="19"/>
      <c r="H103" s="19"/>
      <c r="I103" s="19"/>
      <c r="J103" s="19"/>
      <c r="K103" s="26">
        <f t="shared" si="5"/>
        <v>30000</v>
      </c>
    </row>
    <row r="104" spans="1:11" s="5" customFormat="1" ht="25.5">
      <c r="A104" s="16"/>
      <c r="B104" s="16"/>
      <c r="C104" s="46" t="s">
        <v>32</v>
      </c>
      <c r="D104" s="84">
        <v>100000</v>
      </c>
      <c r="E104" s="92"/>
      <c r="F104" s="88">
        <f t="shared" si="4"/>
        <v>0</v>
      </c>
      <c r="G104" s="19"/>
      <c r="H104" s="19"/>
      <c r="I104" s="19"/>
      <c r="J104" s="19"/>
      <c r="K104" s="26">
        <f t="shared" si="5"/>
        <v>100000</v>
      </c>
    </row>
    <row r="105" spans="1:11" s="5" customFormat="1" ht="25.5">
      <c r="A105" s="29"/>
      <c r="B105" s="29">
        <v>75023</v>
      </c>
      <c r="C105" s="39" t="s">
        <v>436</v>
      </c>
      <c r="D105" s="83">
        <f>SUM(D106:D109)</f>
        <v>25540050</v>
      </c>
      <c r="E105" s="91">
        <f>SUM(E106:E109)</f>
        <v>0</v>
      </c>
      <c r="F105" s="96">
        <f t="shared" si="4"/>
        <v>0</v>
      </c>
      <c r="G105" s="40">
        <f>SUM(G106:G109)</f>
        <v>0</v>
      </c>
      <c r="H105" s="40">
        <f>SUM(H106:H109)</f>
        <v>0</v>
      </c>
      <c r="I105" s="40">
        <f>SUM(I106:I109)</f>
        <v>0</v>
      </c>
      <c r="J105" s="40">
        <f>SUM(J106:J109)</f>
        <v>0</v>
      </c>
      <c r="K105" s="100">
        <f t="shared" si="5"/>
        <v>25540050</v>
      </c>
    </row>
    <row r="106" spans="1:11" s="11" customFormat="1" ht="12.75">
      <c r="A106" s="16"/>
      <c r="B106" s="16"/>
      <c r="C106" s="41" t="s">
        <v>412</v>
      </c>
      <c r="D106" s="84">
        <v>24800000</v>
      </c>
      <c r="E106" s="92"/>
      <c r="F106" s="88">
        <f t="shared" si="4"/>
        <v>0</v>
      </c>
      <c r="G106" s="19"/>
      <c r="H106" s="19"/>
      <c r="I106" s="19"/>
      <c r="J106" s="19"/>
      <c r="K106" s="26">
        <f t="shared" si="5"/>
        <v>24800000</v>
      </c>
    </row>
    <row r="107" spans="1:11" s="5" customFormat="1" ht="38.25">
      <c r="A107" s="16"/>
      <c r="B107" s="16"/>
      <c r="C107" s="46" t="s">
        <v>153</v>
      </c>
      <c r="D107" s="84">
        <v>4050</v>
      </c>
      <c r="E107" s="92"/>
      <c r="F107" s="88">
        <f t="shared" si="4"/>
        <v>0</v>
      </c>
      <c r="G107" s="19"/>
      <c r="H107" s="19"/>
      <c r="I107" s="19"/>
      <c r="J107" s="19"/>
      <c r="K107" s="26">
        <f t="shared" si="5"/>
        <v>4050</v>
      </c>
    </row>
    <row r="108" spans="1:11" s="5" customFormat="1" ht="25.5">
      <c r="A108" s="16"/>
      <c r="B108" s="16"/>
      <c r="C108" s="46" t="s">
        <v>154</v>
      </c>
      <c r="D108" s="84">
        <v>200000</v>
      </c>
      <c r="E108" s="92"/>
      <c r="F108" s="88">
        <f t="shared" si="4"/>
        <v>0</v>
      </c>
      <c r="G108" s="19"/>
      <c r="H108" s="19"/>
      <c r="I108" s="19"/>
      <c r="J108" s="19"/>
      <c r="K108" s="26">
        <f t="shared" si="5"/>
        <v>200000</v>
      </c>
    </row>
    <row r="109" spans="1:11" s="5" customFormat="1" ht="63.75">
      <c r="A109" s="16"/>
      <c r="B109" s="16"/>
      <c r="C109" s="46" t="s">
        <v>151</v>
      </c>
      <c r="D109" s="84">
        <v>536000</v>
      </c>
      <c r="E109" s="92"/>
      <c r="F109" s="88">
        <f t="shared" si="4"/>
        <v>0</v>
      </c>
      <c r="G109" s="19"/>
      <c r="H109" s="19"/>
      <c r="I109" s="19"/>
      <c r="J109" s="19"/>
      <c r="K109" s="26">
        <f t="shared" si="5"/>
        <v>536000</v>
      </c>
    </row>
    <row r="110" spans="1:11" s="11" customFormat="1" ht="12.75">
      <c r="A110" s="16"/>
      <c r="B110" s="29">
        <v>75045</v>
      </c>
      <c r="C110" s="39" t="s">
        <v>437</v>
      </c>
      <c r="D110" s="83">
        <f>SUM(D111:D113)</f>
        <v>63400</v>
      </c>
      <c r="E110" s="91">
        <f>SUM(E111:E113)</f>
        <v>0</v>
      </c>
      <c r="F110" s="96">
        <f t="shared" si="4"/>
        <v>0</v>
      </c>
      <c r="G110" s="40">
        <f>SUM(G111:G113)</f>
        <v>0</v>
      </c>
      <c r="H110" s="40">
        <f>SUM(H111:H113)</f>
        <v>0</v>
      </c>
      <c r="I110" s="40">
        <f>SUM(I111:I113)</f>
        <v>0</v>
      </c>
      <c r="J110" s="40">
        <f>SUM(J111:J113)</f>
        <v>0</v>
      </c>
      <c r="K110" s="100">
        <f t="shared" si="5"/>
        <v>63400</v>
      </c>
    </row>
    <row r="111" spans="1:11" s="11" customFormat="1" ht="12.75">
      <c r="A111" s="16"/>
      <c r="B111" s="16"/>
      <c r="C111" s="45" t="s">
        <v>412</v>
      </c>
      <c r="D111" s="84">
        <v>25000</v>
      </c>
      <c r="E111" s="92"/>
      <c r="F111" s="88">
        <f t="shared" si="4"/>
        <v>0</v>
      </c>
      <c r="G111" s="19"/>
      <c r="H111" s="19"/>
      <c r="I111" s="19"/>
      <c r="J111" s="19"/>
      <c r="K111" s="26">
        <f t="shared" si="5"/>
        <v>25000</v>
      </c>
    </row>
    <row r="112" spans="1:11" s="11" customFormat="1" ht="38.25">
      <c r="A112" s="16"/>
      <c r="B112" s="16"/>
      <c r="C112" s="41" t="s">
        <v>333</v>
      </c>
      <c r="D112" s="84">
        <v>16500</v>
      </c>
      <c r="E112" s="92"/>
      <c r="F112" s="88">
        <f t="shared" si="4"/>
        <v>0</v>
      </c>
      <c r="G112" s="19"/>
      <c r="H112" s="19"/>
      <c r="I112" s="19"/>
      <c r="J112" s="19"/>
      <c r="K112" s="26">
        <f t="shared" si="5"/>
        <v>16500</v>
      </c>
    </row>
    <row r="113" spans="1:11" s="11" customFormat="1" ht="38.25">
      <c r="A113" s="16"/>
      <c r="B113" s="16"/>
      <c r="C113" s="41" t="s">
        <v>338</v>
      </c>
      <c r="D113" s="84">
        <v>21900</v>
      </c>
      <c r="E113" s="92"/>
      <c r="F113" s="88">
        <f t="shared" si="4"/>
        <v>0</v>
      </c>
      <c r="G113" s="19"/>
      <c r="H113" s="19"/>
      <c r="I113" s="19"/>
      <c r="J113" s="19"/>
      <c r="K113" s="26">
        <f t="shared" si="5"/>
        <v>21900</v>
      </c>
    </row>
    <row r="114" spans="1:11" s="11" customFormat="1" ht="25.5">
      <c r="A114" s="29"/>
      <c r="B114" s="29">
        <v>75058</v>
      </c>
      <c r="C114" s="39" t="s">
        <v>33</v>
      </c>
      <c r="D114" s="83">
        <f>D115</f>
        <v>10000</v>
      </c>
      <c r="E114" s="91">
        <f>E115</f>
        <v>0</v>
      </c>
      <c r="F114" s="96">
        <f t="shared" si="4"/>
        <v>0</v>
      </c>
      <c r="G114" s="40">
        <f>G115</f>
        <v>0</v>
      </c>
      <c r="H114" s="40">
        <f>H115</f>
        <v>0</v>
      </c>
      <c r="I114" s="40">
        <f>I115</f>
        <v>0</v>
      </c>
      <c r="J114" s="40">
        <f>J115</f>
        <v>0</v>
      </c>
      <c r="K114" s="100">
        <f t="shared" si="5"/>
        <v>10000</v>
      </c>
    </row>
    <row r="115" spans="1:11" s="5" customFormat="1" ht="12.75">
      <c r="A115" s="16"/>
      <c r="B115" s="16"/>
      <c r="C115" s="41" t="s">
        <v>412</v>
      </c>
      <c r="D115" s="84">
        <v>10000</v>
      </c>
      <c r="E115" s="92">
        <v>0</v>
      </c>
      <c r="F115" s="88">
        <f t="shared" si="4"/>
        <v>0</v>
      </c>
      <c r="G115" s="19">
        <v>0</v>
      </c>
      <c r="H115" s="19">
        <v>0</v>
      </c>
      <c r="I115" s="19">
        <v>0</v>
      </c>
      <c r="J115" s="19">
        <v>0</v>
      </c>
      <c r="K115" s="26">
        <f t="shared" si="5"/>
        <v>10000</v>
      </c>
    </row>
    <row r="116" spans="1:11" s="11" customFormat="1" ht="25.5">
      <c r="A116" s="29"/>
      <c r="B116" s="29">
        <v>75075</v>
      </c>
      <c r="C116" s="39" t="s">
        <v>155</v>
      </c>
      <c r="D116" s="83">
        <f>D117</f>
        <v>1900000</v>
      </c>
      <c r="E116" s="91">
        <f>E117</f>
        <v>500000</v>
      </c>
      <c r="F116" s="96">
        <f t="shared" si="4"/>
        <v>500000</v>
      </c>
      <c r="G116" s="40">
        <f>G117</f>
        <v>0</v>
      </c>
      <c r="H116" s="40">
        <f>H117</f>
        <v>0</v>
      </c>
      <c r="I116" s="40">
        <f>I117</f>
        <v>0</v>
      </c>
      <c r="J116" s="40">
        <f>J117</f>
        <v>0</v>
      </c>
      <c r="K116" s="100">
        <f t="shared" si="5"/>
        <v>2400000</v>
      </c>
    </row>
    <row r="117" spans="1:11" s="5" customFormat="1" ht="12.75">
      <c r="A117" s="16"/>
      <c r="B117" s="16"/>
      <c r="C117" s="41" t="s">
        <v>412</v>
      </c>
      <c r="D117" s="84">
        <v>1900000</v>
      </c>
      <c r="E117" s="92">
        <v>500000</v>
      </c>
      <c r="F117" s="88">
        <f t="shared" si="4"/>
        <v>500000</v>
      </c>
      <c r="G117" s="19"/>
      <c r="H117" s="19"/>
      <c r="I117" s="19"/>
      <c r="J117" s="19"/>
      <c r="K117" s="26">
        <f t="shared" si="5"/>
        <v>2400000</v>
      </c>
    </row>
    <row r="118" spans="1:11" s="5" customFormat="1" ht="12.75">
      <c r="A118" s="29"/>
      <c r="B118" s="29">
        <v>75095</v>
      </c>
      <c r="C118" s="39" t="s">
        <v>421</v>
      </c>
      <c r="D118" s="83">
        <f>SUM(D119:D128)</f>
        <v>4640000</v>
      </c>
      <c r="E118" s="91">
        <f>SUM(E119:E128)</f>
        <v>300000</v>
      </c>
      <c r="F118" s="96">
        <f t="shared" si="4"/>
        <v>0</v>
      </c>
      <c r="G118" s="40">
        <f>SUM(G119:G128)</f>
        <v>0</v>
      </c>
      <c r="H118" s="40">
        <f>SUM(H119:H128)</f>
        <v>0</v>
      </c>
      <c r="I118" s="40">
        <f>SUM(I119:I128)</f>
        <v>0</v>
      </c>
      <c r="J118" s="40">
        <f>SUM(J119:J128)</f>
        <v>300000</v>
      </c>
      <c r="K118" s="100">
        <f t="shared" si="5"/>
        <v>4940000</v>
      </c>
    </row>
    <row r="119" spans="1:11" s="11" customFormat="1" ht="12.75">
      <c r="A119" s="16"/>
      <c r="B119" s="16"/>
      <c r="C119" s="41" t="s">
        <v>412</v>
      </c>
      <c r="D119" s="84">
        <v>1800000</v>
      </c>
      <c r="E119" s="92"/>
      <c r="F119" s="88">
        <f t="shared" si="4"/>
        <v>0</v>
      </c>
      <c r="G119" s="19"/>
      <c r="H119" s="19"/>
      <c r="I119" s="19"/>
      <c r="J119" s="19"/>
      <c r="K119" s="26">
        <f t="shared" si="5"/>
        <v>1800000</v>
      </c>
    </row>
    <row r="120" spans="1:11" s="5" customFormat="1" ht="12.75">
      <c r="A120" s="16"/>
      <c r="B120" s="16"/>
      <c r="C120" s="41" t="s">
        <v>346</v>
      </c>
      <c r="D120" s="84">
        <v>935000</v>
      </c>
      <c r="E120" s="92"/>
      <c r="F120" s="88">
        <f t="shared" si="4"/>
        <v>0</v>
      </c>
      <c r="G120" s="19"/>
      <c r="H120" s="19"/>
      <c r="I120" s="19"/>
      <c r="J120" s="19"/>
      <c r="K120" s="26">
        <f t="shared" si="5"/>
        <v>935000</v>
      </c>
    </row>
    <row r="121" spans="1:11" s="5" customFormat="1" ht="12.75">
      <c r="A121" s="16"/>
      <c r="B121" s="16"/>
      <c r="C121" s="46" t="s">
        <v>143</v>
      </c>
      <c r="D121" s="84">
        <v>425000</v>
      </c>
      <c r="E121" s="92"/>
      <c r="F121" s="88">
        <f t="shared" si="4"/>
        <v>0</v>
      </c>
      <c r="G121" s="19"/>
      <c r="H121" s="19"/>
      <c r="I121" s="19"/>
      <c r="J121" s="19"/>
      <c r="K121" s="26">
        <f t="shared" si="5"/>
        <v>425000</v>
      </c>
    </row>
    <row r="122" spans="1:11" s="5" customFormat="1" ht="25.5">
      <c r="A122" s="16"/>
      <c r="B122" s="16"/>
      <c r="C122" s="41" t="s">
        <v>156</v>
      </c>
      <c r="D122" s="84">
        <v>180000</v>
      </c>
      <c r="E122" s="92"/>
      <c r="F122" s="88">
        <f t="shared" si="4"/>
        <v>0</v>
      </c>
      <c r="G122" s="19"/>
      <c r="H122" s="19"/>
      <c r="I122" s="19"/>
      <c r="J122" s="19"/>
      <c r="K122" s="26">
        <f t="shared" si="5"/>
        <v>180000</v>
      </c>
    </row>
    <row r="123" spans="1:11" s="5" customFormat="1" ht="12.75">
      <c r="A123" s="16"/>
      <c r="B123" s="16"/>
      <c r="C123" s="46" t="s">
        <v>326</v>
      </c>
      <c r="D123" s="85">
        <v>300000</v>
      </c>
      <c r="E123" s="92"/>
      <c r="F123" s="88">
        <f t="shared" si="4"/>
        <v>0</v>
      </c>
      <c r="G123" s="19"/>
      <c r="H123" s="19"/>
      <c r="I123" s="19"/>
      <c r="J123" s="19"/>
      <c r="K123" s="26">
        <f t="shared" si="5"/>
        <v>300000</v>
      </c>
    </row>
    <row r="124" spans="1:11" s="5" customFormat="1" ht="25.5">
      <c r="A124" s="16"/>
      <c r="B124" s="16"/>
      <c r="C124" s="46" t="s">
        <v>152</v>
      </c>
      <c r="D124" s="85">
        <v>250000</v>
      </c>
      <c r="E124" s="92"/>
      <c r="F124" s="88">
        <f t="shared" si="4"/>
        <v>0</v>
      </c>
      <c r="G124" s="19"/>
      <c r="H124" s="19"/>
      <c r="I124" s="19"/>
      <c r="J124" s="19"/>
      <c r="K124" s="26">
        <f t="shared" si="5"/>
        <v>250000</v>
      </c>
    </row>
    <row r="125" spans="1:11" s="5" customFormat="1" ht="12.75">
      <c r="A125" s="16"/>
      <c r="B125" s="16"/>
      <c r="C125" s="46" t="s">
        <v>34</v>
      </c>
      <c r="D125" s="85">
        <v>300000</v>
      </c>
      <c r="E125" s="92"/>
      <c r="F125" s="88">
        <f t="shared" si="4"/>
        <v>0</v>
      </c>
      <c r="G125" s="19"/>
      <c r="H125" s="19"/>
      <c r="I125" s="19"/>
      <c r="J125" s="19"/>
      <c r="K125" s="26">
        <f t="shared" si="5"/>
        <v>300000</v>
      </c>
    </row>
    <row r="126" spans="1:11" s="5" customFormat="1" ht="12.75">
      <c r="A126" s="16"/>
      <c r="B126" s="16"/>
      <c r="C126" s="46" t="s">
        <v>327</v>
      </c>
      <c r="D126" s="85">
        <v>50000</v>
      </c>
      <c r="E126" s="92"/>
      <c r="F126" s="88">
        <f t="shared" si="4"/>
        <v>0</v>
      </c>
      <c r="G126" s="19"/>
      <c r="H126" s="19"/>
      <c r="I126" s="19"/>
      <c r="J126" s="19"/>
      <c r="K126" s="26">
        <f t="shared" si="5"/>
        <v>50000</v>
      </c>
    </row>
    <row r="127" spans="1:11" s="5" customFormat="1" ht="38.25">
      <c r="A127" s="16"/>
      <c r="B127" s="16"/>
      <c r="C127" s="41" t="s">
        <v>35</v>
      </c>
      <c r="D127" s="85">
        <v>400000</v>
      </c>
      <c r="E127" s="92"/>
      <c r="F127" s="88">
        <f>E127-J127</f>
        <v>0</v>
      </c>
      <c r="G127" s="19"/>
      <c r="H127" s="19"/>
      <c r="I127" s="19"/>
      <c r="J127" s="19"/>
      <c r="K127" s="26">
        <f>D127+E127</f>
        <v>400000</v>
      </c>
    </row>
    <row r="128" spans="1:11" s="5" customFormat="1" ht="25.5">
      <c r="A128" s="16"/>
      <c r="B128" s="16"/>
      <c r="C128" s="41" t="s">
        <v>136</v>
      </c>
      <c r="D128" s="85"/>
      <c r="E128" s="92">
        <v>300000</v>
      </c>
      <c r="F128" s="88">
        <f t="shared" si="4"/>
        <v>0</v>
      </c>
      <c r="G128" s="19"/>
      <c r="H128" s="19"/>
      <c r="I128" s="19"/>
      <c r="J128" s="19">
        <v>300000</v>
      </c>
      <c r="K128" s="26">
        <f t="shared" si="5"/>
        <v>300000</v>
      </c>
    </row>
    <row r="129" spans="1:11" s="5" customFormat="1" ht="38.25">
      <c r="A129" s="6">
        <v>751</v>
      </c>
      <c r="B129" s="6"/>
      <c r="C129" s="7" t="s">
        <v>356</v>
      </c>
      <c r="D129" s="82">
        <f>D130</f>
        <v>20419</v>
      </c>
      <c r="E129" s="90">
        <f aca="true" t="shared" si="6" ref="E129:J133">E130</f>
        <v>0</v>
      </c>
      <c r="F129" s="30">
        <f t="shared" si="4"/>
        <v>0</v>
      </c>
      <c r="G129" s="7">
        <f t="shared" si="6"/>
        <v>0</v>
      </c>
      <c r="H129" s="7">
        <f t="shared" si="6"/>
        <v>0</v>
      </c>
      <c r="I129" s="7">
        <f t="shared" si="6"/>
        <v>0</v>
      </c>
      <c r="J129" s="7">
        <f t="shared" si="6"/>
        <v>0</v>
      </c>
      <c r="K129" s="24">
        <f t="shared" si="5"/>
        <v>20419</v>
      </c>
    </row>
    <row r="130" spans="1:11" s="5" customFormat="1" ht="25.5">
      <c r="A130" s="29"/>
      <c r="B130" s="20">
        <v>75101</v>
      </c>
      <c r="C130" s="47" t="s">
        <v>358</v>
      </c>
      <c r="D130" s="83">
        <f>D131</f>
        <v>20419</v>
      </c>
      <c r="E130" s="91">
        <f t="shared" si="6"/>
        <v>0</v>
      </c>
      <c r="F130" s="96">
        <f t="shared" si="4"/>
        <v>0</v>
      </c>
      <c r="G130" s="40">
        <f t="shared" si="6"/>
        <v>0</v>
      </c>
      <c r="H130" s="40">
        <f t="shared" si="6"/>
        <v>0</v>
      </c>
      <c r="I130" s="40">
        <f t="shared" si="6"/>
        <v>0</v>
      </c>
      <c r="J130" s="40">
        <f t="shared" si="6"/>
        <v>0</v>
      </c>
      <c r="K130" s="100">
        <f t="shared" si="5"/>
        <v>20419</v>
      </c>
    </row>
    <row r="131" spans="1:11" s="5" customFormat="1" ht="51">
      <c r="A131" s="29"/>
      <c r="B131" s="29"/>
      <c r="C131" s="41" t="s">
        <v>334</v>
      </c>
      <c r="D131" s="84">
        <v>20419</v>
      </c>
      <c r="E131" s="92"/>
      <c r="F131" s="88">
        <f t="shared" si="4"/>
        <v>0</v>
      </c>
      <c r="G131" s="19"/>
      <c r="H131" s="19"/>
      <c r="I131" s="19"/>
      <c r="J131" s="19"/>
      <c r="K131" s="26">
        <f t="shared" si="5"/>
        <v>20419</v>
      </c>
    </row>
    <row r="132" spans="1:11" s="5" customFormat="1" ht="19.5" customHeight="1">
      <c r="A132" s="6">
        <v>752</v>
      </c>
      <c r="B132" s="6"/>
      <c r="C132" s="7" t="s">
        <v>36</v>
      </c>
      <c r="D132" s="82">
        <f>D133</f>
        <v>2000</v>
      </c>
      <c r="E132" s="90">
        <f t="shared" si="6"/>
        <v>0</v>
      </c>
      <c r="F132" s="30">
        <f t="shared" si="4"/>
        <v>0</v>
      </c>
      <c r="G132" s="7">
        <f t="shared" si="6"/>
        <v>0</v>
      </c>
      <c r="H132" s="7">
        <f t="shared" si="6"/>
        <v>0</v>
      </c>
      <c r="I132" s="7">
        <f t="shared" si="6"/>
        <v>0</v>
      </c>
      <c r="J132" s="7">
        <f t="shared" si="6"/>
        <v>0</v>
      </c>
      <c r="K132" s="24">
        <f t="shared" si="5"/>
        <v>2000</v>
      </c>
    </row>
    <row r="133" spans="1:11" s="5" customFormat="1" ht="12.75">
      <c r="A133" s="29"/>
      <c r="B133" s="20">
        <v>75212</v>
      </c>
      <c r="C133" s="47" t="s">
        <v>37</v>
      </c>
      <c r="D133" s="83">
        <f>D134</f>
        <v>2000</v>
      </c>
      <c r="E133" s="91">
        <f t="shared" si="6"/>
        <v>0</v>
      </c>
      <c r="F133" s="96">
        <f t="shared" si="4"/>
        <v>0</v>
      </c>
      <c r="G133" s="40">
        <f t="shared" si="6"/>
        <v>0</v>
      </c>
      <c r="H133" s="40">
        <f t="shared" si="6"/>
        <v>0</v>
      </c>
      <c r="I133" s="40">
        <f t="shared" si="6"/>
        <v>0</v>
      </c>
      <c r="J133" s="40">
        <f t="shared" si="6"/>
        <v>0</v>
      </c>
      <c r="K133" s="100">
        <f t="shared" si="5"/>
        <v>2000</v>
      </c>
    </row>
    <row r="134" spans="1:11" s="5" customFormat="1" ht="38.25">
      <c r="A134" s="29"/>
      <c r="B134" s="29"/>
      <c r="C134" s="41" t="s">
        <v>333</v>
      </c>
      <c r="D134" s="84">
        <v>2000</v>
      </c>
      <c r="E134" s="92"/>
      <c r="F134" s="88">
        <f t="shared" si="4"/>
        <v>0</v>
      </c>
      <c r="G134" s="19"/>
      <c r="H134" s="19"/>
      <c r="I134" s="19"/>
      <c r="J134" s="19"/>
      <c r="K134" s="26">
        <f t="shared" si="5"/>
        <v>2000</v>
      </c>
    </row>
    <row r="135" spans="1:11" s="5" customFormat="1" ht="25.5">
      <c r="A135" s="6">
        <v>754</v>
      </c>
      <c r="B135" s="6"/>
      <c r="C135" s="7" t="s">
        <v>399</v>
      </c>
      <c r="D135" s="82">
        <f>D136+D139+D141+D143+D146+D148+D151</f>
        <v>14811000</v>
      </c>
      <c r="E135" s="90">
        <f>E136+E139+E141+E143+E146+E148+E151</f>
        <v>720000</v>
      </c>
      <c r="F135" s="30">
        <f t="shared" si="4"/>
        <v>0</v>
      </c>
      <c r="G135" s="7">
        <f>G136+G139+G141+G143+G146+G148+G151</f>
        <v>0</v>
      </c>
      <c r="H135" s="7">
        <f>H136+H139+H141+H143+H146+H148+H151</f>
        <v>0</v>
      </c>
      <c r="I135" s="7">
        <f>I136+I139+I141+I143+I146+I148+I151</f>
        <v>0</v>
      </c>
      <c r="J135" s="7">
        <f>J136+J139+J141+J143+J146+J148+J151</f>
        <v>720000</v>
      </c>
      <c r="K135" s="24">
        <f t="shared" si="5"/>
        <v>15531000</v>
      </c>
    </row>
    <row r="136" spans="1:11" s="11" customFormat="1" ht="12.75">
      <c r="A136" s="29"/>
      <c r="B136" s="29">
        <v>75404</v>
      </c>
      <c r="C136" s="39" t="s">
        <v>157</v>
      </c>
      <c r="D136" s="83">
        <f>SUM(D137:D138)</f>
        <v>213000</v>
      </c>
      <c r="E136" s="91">
        <f>SUM(E137:E138)</f>
        <v>0</v>
      </c>
      <c r="F136" s="96">
        <f t="shared" si="4"/>
        <v>0</v>
      </c>
      <c r="G136" s="40">
        <f>SUM(G137:G138)</f>
        <v>0</v>
      </c>
      <c r="H136" s="40">
        <f>SUM(H137:H138)</f>
        <v>0</v>
      </c>
      <c r="I136" s="40">
        <f>SUM(I137:I138)</f>
        <v>0</v>
      </c>
      <c r="J136" s="40">
        <f>SUM(J137:J138)</f>
        <v>0</v>
      </c>
      <c r="K136" s="100">
        <f t="shared" si="5"/>
        <v>213000</v>
      </c>
    </row>
    <row r="137" spans="1:11" s="5" customFormat="1" ht="25.5">
      <c r="A137" s="29"/>
      <c r="B137" s="29"/>
      <c r="C137" s="45" t="s">
        <v>38</v>
      </c>
      <c r="D137" s="84">
        <v>187000</v>
      </c>
      <c r="E137" s="92"/>
      <c r="F137" s="88">
        <f t="shared" si="4"/>
        <v>0</v>
      </c>
      <c r="G137" s="19"/>
      <c r="H137" s="19"/>
      <c r="I137" s="19"/>
      <c r="J137" s="19"/>
      <c r="K137" s="26">
        <f t="shared" si="5"/>
        <v>187000</v>
      </c>
    </row>
    <row r="138" spans="1:11" s="5" customFormat="1" ht="25.5">
      <c r="A138" s="29"/>
      <c r="B138" s="29"/>
      <c r="C138" s="45" t="s">
        <v>39</v>
      </c>
      <c r="D138" s="84">
        <v>26000</v>
      </c>
      <c r="E138" s="92"/>
      <c r="F138" s="88">
        <f t="shared" si="4"/>
        <v>0</v>
      </c>
      <c r="G138" s="19"/>
      <c r="H138" s="19"/>
      <c r="I138" s="19"/>
      <c r="J138" s="19"/>
      <c r="K138" s="26">
        <f t="shared" si="5"/>
        <v>26000</v>
      </c>
    </row>
    <row r="139" spans="1:11" s="5" customFormat="1" ht="25.5">
      <c r="A139" s="29"/>
      <c r="B139" s="29">
        <v>75411</v>
      </c>
      <c r="C139" s="39" t="s">
        <v>439</v>
      </c>
      <c r="D139" s="83">
        <f>SUM(D140:D140)</f>
        <v>10366000</v>
      </c>
      <c r="E139" s="91">
        <f>SUM(E140:E140)</f>
        <v>0</v>
      </c>
      <c r="F139" s="96">
        <f t="shared" si="4"/>
        <v>0</v>
      </c>
      <c r="G139" s="40">
        <f>SUM(G140:G140)</f>
        <v>0</v>
      </c>
      <c r="H139" s="40">
        <f>SUM(H140:H140)</f>
        <v>0</v>
      </c>
      <c r="I139" s="40">
        <f>SUM(I140:I140)</f>
        <v>0</v>
      </c>
      <c r="J139" s="40">
        <f>SUM(J140:J140)</f>
        <v>0</v>
      </c>
      <c r="K139" s="100">
        <f t="shared" si="5"/>
        <v>10366000</v>
      </c>
    </row>
    <row r="140" spans="1:11" s="5" customFormat="1" ht="38.25">
      <c r="A140" s="29"/>
      <c r="B140" s="29"/>
      <c r="C140" s="41" t="s">
        <v>333</v>
      </c>
      <c r="D140" s="84">
        <v>10366000</v>
      </c>
      <c r="E140" s="92"/>
      <c r="F140" s="88">
        <f t="shared" si="4"/>
        <v>0</v>
      </c>
      <c r="G140" s="19"/>
      <c r="H140" s="19"/>
      <c r="I140" s="19"/>
      <c r="J140" s="19"/>
      <c r="K140" s="26">
        <f t="shared" si="5"/>
        <v>10366000</v>
      </c>
    </row>
    <row r="141" spans="1:11" s="11" customFormat="1" ht="12.75">
      <c r="A141" s="29"/>
      <c r="B141" s="29">
        <v>75412</v>
      </c>
      <c r="C141" s="39" t="s">
        <v>440</v>
      </c>
      <c r="D141" s="83">
        <f>SUM(D142:D142)</f>
        <v>330000</v>
      </c>
      <c r="E141" s="91">
        <f>SUM(E142:E142)</f>
        <v>0</v>
      </c>
      <c r="F141" s="96">
        <f t="shared" si="4"/>
        <v>0</v>
      </c>
      <c r="G141" s="40">
        <f>SUM(G142:G142)</f>
        <v>0</v>
      </c>
      <c r="H141" s="40">
        <f>SUM(H142:H142)</f>
        <v>0</v>
      </c>
      <c r="I141" s="40">
        <f>SUM(I142:I142)</f>
        <v>0</v>
      </c>
      <c r="J141" s="40">
        <f>SUM(J142:J142)</f>
        <v>0</v>
      </c>
      <c r="K141" s="100">
        <f t="shared" si="5"/>
        <v>330000</v>
      </c>
    </row>
    <row r="142" spans="1:11" s="11" customFormat="1" ht="12.75">
      <c r="A142" s="16"/>
      <c r="B142" s="16"/>
      <c r="C142" s="41" t="s">
        <v>412</v>
      </c>
      <c r="D142" s="84">
        <v>330000</v>
      </c>
      <c r="E142" s="92"/>
      <c r="F142" s="88">
        <f t="shared" si="4"/>
        <v>0</v>
      </c>
      <c r="G142" s="19"/>
      <c r="H142" s="19"/>
      <c r="I142" s="19"/>
      <c r="J142" s="19"/>
      <c r="K142" s="26">
        <f t="shared" si="5"/>
        <v>330000</v>
      </c>
    </row>
    <row r="143" spans="1:11" s="11" customFormat="1" ht="12.75">
      <c r="A143" s="29"/>
      <c r="B143" s="29">
        <v>75414</v>
      </c>
      <c r="C143" s="39" t="s">
        <v>441</v>
      </c>
      <c r="D143" s="83">
        <f>SUM(D144:D145)</f>
        <v>31000</v>
      </c>
      <c r="E143" s="91">
        <f>SUM(E144:E145)</f>
        <v>0</v>
      </c>
      <c r="F143" s="88">
        <f t="shared" si="4"/>
        <v>0</v>
      </c>
      <c r="G143" s="40">
        <f>SUM(G144:G145)</f>
        <v>0</v>
      </c>
      <c r="H143" s="40">
        <f>SUM(H144:H145)</f>
        <v>0</v>
      </c>
      <c r="I143" s="40">
        <f>SUM(I144:I145)</f>
        <v>0</v>
      </c>
      <c r="J143" s="40">
        <f>SUM(J144:J145)</f>
        <v>0</v>
      </c>
      <c r="K143" s="100">
        <f t="shared" si="5"/>
        <v>31000</v>
      </c>
    </row>
    <row r="144" spans="1:11" s="11" customFormat="1" ht="12.75">
      <c r="A144" s="29"/>
      <c r="B144" s="29"/>
      <c r="C144" s="41" t="s">
        <v>412</v>
      </c>
      <c r="D144" s="84">
        <v>24000</v>
      </c>
      <c r="E144" s="92"/>
      <c r="F144" s="88">
        <f t="shared" si="4"/>
        <v>0</v>
      </c>
      <c r="G144" s="19"/>
      <c r="H144" s="19"/>
      <c r="I144" s="19"/>
      <c r="J144" s="19"/>
      <c r="K144" s="26">
        <f t="shared" si="5"/>
        <v>24000</v>
      </c>
    </row>
    <row r="145" spans="1:11" s="11" customFormat="1" ht="51">
      <c r="A145" s="16"/>
      <c r="B145" s="16"/>
      <c r="C145" s="41" t="s">
        <v>334</v>
      </c>
      <c r="D145" s="84">
        <v>7000</v>
      </c>
      <c r="E145" s="92"/>
      <c r="F145" s="88">
        <f>E145-J145</f>
        <v>0</v>
      </c>
      <c r="G145" s="19"/>
      <c r="H145" s="19"/>
      <c r="I145" s="19"/>
      <c r="J145" s="19"/>
      <c r="K145" s="26">
        <f>D145+E145</f>
        <v>7000</v>
      </c>
    </row>
    <row r="146" spans="1:11" s="11" customFormat="1" ht="12.75">
      <c r="A146" s="29"/>
      <c r="B146" s="29">
        <v>75415</v>
      </c>
      <c r="C146" s="39" t="s">
        <v>299</v>
      </c>
      <c r="D146" s="83">
        <f>D147</f>
        <v>150000</v>
      </c>
      <c r="E146" s="91">
        <f>E147</f>
        <v>0</v>
      </c>
      <c r="F146" s="96">
        <f aca="true" t="shared" si="7" ref="F146:F212">E146-J146</f>
        <v>0</v>
      </c>
      <c r="G146" s="40">
        <f>G147</f>
        <v>0</v>
      </c>
      <c r="H146" s="40">
        <f>H147</f>
        <v>0</v>
      </c>
      <c r="I146" s="40">
        <f>I147</f>
        <v>0</v>
      </c>
      <c r="J146" s="40">
        <f>J147</f>
        <v>0</v>
      </c>
      <c r="K146" s="100">
        <f aca="true" t="shared" si="8" ref="K146:K212">D146+E146</f>
        <v>150000</v>
      </c>
    </row>
    <row r="147" spans="1:11" s="11" customFormat="1" ht="12.75">
      <c r="A147" s="16"/>
      <c r="B147" s="16"/>
      <c r="C147" s="41" t="s">
        <v>354</v>
      </c>
      <c r="D147" s="84">
        <v>150000</v>
      </c>
      <c r="E147" s="92"/>
      <c r="F147" s="88">
        <f t="shared" si="7"/>
        <v>0</v>
      </c>
      <c r="G147" s="19"/>
      <c r="H147" s="19"/>
      <c r="I147" s="19"/>
      <c r="J147" s="19"/>
      <c r="K147" s="26">
        <f t="shared" si="8"/>
        <v>150000</v>
      </c>
    </row>
    <row r="148" spans="1:11" s="11" customFormat="1" ht="12.75">
      <c r="A148" s="29"/>
      <c r="B148" s="29">
        <v>75416</v>
      </c>
      <c r="C148" s="39" t="s">
        <v>442</v>
      </c>
      <c r="D148" s="83">
        <f>SUM(D149:D150)</f>
        <v>3698000</v>
      </c>
      <c r="E148" s="91">
        <f aca="true" t="shared" si="9" ref="E148:J148">SUM(E149:E150)</f>
        <v>720000</v>
      </c>
      <c r="F148" s="96">
        <f t="shared" si="7"/>
        <v>0</v>
      </c>
      <c r="G148" s="83">
        <f t="shared" si="9"/>
        <v>0</v>
      </c>
      <c r="H148" s="83">
        <f t="shared" si="9"/>
        <v>0</v>
      </c>
      <c r="I148" s="83">
        <f t="shared" si="9"/>
        <v>0</v>
      </c>
      <c r="J148" s="83">
        <f t="shared" si="9"/>
        <v>720000</v>
      </c>
      <c r="K148" s="100">
        <f t="shared" si="8"/>
        <v>4418000</v>
      </c>
    </row>
    <row r="149" spans="1:11" s="11" customFormat="1" ht="12.75">
      <c r="A149" s="16"/>
      <c r="B149" s="16"/>
      <c r="C149" s="51" t="s">
        <v>40</v>
      </c>
      <c r="D149" s="84">
        <v>3698000</v>
      </c>
      <c r="E149" s="92"/>
      <c r="F149" s="88">
        <f>E149-J149</f>
        <v>0</v>
      </c>
      <c r="G149" s="19"/>
      <c r="H149" s="19"/>
      <c r="I149" s="19"/>
      <c r="J149" s="19"/>
      <c r="K149" s="26">
        <f>D149+E149</f>
        <v>3698000</v>
      </c>
    </row>
    <row r="150" spans="1:11" s="11" customFormat="1" ht="25.5">
      <c r="A150" s="16"/>
      <c r="B150" s="16"/>
      <c r="C150" s="51" t="s">
        <v>131</v>
      </c>
      <c r="D150" s="84"/>
      <c r="E150" s="92">
        <v>720000</v>
      </c>
      <c r="F150" s="88">
        <f t="shared" si="7"/>
        <v>0</v>
      </c>
      <c r="G150" s="19"/>
      <c r="H150" s="19"/>
      <c r="I150" s="19"/>
      <c r="J150" s="19">
        <v>720000</v>
      </c>
      <c r="K150" s="26">
        <f t="shared" si="8"/>
        <v>720000</v>
      </c>
    </row>
    <row r="151" spans="1:11" s="11" customFormat="1" ht="12.75">
      <c r="A151" s="29"/>
      <c r="B151" s="29">
        <v>75478</v>
      </c>
      <c r="C151" s="39" t="s">
        <v>372</v>
      </c>
      <c r="D151" s="83">
        <f>D152</f>
        <v>23000</v>
      </c>
      <c r="E151" s="91">
        <f>E152</f>
        <v>0</v>
      </c>
      <c r="F151" s="96">
        <f t="shared" si="7"/>
        <v>0</v>
      </c>
      <c r="G151" s="40">
        <f>G152</f>
        <v>0</v>
      </c>
      <c r="H151" s="40">
        <f>H152</f>
        <v>0</v>
      </c>
      <c r="I151" s="40">
        <f>I152</f>
        <v>0</v>
      </c>
      <c r="J151" s="40">
        <f>J152</f>
        <v>0</v>
      </c>
      <c r="K151" s="100">
        <f t="shared" si="8"/>
        <v>23000</v>
      </c>
    </row>
    <row r="152" spans="1:11" s="5" customFormat="1" ht="12.75">
      <c r="A152" s="16"/>
      <c r="B152" s="16"/>
      <c r="C152" s="41" t="s">
        <v>412</v>
      </c>
      <c r="D152" s="84">
        <v>23000</v>
      </c>
      <c r="E152" s="92"/>
      <c r="F152" s="88">
        <f t="shared" si="7"/>
        <v>0</v>
      </c>
      <c r="G152" s="19"/>
      <c r="H152" s="19"/>
      <c r="I152" s="19"/>
      <c r="J152" s="19"/>
      <c r="K152" s="26">
        <f t="shared" si="8"/>
        <v>23000</v>
      </c>
    </row>
    <row r="153" spans="1:11" s="5" customFormat="1" ht="51">
      <c r="A153" s="6">
        <v>756</v>
      </c>
      <c r="B153" s="6"/>
      <c r="C153" s="7" t="s">
        <v>226</v>
      </c>
      <c r="D153" s="82">
        <f>D154</f>
        <v>526000</v>
      </c>
      <c r="E153" s="90">
        <f>E154</f>
        <v>6400</v>
      </c>
      <c r="F153" s="30">
        <f t="shared" si="7"/>
        <v>6400</v>
      </c>
      <c r="G153" s="7">
        <f>G154</f>
        <v>0</v>
      </c>
      <c r="H153" s="7">
        <f>H154</f>
        <v>0</v>
      </c>
      <c r="I153" s="7">
        <f>I154</f>
        <v>0</v>
      </c>
      <c r="J153" s="7">
        <f>J154</f>
        <v>0</v>
      </c>
      <c r="K153" s="24">
        <f t="shared" si="8"/>
        <v>532400</v>
      </c>
    </row>
    <row r="154" spans="1:11" s="11" customFormat="1" ht="25.5">
      <c r="A154" s="29"/>
      <c r="B154" s="29">
        <v>75647</v>
      </c>
      <c r="C154" s="39" t="s">
        <v>438</v>
      </c>
      <c r="D154" s="83">
        <f>SUM(D155:D156)</f>
        <v>526000</v>
      </c>
      <c r="E154" s="91">
        <f>SUM(E155:E156)</f>
        <v>6400</v>
      </c>
      <c r="F154" s="96">
        <f t="shared" si="7"/>
        <v>6400</v>
      </c>
      <c r="G154" s="40">
        <f>SUM(G155:G156)</f>
        <v>0</v>
      </c>
      <c r="H154" s="40">
        <f>SUM(H155:H156)</f>
        <v>0</v>
      </c>
      <c r="I154" s="40">
        <f>SUM(I155:I156)</f>
        <v>0</v>
      </c>
      <c r="J154" s="40">
        <f>SUM(J155:J156)</f>
        <v>0</v>
      </c>
      <c r="K154" s="100">
        <f t="shared" si="8"/>
        <v>532400</v>
      </c>
    </row>
    <row r="155" spans="1:11" s="11" customFormat="1" ht="12.75">
      <c r="A155" s="29"/>
      <c r="B155" s="29"/>
      <c r="C155" s="41" t="s">
        <v>412</v>
      </c>
      <c r="D155" s="84">
        <v>418000</v>
      </c>
      <c r="E155" s="92"/>
      <c r="F155" s="88">
        <f t="shared" si="7"/>
        <v>0</v>
      </c>
      <c r="G155" s="19"/>
      <c r="H155" s="19"/>
      <c r="I155" s="19"/>
      <c r="J155" s="19"/>
      <c r="K155" s="26">
        <f t="shared" si="8"/>
        <v>418000</v>
      </c>
    </row>
    <row r="156" spans="1:11" s="11" customFormat="1" ht="25.5">
      <c r="A156" s="29"/>
      <c r="B156" s="29"/>
      <c r="C156" s="41" t="s">
        <v>41</v>
      </c>
      <c r="D156" s="84">
        <v>108000</v>
      </c>
      <c r="E156" s="92">
        <v>6400</v>
      </c>
      <c r="F156" s="88">
        <f t="shared" si="7"/>
        <v>6400</v>
      </c>
      <c r="G156" s="19"/>
      <c r="H156" s="19"/>
      <c r="I156" s="19"/>
      <c r="J156" s="19"/>
      <c r="K156" s="26">
        <f t="shared" si="8"/>
        <v>114400</v>
      </c>
    </row>
    <row r="157" spans="1:11" s="5" customFormat="1" ht="19.5" customHeight="1">
      <c r="A157" s="6">
        <v>757</v>
      </c>
      <c r="B157" s="6"/>
      <c r="C157" s="7" t="s">
        <v>443</v>
      </c>
      <c r="D157" s="82">
        <f>D158</f>
        <v>6200000</v>
      </c>
      <c r="E157" s="90">
        <f>E158</f>
        <v>0</v>
      </c>
      <c r="F157" s="30">
        <f t="shared" si="7"/>
        <v>0</v>
      </c>
      <c r="G157" s="7">
        <f>G158</f>
        <v>0</v>
      </c>
      <c r="H157" s="7">
        <f>H158</f>
        <v>0</v>
      </c>
      <c r="I157" s="7">
        <f>I158</f>
        <v>0</v>
      </c>
      <c r="J157" s="7">
        <f>J158</f>
        <v>0</v>
      </c>
      <c r="K157" s="24">
        <f t="shared" si="8"/>
        <v>6200000</v>
      </c>
    </row>
    <row r="158" spans="1:11" s="11" customFormat="1" ht="38.25">
      <c r="A158" s="29"/>
      <c r="B158" s="29">
        <v>75702</v>
      </c>
      <c r="C158" s="39" t="s">
        <v>444</v>
      </c>
      <c r="D158" s="83">
        <f>SUM(D159:D159)</f>
        <v>6200000</v>
      </c>
      <c r="E158" s="91">
        <f>SUM(E159:E159)</f>
        <v>0</v>
      </c>
      <c r="F158" s="96">
        <f t="shared" si="7"/>
        <v>0</v>
      </c>
      <c r="G158" s="40">
        <f>SUM(G159:G159)</f>
        <v>0</v>
      </c>
      <c r="H158" s="40">
        <f>SUM(H159:H159)</f>
        <v>0</v>
      </c>
      <c r="I158" s="40">
        <f>SUM(I159:I159)</f>
        <v>0</v>
      </c>
      <c r="J158" s="40">
        <f>SUM(J159:J159)</f>
        <v>0</v>
      </c>
      <c r="K158" s="100">
        <f t="shared" si="8"/>
        <v>6200000</v>
      </c>
    </row>
    <row r="159" spans="1:11" s="5" customFormat="1" ht="12.75">
      <c r="A159" s="16"/>
      <c r="B159" s="16"/>
      <c r="C159" s="41" t="s">
        <v>412</v>
      </c>
      <c r="D159" s="84">
        <v>6200000</v>
      </c>
      <c r="E159" s="92"/>
      <c r="F159" s="88">
        <f t="shared" si="7"/>
        <v>0</v>
      </c>
      <c r="G159" s="19"/>
      <c r="H159" s="19"/>
      <c r="I159" s="19"/>
      <c r="J159" s="19"/>
      <c r="K159" s="26">
        <f t="shared" si="8"/>
        <v>6200000</v>
      </c>
    </row>
    <row r="160" spans="1:11" s="11" customFormat="1" ht="19.5" customHeight="1">
      <c r="A160" s="6">
        <v>758</v>
      </c>
      <c r="B160" s="6"/>
      <c r="C160" s="7" t="s">
        <v>400</v>
      </c>
      <c r="D160" s="82">
        <f>D161+D164</f>
        <v>11529560</v>
      </c>
      <c r="E160" s="90">
        <f>E161+E164</f>
        <v>0</v>
      </c>
      <c r="F160" s="30">
        <f t="shared" si="7"/>
        <v>0</v>
      </c>
      <c r="G160" s="7">
        <f>G161+G164</f>
        <v>0</v>
      </c>
      <c r="H160" s="7">
        <f>H161+H164</f>
        <v>0</v>
      </c>
      <c r="I160" s="7">
        <f>I161+I164</f>
        <v>0</v>
      </c>
      <c r="J160" s="7">
        <f>J161+J164</f>
        <v>0</v>
      </c>
      <c r="K160" s="24">
        <f t="shared" si="8"/>
        <v>11529560</v>
      </c>
    </row>
    <row r="161" spans="1:11" s="5" customFormat="1" ht="12.75">
      <c r="A161" s="29"/>
      <c r="B161" s="29">
        <v>75818</v>
      </c>
      <c r="C161" s="39" t="s">
        <v>445</v>
      </c>
      <c r="D161" s="83">
        <f>D162+D163</f>
        <v>4730000</v>
      </c>
      <c r="E161" s="91">
        <f>E162+E163</f>
        <v>0</v>
      </c>
      <c r="F161" s="96">
        <f t="shared" si="7"/>
        <v>0</v>
      </c>
      <c r="G161" s="40">
        <f>G162+G163</f>
        <v>0</v>
      </c>
      <c r="H161" s="40">
        <f>H162+H163</f>
        <v>0</v>
      </c>
      <c r="I161" s="40">
        <f>I162+I163</f>
        <v>0</v>
      </c>
      <c r="J161" s="40">
        <f>J162+J163</f>
        <v>0</v>
      </c>
      <c r="K161" s="100">
        <f t="shared" si="8"/>
        <v>4730000</v>
      </c>
    </row>
    <row r="162" spans="1:11" s="5" customFormat="1" ht="12.75">
      <c r="A162" s="29"/>
      <c r="B162" s="29"/>
      <c r="C162" s="41" t="s">
        <v>446</v>
      </c>
      <c r="D162" s="84">
        <v>1500000</v>
      </c>
      <c r="E162" s="92"/>
      <c r="F162" s="88">
        <f t="shared" si="7"/>
        <v>0</v>
      </c>
      <c r="G162" s="19"/>
      <c r="H162" s="19"/>
      <c r="I162" s="19"/>
      <c r="J162" s="19"/>
      <c r="K162" s="26">
        <f t="shared" si="8"/>
        <v>1500000</v>
      </c>
    </row>
    <row r="163" spans="1:11" s="5" customFormat="1" ht="12.75">
      <c r="A163" s="29"/>
      <c r="B163" s="29"/>
      <c r="C163" s="41" t="s">
        <v>447</v>
      </c>
      <c r="D163" s="84">
        <v>3230000</v>
      </c>
      <c r="E163" s="92"/>
      <c r="F163" s="88">
        <f t="shared" si="7"/>
        <v>0</v>
      </c>
      <c r="G163" s="19"/>
      <c r="H163" s="19"/>
      <c r="I163" s="19"/>
      <c r="J163" s="19"/>
      <c r="K163" s="26">
        <f t="shared" si="8"/>
        <v>3230000</v>
      </c>
    </row>
    <row r="164" spans="1:11" s="5" customFormat="1" ht="25.5">
      <c r="A164" s="29"/>
      <c r="B164" s="29">
        <v>75832</v>
      </c>
      <c r="C164" s="39" t="s">
        <v>322</v>
      </c>
      <c r="D164" s="83">
        <f>D165</f>
        <v>6799560</v>
      </c>
      <c r="E164" s="91">
        <f>E165</f>
        <v>0</v>
      </c>
      <c r="F164" s="96">
        <f t="shared" si="7"/>
        <v>0</v>
      </c>
      <c r="G164" s="40">
        <f>G165</f>
        <v>0</v>
      </c>
      <c r="H164" s="40">
        <f>H165</f>
        <v>0</v>
      </c>
      <c r="I164" s="40">
        <f>I165</f>
        <v>0</v>
      </c>
      <c r="J164" s="40">
        <f>J165</f>
        <v>0</v>
      </c>
      <c r="K164" s="100">
        <f t="shared" si="8"/>
        <v>6799560</v>
      </c>
    </row>
    <row r="165" spans="1:11" s="11" customFormat="1" ht="12.75">
      <c r="A165" s="29"/>
      <c r="B165" s="29"/>
      <c r="C165" s="41" t="s">
        <v>323</v>
      </c>
      <c r="D165" s="84">
        <v>6799560</v>
      </c>
      <c r="E165" s="92"/>
      <c r="F165" s="88">
        <f t="shared" si="7"/>
        <v>0</v>
      </c>
      <c r="G165" s="19"/>
      <c r="H165" s="19"/>
      <c r="I165" s="19"/>
      <c r="J165" s="19"/>
      <c r="K165" s="26">
        <f t="shared" si="8"/>
        <v>6799560</v>
      </c>
    </row>
    <row r="166" spans="1:11" s="5" customFormat="1" ht="19.5" customHeight="1">
      <c r="A166" s="6">
        <v>801</v>
      </c>
      <c r="B166" s="6"/>
      <c r="C166" s="7" t="s">
        <v>448</v>
      </c>
      <c r="D166" s="82">
        <f>D167+D190+D193+D226+D228+D241+D243+D253+D263+D274+D276+D279+D282+D285+D287</f>
        <v>166722440</v>
      </c>
      <c r="E166" s="90">
        <f>E167+E190+E193+E226+E228+E241+E243+E253+E263+E274+E276+E279+E282+E285+E287</f>
        <v>361620</v>
      </c>
      <c r="F166" s="30">
        <f t="shared" si="7"/>
        <v>300000</v>
      </c>
      <c r="G166" s="7">
        <f>G167+G190+G193+G226+G228+G241+G243+G253+G263+G274+G276+G279+G282+G285+G287</f>
        <v>0</v>
      </c>
      <c r="H166" s="7">
        <f>H167+H190+H193+H226+H228+H241+H243+H253+H263+H274+H276+H279+H282+H285+H287</f>
        <v>0</v>
      </c>
      <c r="I166" s="7">
        <f>I167+I190+I193+I226+I228+I241+I243+I253+I263+I274+I276+I279+I282+I285+I287</f>
        <v>210000</v>
      </c>
      <c r="J166" s="7">
        <f>J167+J190+J193+J226+J228+J241+J243+J253+J263+J274+J276+J279+J282+J285+J287</f>
        <v>61620</v>
      </c>
      <c r="K166" s="24">
        <f t="shared" si="8"/>
        <v>167084060</v>
      </c>
    </row>
    <row r="167" spans="1:11" s="11" customFormat="1" ht="12.75">
      <c r="A167" s="29"/>
      <c r="B167" s="29">
        <v>80101</v>
      </c>
      <c r="C167" s="39" t="s">
        <v>449</v>
      </c>
      <c r="D167" s="83">
        <f>SUM(D168:D189)</f>
        <v>37927600</v>
      </c>
      <c r="E167" s="91">
        <f>SUM(E168:E189)</f>
        <v>210000</v>
      </c>
      <c r="F167" s="96">
        <f t="shared" si="7"/>
        <v>210000</v>
      </c>
      <c r="G167" s="40">
        <f>SUM(G168:G189)</f>
        <v>0</v>
      </c>
      <c r="H167" s="40">
        <f>SUM(H168:H189)</f>
        <v>0</v>
      </c>
      <c r="I167" s="40">
        <f>SUM(I168:I189)</f>
        <v>210000</v>
      </c>
      <c r="J167" s="40">
        <f>SUM(J168:J189)</f>
        <v>0</v>
      </c>
      <c r="K167" s="100">
        <f t="shared" si="8"/>
        <v>38137600</v>
      </c>
    </row>
    <row r="168" spans="1:11" s="11" customFormat="1" ht="12.75">
      <c r="A168" s="16"/>
      <c r="B168" s="16"/>
      <c r="C168" s="41" t="s">
        <v>450</v>
      </c>
      <c r="D168" s="84">
        <v>2134600</v>
      </c>
      <c r="E168" s="92"/>
      <c r="F168" s="88">
        <f t="shared" si="7"/>
        <v>0</v>
      </c>
      <c r="G168" s="19"/>
      <c r="H168" s="19"/>
      <c r="I168" s="19"/>
      <c r="J168" s="19"/>
      <c r="K168" s="26">
        <f t="shared" si="8"/>
        <v>2134600</v>
      </c>
    </row>
    <row r="169" spans="1:11" s="11" customFormat="1" ht="12.75">
      <c r="A169" s="16"/>
      <c r="B169" s="16"/>
      <c r="C169" s="41" t="s">
        <v>451</v>
      </c>
      <c r="D169" s="84">
        <v>2425200</v>
      </c>
      <c r="E169" s="92"/>
      <c r="F169" s="88">
        <f t="shared" si="7"/>
        <v>0</v>
      </c>
      <c r="G169" s="19"/>
      <c r="H169" s="19"/>
      <c r="I169" s="19"/>
      <c r="J169" s="19"/>
      <c r="K169" s="26">
        <f t="shared" si="8"/>
        <v>2425200</v>
      </c>
    </row>
    <row r="170" spans="1:11" s="11" customFormat="1" ht="12.75">
      <c r="A170" s="16"/>
      <c r="B170" s="16"/>
      <c r="C170" s="41" t="s">
        <v>452</v>
      </c>
      <c r="D170" s="84">
        <v>5036300</v>
      </c>
      <c r="E170" s="92"/>
      <c r="F170" s="88">
        <f t="shared" si="7"/>
        <v>0</v>
      </c>
      <c r="G170" s="19"/>
      <c r="H170" s="19"/>
      <c r="I170" s="19"/>
      <c r="J170" s="19"/>
      <c r="K170" s="26">
        <f t="shared" si="8"/>
        <v>5036300</v>
      </c>
    </row>
    <row r="171" spans="1:11" s="11" customFormat="1" ht="12.75">
      <c r="A171" s="16"/>
      <c r="B171" s="16"/>
      <c r="C171" s="41" t="s">
        <v>453</v>
      </c>
      <c r="D171" s="84">
        <v>802800</v>
      </c>
      <c r="E171" s="92"/>
      <c r="F171" s="88">
        <f t="shared" si="7"/>
        <v>0</v>
      </c>
      <c r="G171" s="19"/>
      <c r="H171" s="19"/>
      <c r="I171" s="19"/>
      <c r="J171" s="19"/>
      <c r="K171" s="26">
        <f t="shared" si="8"/>
        <v>802800</v>
      </c>
    </row>
    <row r="172" spans="1:11" s="11" customFormat="1" ht="12.75">
      <c r="A172" s="16"/>
      <c r="B172" s="16"/>
      <c r="C172" s="41" t="s">
        <v>454</v>
      </c>
      <c r="D172" s="84">
        <v>1433300</v>
      </c>
      <c r="E172" s="92"/>
      <c r="F172" s="88">
        <f t="shared" si="7"/>
        <v>0</v>
      </c>
      <c r="G172" s="19"/>
      <c r="H172" s="19"/>
      <c r="I172" s="19"/>
      <c r="J172" s="19"/>
      <c r="K172" s="26">
        <f t="shared" si="8"/>
        <v>1433300</v>
      </c>
    </row>
    <row r="173" spans="1:11" s="5" customFormat="1" ht="12.75">
      <c r="A173" s="16"/>
      <c r="B173" s="16"/>
      <c r="C173" s="41" t="s">
        <v>455</v>
      </c>
      <c r="D173" s="84">
        <v>995500</v>
      </c>
      <c r="E173" s="92"/>
      <c r="F173" s="88">
        <f t="shared" si="7"/>
        <v>0</v>
      </c>
      <c r="G173" s="19"/>
      <c r="H173" s="19"/>
      <c r="I173" s="19"/>
      <c r="J173" s="19"/>
      <c r="K173" s="26">
        <f t="shared" si="8"/>
        <v>995500</v>
      </c>
    </row>
    <row r="174" spans="1:11" s="11" customFormat="1" ht="12.75">
      <c r="A174" s="16"/>
      <c r="B174" s="16"/>
      <c r="C174" s="41" t="s">
        <v>456</v>
      </c>
      <c r="D174" s="84">
        <v>1007800</v>
      </c>
      <c r="E174" s="92"/>
      <c r="F174" s="88">
        <f t="shared" si="7"/>
        <v>0</v>
      </c>
      <c r="G174" s="19"/>
      <c r="H174" s="19"/>
      <c r="I174" s="19"/>
      <c r="J174" s="19"/>
      <c r="K174" s="26">
        <f t="shared" si="8"/>
        <v>1007800</v>
      </c>
    </row>
    <row r="175" spans="1:11" s="11" customFormat="1" ht="12.75">
      <c r="A175" s="16"/>
      <c r="B175" s="16"/>
      <c r="C175" s="41" t="s">
        <v>590</v>
      </c>
      <c r="D175" s="84"/>
      <c r="E175" s="92">
        <v>80000</v>
      </c>
      <c r="F175" s="88">
        <f t="shared" si="7"/>
        <v>80000</v>
      </c>
      <c r="G175" s="19"/>
      <c r="H175" s="19"/>
      <c r="I175" s="19">
        <v>80000</v>
      </c>
      <c r="J175" s="19"/>
      <c r="K175" s="26">
        <f t="shared" si="8"/>
        <v>80000</v>
      </c>
    </row>
    <row r="176" spans="1:11" s="11" customFormat="1" ht="25.5">
      <c r="A176" s="16"/>
      <c r="B176" s="16"/>
      <c r="C176" s="41" t="s">
        <v>591</v>
      </c>
      <c r="D176" s="84"/>
      <c r="E176" s="92">
        <v>130000</v>
      </c>
      <c r="F176" s="88">
        <f t="shared" si="7"/>
        <v>130000</v>
      </c>
      <c r="G176" s="19"/>
      <c r="H176" s="19"/>
      <c r="I176" s="19">
        <v>130000</v>
      </c>
      <c r="J176" s="19"/>
      <c r="K176" s="26">
        <f t="shared" si="8"/>
        <v>130000</v>
      </c>
    </row>
    <row r="177" spans="1:11" s="11" customFormat="1" ht="12.75">
      <c r="A177" s="16"/>
      <c r="B177" s="16"/>
      <c r="C177" s="41" t="s">
        <v>457</v>
      </c>
      <c r="D177" s="84">
        <v>2089700</v>
      </c>
      <c r="E177" s="92"/>
      <c r="F177" s="88">
        <f t="shared" si="7"/>
        <v>0</v>
      </c>
      <c r="G177" s="19"/>
      <c r="H177" s="19"/>
      <c r="I177" s="19"/>
      <c r="J177" s="19"/>
      <c r="K177" s="26">
        <f t="shared" si="8"/>
        <v>2089700</v>
      </c>
    </row>
    <row r="178" spans="1:11" s="11" customFormat="1" ht="12.75">
      <c r="A178" s="16"/>
      <c r="B178" s="16"/>
      <c r="C178" s="41" t="s">
        <v>458</v>
      </c>
      <c r="D178" s="84">
        <v>3598100</v>
      </c>
      <c r="E178" s="92"/>
      <c r="F178" s="88">
        <f t="shared" si="7"/>
        <v>0</v>
      </c>
      <c r="G178" s="19"/>
      <c r="H178" s="19"/>
      <c r="I178" s="19"/>
      <c r="J178" s="19"/>
      <c r="K178" s="26">
        <f t="shared" si="8"/>
        <v>3598100</v>
      </c>
    </row>
    <row r="179" spans="1:11" s="11" customFormat="1" ht="12.75">
      <c r="A179" s="16"/>
      <c r="B179" s="16"/>
      <c r="C179" s="41" t="s">
        <v>459</v>
      </c>
      <c r="D179" s="84">
        <v>3248700</v>
      </c>
      <c r="E179" s="92"/>
      <c r="F179" s="88">
        <f t="shared" si="7"/>
        <v>0</v>
      </c>
      <c r="G179" s="19"/>
      <c r="H179" s="19"/>
      <c r="I179" s="19"/>
      <c r="J179" s="19"/>
      <c r="K179" s="26">
        <f t="shared" si="8"/>
        <v>3248700</v>
      </c>
    </row>
    <row r="180" spans="1:11" s="11" customFormat="1" ht="25.5">
      <c r="A180" s="16"/>
      <c r="B180" s="16"/>
      <c r="C180" s="41" t="s">
        <v>42</v>
      </c>
      <c r="D180" s="84">
        <v>700000</v>
      </c>
      <c r="E180" s="92"/>
      <c r="F180" s="88">
        <f t="shared" si="7"/>
        <v>0</v>
      </c>
      <c r="G180" s="19"/>
      <c r="H180" s="19"/>
      <c r="I180" s="19"/>
      <c r="J180" s="19"/>
      <c r="K180" s="26">
        <f t="shared" si="8"/>
        <v>700000</v>
      </c>
    </row>
    <row r="181" spans="1:11" s="11" customFormat="1" ht="12.75">
      <c r="A181" s="16"/>
      <c r="B181" s="16"/>
      <c r="C181" s="41" t="s">
        <v>460</v>
      </c>
      <c r="D181" s="84">
        <v>1719200</v>
      </c>
      <c r="E181" s="92"/>
      <c r="F181" s="88">
        <f t="shared" si="7"/>
        <v>0</v>
      </c>
      <c r="G181" s="19"/>
      <c r="H181" s="19"/>
      <c r="I181" s="19"/>
      <c r="J181" s="19"/>
      <c r="K181" s="26">
        <f t="shared" si="8"/>
        <v>1719200</v>
      </c>
    </row>
    <row r="182" spans="1:11" s="11" customFormat="1" ht="12.75">
      <c r="A182" s="16"/>
      <c r="B182" s="16"/>
      <c r="C182" s="41" t="s">
        <v>461</v>
      </c>
      <c r="D182" s="84">
        <v>1916700</v>
      </c>
      <c r="E182" s="92"/>
      <c r="F182" s="88">
        <f t="shared" si="7"/>
        <v>0</v>
      </c>
      <c r="G182" s="19"/>
      <c r="H182" s="19"/>
      <c r="I182" s="19"/>
      <c r="J182" s="19"/>
      <c r="K182" s="26">
        <f t="shared" si="8"/>
        <v>1916700</v>
      </c>
    </row>
    <row r="183" spans="1:11" s="11" customFormat="1" ht="12.75">
      <c r="A183" s="16"/>
      <c r="B183" s="16"/>
      <c r="C183" s="41" t="s">
        <v>462</v>
      </c>
      <c r="D183" s="84">
        <v>2445100</v>
      </c>
      <c r="E183" s="92"/>
      <c r="F183" s="88">
        <f t="shared" si="7"/>
        <v>0</v>
      </c>
      <c r="G183" s="19"/>
      <c r="H183" s="19"/>
      <c r="I183" s="19"/>
      <c r="J183" s="19"/>
      <c r="K183" s="26">
        <f t="shared" si="8"/>
        <v>2445100</v>
      </c>
    </row>
    <row r="184" spans="1:11" s="11" customFormat="1" ht="12.75">
      <c r="A184" s="16"/>
      <c r="B184" s="16"/>
      <c r="C184" s="41" t="s">
        <v>463</v>
      </c>
      <c r="D184" s="84">
        <v>2184900</v>
      </c>
      <c r="E184" s="92"/>
      <c r="F184" s="88">
        <f t="shared" si="7"/>
        <v>0</v>
      </c>
      <c r="G184" s="19"/>
      <c r="H184" s="19"/>
      <c r="I184" s="19"/>
      <c r="J184" s="19"/>
      <c r="K184" s="26">
        <f t="shared" si="8"/>
        <v>2184900</v>
      </c>
    </row>
    <row r="185" spans="1:11" s="11" customFormat="1" ht="12.75">
      <c r="A185" s="16"/>
      <c r="B185" s="16"/>
      <c r="C185" s="41" t="s">
        <v>464</v>
      </c>
      <c r="D185" s="84">
        <v>683300</v>
      </c>
      <c r="E185" s="92"/>
      <c r="F185" s="88">
        <f t="shared" si="7"/>
        <v>0</v>
      </c>
      <c r="G185" s="19"/>
      <c r="H185" s="19"/>
      <c r="I185" s="19"/>
      <c r="J185" s="19"/>
      <c r="K185" s="26">
        <f t="shared" si="8"/>
        <v>683300</v>
      </c>
    </row>
    <row r="186" spans="1:11" s="11" customFormat="1" ht="12.75">
      <c r="A186" s="16"/>
      <c r="B186" s="16"/>
      <c r="C186" s="41" t="s">
        <v>465</v>
      </c>
      <c r="D186" s="84">
        <v>746500</v>
      </c>
      <c r="E186" s="92"/>
      <c r="F186" s="88">
        <f t="shared" si="7"/>
        <v>0</v>
      </c>
      <c r="G186" s="19"/>
      <c r="H186" s="19"/>
      <c r="I186" s="19"/>
      <c r="J186" s="19"/>
      <c r="K186" s="26">
        <f t="shared" si="8"/>
        <v>746500</v>
      </c>
    </row>
    <row r="187" spans="1:11" s="11" customFormat="1" ht="25.5">
      <c r="A187" s="16"/>
      <c r="B187" s="16"/>
      <c r="C187" s="41" t="s">
        <v>311</v>
      </c>
      <c r="D187" s="84">
        <v>986100</v>
      </c>
      <c r="E187" s="92"/>
      <c r="F187" s="88">
        <f t="shared" si="7"/>
        <v>0</v>
      </c>
      <c r="G187" s="19"/>
      <c r="H187" s="19"/>
      <c r="I187" s="19"/>
      <c r="J187" s="19"/>
      <c r="K187" s="26">
        <f t="shared" si="8"/>
        <v>986100</v>
      </c>
    </row>
    <row r="188" spans="1:11" s="11" customFormat="1" ht="12.75">
      <c r="A188" s="16"/>
      <c r="B188" s="16"/>
      <c r="C188" s="41" t="s">
        <v>466</v>
      </c>
      <c r="D188" s="84">
        <v>2481800</v>
      </c>
      <c r="E188" s="92"/>
      <c r="F188" s="88">
        <f t="shared" si="7"/>
        <v>0</v>
      </c>
      <c r="G188" s="19"/>
      <c r="H188" s="19"/>
      <c r="I188" s="19"/>
      <c r="J188" s="19"/>
      <c r="K188" s="26">
        <f t="shared" si="8"/>
        <v>2481800</v>
      </c>
    </row>
    <row r="189" spans="1:11" s="11" customFormat="1" ht="25.5">
      <c r="A189" s="16"/>
      <c r="B189" s="16"/>
      <c r="C189" s="46" t="s">
        <v>43</v>
      </c>
      <c r="D189" s="84">
        <v>1292000</v>
      </c>
      <c r="E189" s="92"/>
      <c r="F189" s="88">
        <f t="shared" si="7"/>
        <v>0</v>
      </c>
      <c r="G189" s="19"/>
      <c r="H189" s="19"/>
      <c r="I189" s="19"/>
      <c r="J189" s="19"/>
      <c r="K189" s="26">
        <f t="shared" si="8"/>
        <v>1292000</v>
      </c>
    </row>
    <row r="190" spans="1:11" s="11" customFormat="1" ht="12.75">
      <c r="A190" s="16"/>
      <c r="B190" s="29">
        <v>80102</v>
      </c>
      <c r="C190" s="48" t="s">
        <v>467</v>
      </c>
      <c r="D190" s="83">
        <f>SUM(D191:D192)</f>
        <v>3613000</v>
      </c>
      <c r="E190" s="91">
        <f>SUM(E191:E192)</f>
        <v>0</v>
      </c>
      <c r="F190" s="96">
        <f t="shared" si="7"/>
        <v>0</v>
      </c>
      <c r="G190" s="40">
        <f>SUM(G191:G192)</f>
        <v>0</v>
      </c>
      <c r="H190" s="40">
        <f>SUM(H191:H192)</f>
        <v>0</v>
      </c>
      <c r="I190" s="40">
        <f>SUM(I191:I192)</f>
        <v>0</v>
      </c>
      <c r="J190" s="40">
        <f>SUM(J191:J192)</f>
        <v>0</v>
      </c>
      <c r="K190" s="100">
        <f t="shared" si="8"/>
        <v>3613000</v>
      </c>
    </row>
    <row r="191" spans="1:11" s="11" customFormat="1" ht="25.5">
      <c r="A191" s="16"/>
      <c r="B191" s="16"/>
      <c r="C191" s="46" t="s">
        <v>468</v>
      </c>
      <c r="D191" s="84">
        <v>2933900</v>
      </c>
      <c r="E191" s="92"/>
      <c r="F191" s="88">
        <f t="shared" si="7"/>
        <v>0</v>
      </c>
      <c r="G191" s="19"/>
      <c r="H191" s="19"/>
      <c r="I191" s="19"/>
      <c r="J191" s="19"/>
      <c r="K191" s="26">
        <f t="shared" si="8"/>
        <v>2933900</v>
      </c>
    </row>
    <row r="192" spans="1:11" s="11" customFormat="1" ht="25.5">
      <c r="A192" s="16"/>
      <c r="B192" s="16"/>
      <c r="C192" s="46" t="s">
        <v>469</v>
      </c>
      <c r="D192" s="84">
        <v>679100</v>
      </c>
      <c r="E192" s="92"/>
      <c r="F192" s="88">
        <f t="shared" si="7"/>
        <v>0</v>
      </c>
      <c r="G192" s="19"/>
      <c r="H192" s="19"/>
      <c r="I192" s="19"/>
      <c r="J192" s="19"/>
      <c r="K192" s="26">
        <f t="shared" si="8"/>
        <v>679100</v>
      </c>
    </row>
    <row r="193" spans="1:11" s="11" customFormat="1" ht="12.75">
      <c r="A193" s="29"/>
      <c r="B193" s="29">
        <v>80104</v>
      </c>
      <c r="C193" s="39" t="s">
        <v>259</v>
      </c>
      <c r="D193" s="83">
        <f>SUM(D194:D225)</f>
        <v>22010450</v>
      </c>
      <c r="E193" s="91">
        <f>SUM(E194:E225)</f>
        <v>20000</v>
      </c>
      <c r="F193" s="96">
        <f t="shared" si="7"/>
        <v>20000</v>
      </c>
      <c r="G193" s="40">
        <f>SUM(G194:G225)</f>
        <v>0</v>
      </c>
      <c r="H193" s="40">
        <f>SUM(H194:H225)</f>
        <v>0</v>
      </c>
      <c r="I193" s="40">
        <f>SUM(I194:I225)</f>
        <v>0</v>
      </c>
      <c r="J193" s="40">
        <f>SUM(J194:J225)</f>
        <v>0</v>
      </c>
      <c r="K193" s="100">
        <f t="shared" si="8"/>
        <v>22030450</v>
      </c>
    </row>
    <row r="194" spans="1:11" s="11" customFormat="1" ht="12.75">
      <c r="A194" s="16"/>
      <c r="B194" s="16"/>
      <c r="C194" s="41" t="s">
        <v>260</v>
      </c>
      <c r="D194" s="84">
        <v>627600</v>
      </c>
      <c r="E194" s="92"/>
      <c r="F194" s="88">
        <f t="shared" si="7"/>
        <v>0</v>
      </c>
      <c r="G194" s="19"/>
      <c r="H194" s="19"/>
      <c r="I194" s="19"/>
      <c r="J194" s="19"/>
      <c r="K194" s="26">
        <f t="shared" si="8"/>
        <v>627600</v>
      </c>
    </row>
    <row r="195" spans="1:11" s="11" customFormat="1" ht="12.75">
      <c r="A195" s="16"/>
      <c r="B195" s="16"/>
      <c r="C195" s="41" t="s">
        <v>261</v>
      </c>
      <c r="D195" s="84">
        <v>707650</v>
      </c>
      <c r="E195" s="92"/>
      <c r="F195" s="88">
        <f t="shared" si="7"/>
        <v>0</v>
      </c>
      <c r="G195" s="19"/>
      <c r="H195" s="19"/>
      <c r="I195" s="19"/>
      <c r="J195" s="19"/>
      <c r="K195" s="26">
        <f t="shared" si="8"/>
        <v>707650</v>
      </c>
    </row>
    <row r="196" spans="1:11" s="11" customFormat="1" ht="12.75">
      <c r="A196" s="16"/>
      <c r="B196" s="16"/>
      <c r="C196" s="41" t="s">
        <v>193</v>
      </c>
      <c r="D196" s="84">
        <v>604600</v>
      </c>
      <c r="E196" s="92"/>
      <c r="F196" s="88">
        <f t="shared" si="7"/>
        <v>0</v>
      </c>
      <c r="G196" s="19"/>
      <c r="H196" s="19"/>
      <c r="I196" s="19"/>
      <c r="J196" s="19"/>
      <c r="K196" s="26">
        <f t="shared" si="8"/>
        <v>604600</v>
      </c>
    </row>
    <row r="197" spans="1:11" s="11" customFormat="1" ht="12.75">
      <c r="A197" s="16"/>
      <c r="B197" s="16"/>
      <c r="C197" s="41" t="s">
        <v>194</v>
      </c>
      <c r="D197" s="84">
        <v>589000</v>
      </c>
      <c r="E197" s="92"/>
      <c r="F197" s="88">
        <f t="shared" si="7"/>
        <v>0</v>
      </c>
      <c r="G197" s="19"/>
      <c r="H197" s="19"/>
      <c r="I197" s="19"/>
      <c r="J197" s="19"/>
      <c r="K197" s="26">
        <f t="shared" si="8"/>
        <v>589000</v>
      </c>
    </row>
    <row r="198" spans="1:11" s="11" customFormat="1" ht="12.75">
      <c r="A198" s="16"/>
      <c r="B198" s="16"/>
      <c r="C198" s="41" t="s">
        <v>195</v>
      </c>
      <c r="D198" s="84">
        <v>614800</v>
      </c>
      <c r="E198" s="92"/>
      <c r="F198" s="88">
        <f t="shared" si="7"/>
        <v>0</v>
      </c>
      <c r="G198" s="19"/>
      <c r="H198" s="19"/>
      <c r="I198" s="19"/>
      <c r="J198" s="19"/>
      <c r="K198" s="26">
        <f t="shared" si="8"/>
        <v>614800</v>
      </c>
    </row>
    <row r="199" spans="1:11" s="11" customFormat="1" ht="12.75">
      <c r="A199" s="16"/>
      <c r="B199" s="16"/>
      <c r="C199" s="41" t="s">
        <v>262</v>
      </c>
      <c r="D199" s="84">
        <v>934600</v>
      </c>
      <c r="E199" s="92"/>
      <c r="F199" s="88">
        <f t="shared" si="7"/>
        <v>0</v>
      </c>
      <c r="G199" s="19"/>
      <c r="H199" s="19"/>
      <c r="I199" s="19"/>
      <c r="J199" s="19"/>
      <c r="K199" s="26">
        <f t="shared" si="8"/>
        <v>934600</v>
      </c>
    </row>
    <row r="200" spans="1:11" s="11" customFormat="1" ht="12.75">
      <c r="A200" s="16"/>
      <c r="B200" s="16"/>
      <c r="C200" s="41" t="s">
        <v>199</v>
      </c>
      <c r="D200" s="84">
        <v>735200</v>
      </c>
      <c r="E200" s="92"/>
      <c r="F200" s="88">
        <f t="shared" si="7"/>
        <v>0</v>
      </c>
      <c r="G200" s="19"/>
      <c r="H200" s="19"/>
      <c r="I200" s="19"/>
      <c r="J200" s="19"/>
      <c r="K200" s="26">
        <f t="shared" si="8"/>
        <v>735200</v>
      </c>
    </row>
    <row r="201" spans="1:11" s="11" customFormat="1" ht="12.75">
      <c r="A201" s="16"/>
      <c r="B201" s="16"/>
      <c r="C201" s="41" t="s">
        <v>200</v>
      </c>
      <c r="D201" s="84">
        <v>358700</v>
      </c>
      <c r="E201" s="92"/>
      <c r="F201" s="88">
        <f t="shared" si="7"/>
        <v>0</v>
      </c>
      <c r="G201" s="19"/>
      <c r="H201" s="19"/>
      <c r="I201" s="19"/>
      <c r="J201" s="19"/>
      <c r="K201" s="26">
        <f t="shared" si="8"/>
        <v>358700</v>
      </c>
    </row>
    <row r="202" spans="1:11" s="11" customFormat="1" ht="12.75">
      <c r="A202" s="16"/>
      <c r="B202" s="16"/>
      <c r="C202" s="41" t="s">
        <v>378</v>
      </c>
      <c r="D202" s="84">
        <v>327700</v>
      </c>
      <c r="E202" s="92"/>
      <c r="F202" s="88">
        <f t="shared" si="7"/>
        <v>0</v>
      </c>
      <c r="G202" s="19"/>
      <c r="H202" s="19"/>
      <c r="I202" s="19"/>
      <c r="J202" s="19"/>
      <c r="K202" s="26">
        <f t="shared" si="8"/>
        <v>327700</v>
      </c>
    </row>
    <row r="203" spans="1:11" s="11" customFormat="1" ht="12.75">
      <c r="A203" s="16"/>
      <c r="B203" s="16"/>
      <c r="C203" s="41" t="s">
        <v>201</v>
      </c>
      <c r="D203" s="84">
        <v>901300</v>
      </c>
      <c r="E203" s="92"/>
      <c r="F203" s="88">
        <f t="shared" si="7"/>
        <v>0</v>
      </c>
      <c r="G203" s="19"/>
      <c r="H203" s="19"/>
      <c r="I203" s="19"/>
      <c r="J203" s="19"/>
      <c r="K203" s="26">
        <f t="shared" si="8"/>
        <v>901300</v>
      </c>
    </row>
    <row r="204" spans="1:11" s="11" customFormat="1" ht="12.75">
      <c r="A204" s="16"/>
      <c r="B204" s="16"/>
      <c r="C204" s="41" t="s">
        <v>202</v>
      </c>
      <c r="D204" s="84">
        <v>735300</v>
      </c>
      <c r="E204" s="92"/>
      <c r="F204" s="88">
        <f t="shared" si="7"/>
        <v>0</v>
      </c>
      <c r="G204" s="19"/>
      <c r="H204" s="19"/>
      <c r="I204" s="19"/>
      <c r="J204" s="19"/>
      <c r="K204" s="26">
        <f t="shared" si="8"/>
        <v>735300</v>
      </c>
    </row>
    <row r="205" spans="1:11" s="11" customFormat="1" ht="12.75">
      <c r="A205" s="16"/>
      <c r="B205" s="16"/>
      <c r="C205" s="41" t="s">
        <v>263</v>
      </c>
      <c r="D205" s="84">
        <v>549900</v>
      </c>
      <c r="E205" s="92"/>
      <c r="F205" s="88">
        <f t="shared" si="7"/>
        <v>0</v>
      </c>
      <c r="G205" s="19"/>
      <c r="H205" s="19"/>
      <c r="I205" s="19"/>
      <c r="J205" s="19"/>
      <c r="K205" s="26">
        <f t="shared" si="8"/>
        <v>549900</v>
      </c>
    </row>
    <row r="206" spans="1:11" s="11" customFormat="1" ht="12.75">
      <c r="A206" s="16"/>
      <c r="B206" s="16"/>
      <c r="C206" s="41" t="s">
        <v>203</v>
      </c>
      <c r="D206" s="84">
        <v>594350</v>
      </c>
      <c r="E206" s="92"/>
      <c r="F206" s="88">
        <f t="shared" si="7"/>
        <v>0</v>
      </c>
      <c r="G206" s="19"/>
      <c r="H206" s="19"/>
      <c r="I206" s="19"/>
      <c r="J206" s="19"/>
      <c r="K206" s="26">
        <f t="shared" si="8"/>
        <v>594350</v>
      </c>
    </row>
    <row r="207" spans="1:11" s="11" customFormat="1" ht="12.75">
      <c r="A207" s="16"/>
      <c r="B207" s="16"/>
      <c r="C207" s="41" t="s">
        <v>204</v>
      </c>
      <c r="D207" s="84">
        <v>655300</v>
      </c>
      <c r="E207" s="92"/>
      <c r="F207" s="88">
        <f t="shared" si="7"/>
        <v>0</v>
      </c>
      <c r="G207" s="19"/>
      <c r="H207" s="19"/>
      <c r="I207" s="19"/>
      <c r="J207" s="19"/>
      <c r="K207" s="26">
        <f t="shared" si="8"/>
        <v>655300</v>
      </c>
    </row>
    <row r="208" spans="1:11" s="11" customFormat="1" ht="12.75">
      <c r="A208" s="16"/>
      <c r="B208" s="16"/>
      <c r="C208" s="41" t="s">
        <v>264</v>
      </c>
      <c r="D208" s="84">
        <v>644600</v>
      </c>
      <c r="E208" s="92"/>
      <c r="F208" s="88">
        <f t="shared" si="7"/>
        <v>0</v>
      </c>
      <c r="G208" s="19"/>
      <c r="H208" s="19"/>
      <c r="I208" s="19"/>
      <c r="J208" s="19"/>
      <c r="K208" s="26">
        <f t="shared" si="8"/>
        <v>644600</v>
      </c>
    </row>
    <row r="209" spans="1:11" s="11" customFormat="1" ht="12.75">
      <c r="A209" s="16" t="s">
        <v>265</v>
      </c>
      <c r="B209" s="16"/>
      <c r="C209" s="41" t="s">
        <v>205</v>
      </c>
      <c r="D209" s="84">
        <v>722300</v>
      </c>
      <c r="E209" s="92"/>
      <c r="F209" s="88">
        <f t="shared" si="7"/>
        <v>0</v>
      </c>
      <c r="G209" s="19"/>
      <c r="H209" s="19"/>
      <c r="I209" s="19"/>
      <c r="J209" s="19"/>
      <c r="K209" s="26">
        <f t="shared" si="8"/>
        <v>722300</v>
      </c>
    </row>
    <row r="210" spans="1:11" s="11" customFormat="1" ht="12.75">
      <c r="A210" s="16"/>
      <c r="B210" s="16"/>
      <c r="C210" s="41" t="s">
        <v>206</v>
      </c>
      <c r="D210" s="84">
        <v>655100</v>
      </c>
      <c r="E210" s="92"/>
      <c r="F210" s="88">
        <f t="shared" si="7"/>
        <v>0</v>
      </c>
      <c r="G210" s="19"/>
      <c r="H210" s="19"/>
      <c r="I210" s="19"/>
      <c r="J210" s="19"/>
      <c r="K210" s="26">
        <f t="shared" si="8"/>
        <v>655100</v>
      </c>
    </row>
    <row r="211" spans="1:11" s="11" customFormat="1" ht="12.75">
      <c r="A211" s="16"/>
      <c r="B211" s="16"/>
      <c r="C211" s="41" t="s">
        <v>207</v>
      </c>
      <c r="D211" s="84">
        <v>581200</v>
      </c>
      <c r="E211" s="92"/>
      <c r="F211" s="88">
        <f t="shared" si="7"/>
        <v>0</v>
      </c>
      <c r="G211" s="19"/>
      <c r="H211" s="19"/>
      <c r="I211" s="19"/>
      <c r="J211" s="19"/>
      <c r="K211" s="26">
        <f t="shared" si="8"/>
        <v>581200</v>
      </c>
    </row>
    <row r="212" spans="1:11" s="11" customFormat="1" ht="12.75">
      <c r="A212" s="16"/>
      <c r="B212" s="16"/>
      <c r="C212" s="41" t="s">
        <v>208</v>
      </c>
      <c r="D212" s="84">
        <v>323600</v>
      </c>
      <c r="E212" s="92">
        <v>20000</v>
      </c>
      <c r="F212" s="88">
        <f t="shared" si="7"/>
        <v>20000</v>
      </c>
      <c r="G212" s="19"/>
      <c r="H212" s="19"/>
      <c r="I212" s="19"/>
      <c r="J212" s="19"/>
      <c r="K212" s="26">
        <f t="shared" si="8"/>
        <v>343600</v>
      </c>
    </row>
    <row r="213" spans="1:11" s="11" customFormat="1" ht="12.75">
      <c r="A213" s="16"/>
      <c r="B213" s="16"/>
      <c r="C213" s="41" t="s">
        <v>266</v>
      </c>
      <c r="D213" s="84">
        <v>443500</v>
      </c>
      <c r="E213" s="92"/>
      <c r="F213" s="88">
        <f aca="true" t="shared" si="10" ref="F213:F276">E213-J213</f>
        <v>0</v>
      </c>
      <c r="G213" s="19"/>
      <c r="H213" s="19"/>
      <c r="I213" s="19"/>
      <c r="J213" s="19"/>
      <c r="K213" s="26">
        <f aca="true" t="shared" si="11" ref="K213:K276">D213+E213</f>
        <v>443500</v>
      </c>
    </row>
    <row r="214" spans="1:11" s="11" customFormat="1" ht="25.5">
      <c r="A214" s="16"/>
      <c r="B214" s="16"/>
      <c r="C214" s="41" t="s">
        <v>312</v>
      </c>
      <c r="D214" s="84">
        <v>368400</v>
      </c>
      <c r="E214" s="92"/>
      <c r="F214" s="88">
        <f t="shared" si="10"/>
        <v>0</v>
      </c>
      <c r="G214" s="19"/>
      <c r="H214" s="19"/>
      <c r="I214" s="19"/>
      <c r="J214" s="19"/>
      <c r="K214" s="26">
        <f t="shared" si="11"/>
        <v>368400</v>
      </c>
    </row>
    <row r="215" spans="1:11" s="11" customFormat="1" ht="12.75">
      <c r="A215" s="16"/>
      <c r="B215" s="16"/>
      <c r="C215" s="41" t="s">
        <v>359</v>
      </c>
      <c r="D215" s="84">
        <v>575100</v>
      </c>
      <c r="E215" s="92"/>
      <c r="F215" s="88">
        <f t="shared" si="10"/>
        <v>0</v>
      </c>
      <c r="G215" s="19"/>
      <c r="H215" s="19"/>
      <c r="I215" s="19"/>
      <c r="J215" s="19"/>
      <c r="K215" s="26">
        <f t="shared" si="11"/>
        <v>575100</v>
      </c>
    </row>
    <row r="216" spans="1:11" s="11" customFormat="1" ht="12.75">
      <c r="A216" s="16"/>
      <c r="B216" s="16"/>
      <c r="C216" s="41" t="s">
        <v>267</v>
      </c>
      <c r="D216" s="84">
        <v>511700</v>
      </c>
      <c r="E216" s="92"/>
      <c r="F216" s="88">
        <f t="shared" si="10"/>
        <v>0</v>
      </c>
      <c r="G216" s="19"/>
      <c r="H216" s="19"/>
      <c r="I216" s="19"/>
      <c r="J216" s="19"/>
      <c r="K216" s="26">
        <f t="shared" si="11"/>
        <v>511700</v>
      </c>
    </row>
    <row r="217" spans="1:11" s="11" customFormat="1" ht="12.75">
      <c r="A217" s="16"/>
      <c r="B217" s="16"/>
      <c r="C217" s="41" t="s">
        <v>209</v>
      </c>
      <c r="D217" s="84">
        <v>626000</v>
      </c>
      <c r="E217" s="92"/>
      <c r="F217" s="88">
        <f t="shared" si="10"/>
        <v>0</v>
      </c>
      <c r="G217" s="19"/>
      <c r="H217" s="19"/>
      <c r="I217" s="19"/>
      <c r="J217" s="19"/>
      <c r="K217" s="26">
        <f t="shared" si="11"/>
        <v>626000</v>
      </c>
    </row>
    <row r="218" spans="1:11" s="11" customFormat="1" ht="12.75">
      <c r="A218" s="16"/>
      <c r="B218" s="16"/>
      <c r="C218" s="41" t="s">
        <v>210</v>
      </c>
      <c r="D218" s="84">
        <v>714400</v>
      </c>
      <c r="E218" s="92"/>
      <c r="F218" s="88">
        <f t="shared" si="10"/>
        <v>0</v>
      </c>
      <c r="G218" s="19"/>
      <c r="H218" s="19"/>
      <c r="I218" s="19"/>
      <c r="J218" s="19"/>
      <c r="K218" s="26">
        <f t="shared" si="11"/>
        <v>714400</v>
      </c>
    </row>
    <row r="219" spans="1:11" s="11" customFormat="1" ht="12.75">
      <c r="A219" s="16"/>
      <c r="B219" s="16"/>
      <c r="C219" s="41" t="s">
        <v>211</v>
      </c>
      <c r="D219" s="84">
        <v>539200</v>
      </c>
      <c r="E219" s="92"/>
      <c r="F219" s="88">
        <f t="shared" si="10"/>
        <v>0</v>
      </c>
      <c r="G219" s="19"/>
      <c r="H219" s="19"/>
      <c r="I219" s="19"/>
      <c r="J219" s="19"/>
      <c r="K219" s="26">
        <f t="shared" si="11"/>
        <v>539200</v>
      </c>
    </row>
    <row r="220" spans="1:11" s="11" customFormat="1" ht="12.75">
      <c r="A220" s="16"/>
      <c r="B220" s="16"/>
      <c r="C220" s="41" t="s">
        <v>268</v>
      </c>
      <c r="D220" s="84">
        <v>309400</v>
      </c>
      <c r="E220" s="92"/>
      <c r="F220" s="88">
        <f t="shared" si="10"/>
        <v>0</v>
      </c>
      <c r="G220" s="19"/>
      <c r="H220" s="19"/>
      <c r="I220" s="19"/>
      <c r="J220" s="19"/>
      <c r="K220" s="26">
        <f t="shared" si="11"/>
        <v>309400</v>
      </c>
    </row>
    <row r="221" spans="1:11" s="11" customFormat="1" ht="12.75">
      <c r="A221" s="16"/>
      <c r="B221" s="16"/>
      <c r="C221" s="41" t="s">
        <v>212</v>
      </c>
      <c r="D221" s="84">
        <v>2013400</v>
      </c>
      <c r="E221" s="92"/>
      <c r="F221" s="88">
        <f t="shared" si="10"/>
        <v>0</v>
      </c>
      <c r="G221" s="19"/>
      <c r="H221" s="19"/>
      <c r="I221" s="19"/>
      <c r="J221" s="19"/>
      <c r="K221" s="26">
        <f t="shared" si="11"/>
        <v>2013400</v>
      </c>
    </row>
    <row r="222" spans="1:11" s="11" customFormat="1" ht="12.75">
      <c r="A222" s="16"/>
      <c r="B222" s="16"/>
      <c r="C222" s="41" t="s">
        <v>269</v>
      </c>
      <c r="D222" s="84">
        <v>1115450</v>
      </c>
      <c r="E222" s="92"/>
      <c r="F222" s="88">
        <f t="shared" si="10"/>
        <v>0</v>
      </c>
      <c r="G222" s="19"/>
      <c r="H222" s="19"/>
      <c r="I222" s="19"/>
      <c r="J222" s="19"/>
      <c r="K222" s="26">
        <f t="shared" si="11"/>
        <v>1115450</v>
      </c>
    </row>
    <row r="223" spans="1:11" s="11" customFormat="1" ht="12.75">
      <c r="A223" s="16"/>
      <c r="B223" s="16"/>
      <c r="C223" s="41" t="s">
        <v>213</v>
      </c>
      <c r="D223" s="84">
        <v>968900</v>
      </c>
      <c r="E223" s="92"/>
      <c r="F223" s="88">
        <f t="shared" si="10"/>
        <v>0</v>
      </c>
      <c r="G223" s="19"/>
      <c r="H223" s="19"/>
      <c r="I223" s="19"/>
      <c r="J223" s="19"/>
      <c r="K223" s="26">
        <f t="shared" si="11"/>
        <v>968900</v>
      </c>
    </row>
    <row r="224" spans="1:11" s="11" customFormat="1" ht="12.75">
      <c r="A224" s="16"/>
      <c r="B224" s="16"/>
      <c r="C224" s="41" t="s">
        <v>270</v>
      </c>
      <c r="D224" s="84">
        <v>362200</v>
      </c>
      <c r="E224" s="92"/>
      <c r="F224" s="88">
        <f t="shared" si="10"/>
        <v>0</v>
      </c>
      <c r="G224" s="19"/>
      <c r="H224" s="19"/>
      <c r="I224" s="19"/>
      <c r="J224" s="19"/>
      <c r="K224" s="26">
        <f t="shared" si="11"/>
        <v>362200</v>
      </c>
    </row>
    <row r="225" spans="1:11" s="11" customFormat="1" ht="12.75">
      <c r="A225" s="16"/>
      <c r="B225" s="16"/>
      <c r="C225" s="41" t="s">
        <v>271</v>
      </c>
      <c r="D225" s="84">
        <v>1600000</v>
      </c>
      <c r="E225" s="92"/>
      <c r="F225" s="88">
        <f t="shared" si="10"/>
        <v>0</v>
      </c>
      <c r="G225" s="19"/>
      <c r="H225" s="19"/>
      <c r="I225" s="19"/>
      <c r="J225" s="19"/>
      <c r="K225" s="26">
        <f t="shared" si="11"/>
        <v>1600000</v>
      </c>
    </row>
    <row r="226" spans="1:11" s="11" customFormat="1" ht="12.75">
      <c r="A226" s="16"/>
      <c r="B226" s="29">
        <v>80105</v>
      </c>
      <c r="C226" s="39" t="s">
        <v>272</v>
      </c>
      <c r="D226" s="83">
        <f>D227</f>
        <v>634250</v>
      </c>
      <c r="E226" s="91">
        <f>E227</f>
        <v>0</v>
      </c>
      <c r="F226" s="96">
        <f t="shared" si="10"/>
        <v>0</v>
      </c>
      <c r="G226" s="40">
        <f>G227</f>
        <v>0</v>
      </c>
      <c r="H226" s="40">
        <f>H227</f>
        <v>0</v>
      </c>
      <c r="I226" s="40">
        <f>I227</f>
        <v>0</v>
      </c>
      <c r="J226" s="40">
        <f>J227</f>
        <v>0</v>
      </c>
      <c r="K226" s="100">
        <f t="shared" si="11"/>
        <v>634250</v>
      </c>
    </row>
    <row r="227" spans="1:11" s="11" customFormat="1" ht="12.75">
      <c r="A227" s="16"/>
      <c r="B227" s="16"/>
      <c r="C227" s="41" t="s">
        <v>273</v>
      </c>
      <c r="D227" s="84">
        <v>634250</v>
      </c>
      <c r="E227" s="92"/>
      <c r="F227" s="88">
        <f t="shared" si="10"/>
        <v>0</v>
      </c>
      <c r="G227" s="19"/>
      <c r="H227" s="19"/>
      <c r="I227" s="19"/>
      <c r="J227" s="19"/>
      <c r="K227" s="26">
        <f t="shared" si="11"/>
        <v>634250</v>
      </c>
    </row>
    <row r="228" spans="1:11" s="11" customFormat="1" ht="12.75">
      <c r="A228" s="29"/>
      <c r="B228" s="29">
        <v>80110</v>
      </c>
      <c r="C228" s="48" t="s">
        <v>214</v>
      </c>
      <c r="D228" s="83">
        <f>SUM(D229:D240)</f>
        <v>21567700</v>
      </c>
      <c r="E228" s="91">
        <f>SUM(E229:E240)</f>
        <v>0</v>
      </c>
      <c r="F228" s="96">
        <f t="shared" si="10"/>
        <v>0</v>
      </c>
      <c r="G228" s="40">
        <f>SUM(G229:G240)</f>
        <v>0</v>
      </c>
      <c r="H228" s="40">
        <f>SUM(H229:H240)</f>
        <v>0</v>
      </c>
      <c r="I228" s="40">
        <f>SUM(I229:I240)</f>
        <v>0</v>
      </c>
      <c r="J228" s="40">
        <f>SUM(J229:J240)</f>
        <v>0</v>
      </c>
      <c r="K228" s="100">
        <f t="shared" si="11"/>
        <v>21567700</v>
      </c>
    </row>
    <row r="229" spans="1:11" s="11" customFormat="1" ht="12.75">
      <c r="A229" s="16"/>
      <c r="B229" s="16"/>
      <c r="C229" s="46" t="s">
        <v>215</v>
      </c>
      <c r="D229" s="84">
        <v>3741700</v>
      </c>
      <c r="E229" s="92"/>
      <c r="F229" s="88">
        <f t="shared" si="10"/>
        <v>0</v>
      </c>
      <c r="G229" s="19"/>
      <c r="H229" s="19"/>
      <c r="I229" s="19"/>
      <c r="J229" s="19"/>
      <c r="K229" s="26">
        <f t="shared" si="11"/>
        <v>3741700</v>
      </c>
    </row>
    <row r="230" spans="1:11" s="11" customFormat="1" ht="12.75">
      <c r="A230" s="16"/>
      <c r="B230" s="16"/>
      <c r="C230" s="46" t="s">
        <v>216</v>
      </c>
      <c r="D230" s="84">
        <v>2094800</v>
      </c>
      <c r="E230" s="92"/>
      <c r="F230" s="88">
        <f t="shared" si="10"/>
        <v>0</v>
      </c>
      <c r="G230" s="19"/>
      <c r="H230" s="19"/>
      <c r="I230" s="19"/>
      <c r="J230" s="19"/>
      <c r="K230" s="26">
        <f t="shared" si="11"/>
        <v>2094800</v>
      </c>
    </row>
    <row r="231" spans="1:11" s="11" customFormat="1" ht="12.75">
      <c r="A231" s="16"/>
      <c r="B231" s="16"/>
      <c r="C231" s="45" t="s">
        <v>44</v>
      </c>
      <c r="D231" s="84">
        <v>700000</v>
      </c>
      <c r="E231" s="92"/>
      <c r="F231" s="88">
        <f t="shared" si="10"/>
        <v>0</v>
      </c>
      <c r="G231" s="19"/>
      <c r="H231" s="19"/>
      <c r="I231" s="19"/>
      <c r="J231" s="19"/>
      <c r="K231" s="26">
        <f t="shared" si="11"/>
        <v>700000</v>
      </c>
    </row>
    <row r="232" spans="1:11" s="11" customFormat="1" ht="12.75">
      <c r="A232" s="16"/>
      <c r="B232" s="16"/>
      <c r="C232" s="46" t="s">
        <v>217</v>
      </c>
      <c r="D232" s="84">
        <v>1931400</v>
      </c>
      <c r="E232" s="92"/>
      <c r="F232" s="88">
        <f t="shared" si="10"/>
        <v>0</v>
      </c>
      <c r="G232" s="19"/>
      <c r="H232" s="19"/>
      <c r="I232" s="19"/>
      <c r="J232" s="19"/>
      <c r="K232" s="26">
        <f t="shared" si="11"/>
        <v>1931400</v>
      </c>
    </row>
    <row r="233" spans="1:11" s="11" customFormat="1" ht="12.75">
      <c r="A233" s="16"/>
      <c r="B233" s="16"/>
      <c r="C233" s="46" t="s">
        <v>218</v>
      </c>
      <c r="D233" s="84">
        <v>2086100</v>
      </c>
      <c r="E233" s="92"/>
      <c r="F233" s="88">
        <f t="shared" si="10"/>
        <v>0</v>
      </c>
      <c r="G233" s="19"/>
      <c r="H233" s="19"/>
      <c r="I233" s="19"/>
      <c r="J233" s="19"/>
      <c r="K233" s="26">
        <f t="shared" si="11"/>
        <v>2086100</v>
      </c>
    </row>
    <row r="234" spans="1:11" s="11" customFormat="1" ht="12.75">
      <c r="A234" s="16"/>
      <c r="B234" s="16"/>
      <c r="C234" s="46" t="s">
        <v>219</v>
      </c>
      <c r="D234" s="84">
        <v>2817700</v>
      </c>
      <c r="E234" s="92"/>
      <c r="F234" s="88">
        <f t="shared" si="10"/>
        <v>0</v>
      </c>
      <c r="G234" s="19"/>
      <c r="H234" s="19"/>
      <c r="I234" s="19"/>
      <c r="J234" s="19"/>
      <c r="K234" s="26">
        <f t="shared" si="11"/>
        <v>2817700</v>
      </c>
    </row>
    <row r="235" spans="1:11" s="11" customFormat="1" ht="12.75">
      <c r="A235" s="16"/>
      <c r="B235" s="16"/>
      <c r="C235" s="46" t="s">
        <v>220</v>
      </c>
      <c r="D235" s="84">
        <v>1863600</v>
      </c>
      <c r="E235" s="92"/>
      <c r="F235" s="88">
        <f t="shared" si="10"/>
        <v>0</v>
      </c>
      <c r="G235" s="19"/>
      <c r="H235" s="19"/>
      <c r="I235" s="19"/>
      <c r="J235" s="19"/>
      <c r="K235" s="26">
        <f t="shared" si="11"/>
        <v>1863600</v>
      </c>
    </row>
    <row r="236" spans="1:11" s="11" customFormat="1" ht="12.75">
      <c r="A236" s="16"/>
      <c r="B236" s="16"/>
      <c r="C236" s="46" t="s">
        <v>221</v>
      </c>
      <c r="D236" s="84">
        <v>2692700</v>
      </c>
      <c r="E236" s="92"/>
      <c r="F236" s="88">
        <f t="shared" si="10"/>
        <v>0</v>
      </c>
      <c r="G236" s="19"/>
      <c r="H236" s="19"/>
      <c r="I236" s="19"/>
      <c r="J236" s="19"/>
      <c r="K236" s="26">
        <f t="shared" si="11"/>
        <v>2692700</v>
      </c>
    </row>
    <row r="237" spans="1:11" s="11" customFormat="1" ht="12.75">
      <c r="A237" s="16"/>
      <c r="B237" s="16"/>
      <c r="C237" s="46" t="s">
        <v>222</v>
      </c>
      <c r="D237" s="84">
        <v>2050700</v>
      </c>
      <c r="E237" s="92"/>
      <c r="F237" s="88">
        <f t="shared" si="10"/>
        <v>0</v>
      </c>
      <c r="G237" s="19"/>
      <c r="H237" s="19"/>
      <c r="I237" s="19"/>
      <c r="J237" s="19"/>
      <c r="K237" s="26">
        <f t="shared" si="11"/>
        <v>2050700</v>
      </c>
    </row>
    <row r="238" spans="1:11" s="11" customFormat="1" ht="25.5">
      <c r="A238" s="16"/>
      <c r="B238" s="16"/>
      <c r="C238" s="46" t="s">
        <v>362</v>
      </c>
      <c r="D238" s="84">
        <v>730200</v>
      </c>
      <c r="E238" s="92"/>
      <c r="F238" s="88">
        <f t="shared" si="10"/>
        <v>0</v>
      </c>
      <c r="G238" s="19"/>
      <c r="H238" s="19"/>
      <c r="I238" s="19"/>
      <c r="J238" s="19"/>
      <c r="K238" s="26">
        <f t="shared" si="11"/>
        <v>730200</v>
      </c>
    </row>
    <row r="239" spans="1:11" s="11" customFormat="1" ht="25.5">
      <c r="A239" s="16"/>
      <c r="B239" s="16"/>
      <c r="C239" s="46" t="s">
        <v>223</v>
      </c>
      <c r="D239" s="84">
        <v>378800</v>
      </c>
      <c r="E239" s="92"/>
      <c r="F239" s="88">
        <f t="shared" si="10"/>
        <v>0</v>
      </c>
      <c r="G239" s="19"/>
      <c r="H239" s="19"/>
      <c r="I239" s="19"/>
      <c r="J239" s="19"/>
      <c r="K239" s="26">
        <f t="shared" si="11"/>
        <v>378800</v>
      </c>
    </row>
    <row r="240" spans="1:11" s="11" customFormat="1" ht="12.75">
      <c r="A240" s="16"/>
      <c r="B240" s="16"/>
      <c r="C240" s="46" t="s">
        <v>45</v>
      </c>
      <c r="D240" s="84">
        <v>480000</v>
      </c>
      <c r="E240" s="92"/>
      <c r="F240" s="88">
        <f t="shared" si="10"/>
        <v>0</v>
      </c>
      <c r="G240" s="19"/>
      <c r="H240" s="19"/>
      <c r="I240" s="19"/>
      <c r="J240" s="19"/>
      <c r="K240" s="26">
        <f t="shared" si="11"/>
        <v>480000</v>
      </c>
    </row>
    <row r="241" spans="1:11" s="11" customFormat="1" ht="12.75">
      <c r="A241" s="16"/>
      <c r="B241" s="29">
        <v>80111</v>
      </c>
      <c r="C241" s="48" t="s">
        <v>227</v>
      </c>
      <c r="D241" s="83">
        <f>SUM(D242:D242)</f>
        <v>1686200</v>
      </c>
      <c r="E241" s="91">
        <f>SUM(E242:E242)</f>
        <v>0</v>
      </c>
      <c r="F241" s="96">
        <f t="shared" si="10"/>
        <v>0</v>
      </c>
      <c r="G241" s="40">
        <f>SUM(G242:G242)</f>
        <v>0</v>
      </c>
      <c r="H241" s="40">
        <f>SUM(H242:H242)</f>
        <v>0</v>
      </c>
      <c r="I241" s="40">
        <f>SUM(I242:I242)</f>
        <v>0</v>
      </c>
      <c r="J241" s="40">
        <f>SUM(J242:J242)</f>
        <v>0</v>
      </c>
      <c r="K241" s="100">
        <f t="shared" si="11"/>
        <v>1686200</v>
      </c>
    </row>
    <row r="242" spans="1:11" s="11" customFormat="1" ht="25.5">
      <c r="A242" s="16"/>
      <c r="B242" s="16"/>
      <c r="C242" s="46" t="s">
        <v>228</v>
      </c>
      <c r="D242" s="84">
        <v>1686200</v>
      </c>
      <c r="E242" s="92"/>
      <c r="F242" s="88">
        <f t="shared" si="10"/>
        <v>0</v>
      </c>
      <c r="G242" s="19"/>
      <c r="H242" s="19"/>
      <c r="I242" s="19"/>
      <c r="J242" s="19"/>
      <c r="K242" s="26">
        <f t="shared" si="11"/>
        <v>1686200</v>
      </c>
    </row>
    <row r="243" spans="1:11" s="11" customFormat="1" ht="12.75">
      <c r="A243" s="29"/>
      <c r="B243" s="29">
        <v>80113</v>
      </c>
      <c r="C243" s="48" t="s">
        <v>229</v>
      </c>
      <c r="D243" s="83">
        <f>SUM(D244:D252)</f>
        <v>435600</v>
      </c>
      <c r="E243" s="91">
        <f>SUM(E244:E252)</f>
        <v>0</v>
      </c>
      <c r="F243" s="96">
        <f t="shared" si="10"/>
        <v>0</v>
      </c>
      <c r="G243" s="40">
        <f>SUM(G244:G252)</f>
        <v>0</v>
      </c>
      <c r="H243" s="40">
        <f>SUM(H244:H252)</f>
        <v>0</v>
      </c>
      <c r="I243" s="40">
        <f>SUM(I244:I252)</f>
        <v>0</v>
      </c>
      <c r="J243" s="40">
        <f>SUM(J244:J252)</f>
        <v>0</v>
      </c>
      <c r="K243" s="100">
        <f t="shared" si="11"/>
        <v>435600</v>
      </c>
    </row>
    <row r="244" spans="1:11" s="11" customFormat="1" ht="12.75">
      <c r="A244" s="16"/>
      <c r="B244" s="16"/>
      <c r="C244" s="46" t="s">
        <v>463</v>
      </c>
      <c r="D244" s="84">
        <v>5000</v>
      </c>
      <c r="E244" s="92"/>
      <c r="F244" s="88">
        <f t="shared" si="10"/>
        <v>0</v>
      </c>
      <c r="G244" s="19"/>
      <c r="H244" s="19"/>
      <c r="I244" s="19"/>
      <c r="J244" s="19"/>
      <c r="K244" s="26">
        <f t="shared" si="11"/>
        <v>5000</v>
      </c>
    </row>
    <row r="245" spans="1:11" s="11" customFormat="1" ht="12.75">
      <c r="A245" s="16"/>
      <c r="B245" s="16"/>
      <c r="C245" s="46" t="s">
        <v>216</v>
      </c>
      <c r="D245" s="84">
        <v>192100</v>
      </c>
      <c r="E245" s="92"/>
      <c r="F245" s="88">
        <f t="shared" si="10"/>
        <v>0</v>
      </c>
      <c r="G245" s="19"/>
      <c r="H245" s="19"/>
      <c r="I245" s="19"/>
      <c r="J245" s="19"/>
      <c r="K245" s="26">
        <f t="shared" si="11"/>
        <v>192100</v>
      </c>
    </row>
    <row r="246" spans="1:11" s="11" customFormat="1" ht="12.75">
      <c r="A246" s="16"/>
      <c r="B246" s="16"/>
      <c r="C246" s="46" t="s">
        <v>217</v>
      </c>
      <c r="D246" s="84">
        <v>2200</v>
      </c>
      <c r="E246" s="92"/>
      <c r="F246" s="88">
        <f t="shared" si="10"/>
        <v>0</v>
      </c>
      <c r="G246" s="19"/>
      <c r="H246" s="19"/>
      <c r="I246" s="19"/>
      <c r="J246" s="19"/>
      <c r="K246" s="26">
        <f t="shared" si="11"/>
        <v>2200</v>
      </c>
    </row>
    <row r="247" spans="1:11" s="11" customFormat="1" ht="12.75">
      <c r="A247" s="16"/>
      <c r="B247" s="16"/>
      <c r="C247" s="46" t="s">
        <v>218</v>
      </c>
      <c r="D247" s="84">
        <v>20800</v>
      </c>
      <c r="E247" s="92"/>
      <c r="F247" s="88">
        <f t="shared" si="10"/>
        <v>0</v>
      </c>
      <c r="G247" s="19"/>
      <c r="H247" s="19"/>
      <c r="I247" s="19"/>
      <c r="J247" s="19"/>
      <c r="K247" s="26">
        <f t="shared" si="11"/>
        <v>20800</v>
      </c>
    </row>
    <row r="248" spans="1:11" s="11" customFormat="1" ht="12.75">
      <c r="A248" s="16"/>
      <c r="B248" s="16"/>
      <c r="C248" s="46" t="s">
        <v>219</v>
      </c>
      <c r="D248" s="84">
        <v>31500</v>
      </c>
      <c r="E248" s="92"/>
      <c r="F248" s="88">
        <f t="shared" si="10"/>
        <v>0</v>
      </c>
      <c r="G248" s="19"/>
      <c r="H248" s="19"/>
      <c r="I248" s="19"/>
      <c r="J248" s="19"/>
      <c r="K248" s="26">
        <f t="shared" si="11"/>
        <v>31500</v>
      </c>
    </row>
    <row r="249" spans="1:11" s="11" customFormat="1" ht="12.75">
      <c r="A249" s="16"/>
      <c r="B249" s="16"/>
      <c r="C249" s="46" t="s">
        <v>220</v>
      </c>
      <c r="D249" s="84">
        <v>9000</v>
      </c>
      <c r="E249" s="92"/>
      <c r="F249" s="88">
        <f t="shared" si="10"/>
        <v>0</v>
      </c>
      <c r="G249" s="19"/>
      <c r="H249" s="19"/>
      <c r="I249" s="19"/>
      <c r="J249" s="19"/>
      <c r="K249" s="26">
        <f t="shared" si="11"/>
        <v>9000</v>
      </c>
    </row>
    <row r="250" spans="1:11" s="11" customFormat="1" ht="12.75">
      <c r="A250" s="16"/>
      <c r="B250" s="16"/>
      <c r="C250" s="46" t="s">
        <v>221</v>
      </c>
      <c r="D250" s="84">
        <v>32000</v>
      </c>
      <c r="E250" s="92"/>
      <c r="F250" s="88">
        <f t="shared" si="10"/>
        <v>0</v>
      </c>
      <c r="G250" s="19"/>
      <c r="H250" s="19"/>
      <c r="I250" s="19"/>
      <c r="J250" s="19"/>
      <c r="K250" s="26">
        <f t="shared" si="11"/>
        <v>32000</v>
      </c>
    </row>
    <row r="251" spans="1:11" s="11" customFormat="1" ht="25.5">
      <c r="A251" s="16"/>
      <c r="B251" s="16"/>
      <c r="C251" s="46" t="s">
        <v>362</v>
      </c>
      <c r="D251" s="84">
        <v>5000</v>
      </c>
      <c r="E251" s="92"/>
      <c r="F251" s="88">
        <f t="shared" si="10"/>
        <v>0</v>
      </c>
      <c r="G251" s="19"/>
      <c r="H251" s="19"/>
      <c r="I251" s="19"/>
      <c r="J251" s="19"/>
      <c r="K251" s="26">
        <f t="shared" si="11"/>
        <v>5000</v>
      </c>
    </row>
    <row r="252" spans="1:11" s="11" customFormat="1" ht="25.5">
      <c r="A252" s="16"/>
      <c r="B252" s="16"/>
      <c r="C252" s="46" t="s">
        <v>158</v>
      </c>
      <c r="D252" s="84">
        <v>138000</v>
      </c>
      <c r="E252" s="92"/>
      <c r="F252" s="88">
        <f t="shared" si="10"/>
        <v>0</v>
      </c>
      <c r="G252" s="19"/>
      <c r="H252" s="19"/>
      <c r="I252" s="19"/>
      <c r="J252" s="19"/>
      <c r="K252" s="26">
        <f t="shared" si="11"/>
        <v>138000</v>
      </c>
    </row>
    <row r="253" spans="1:11" s="11" customFormat="1" ht="12.75">
      <c r="A253" s="29"/>
      <c r="B253" s="29">
        <v>80120</v>
      </c>
      <c r="C253" s="39" t="s">
        <v>230</v>
      </c>
      <c r="D253" s="83">
        <f>SUM(D254:D262)</f>
        <v>27804462</v>
      </c>
      <c r="E253" s="91">
        <f>SUM(E254:E262)</f>
        <v>0</v>
      </c>
      <c r="F253" s="96">
        <f t="shared" si="10"/>
        <v>0</v>
      </c>
      <c r="G253" s="40">
        <f>SUM(G254:G262)</f>
        <v>0</v>
      </c>
      <c r="H253" s="40">
        <f>SUM(H254:H262)</f>
        <v>0</v>
      </c>
      <c r="I253" s="40">
        <f>SUM(I254:I262)</f>
        <v>0</v>
      </c>
      <c r="J253" s="40">
        <f>SUM(J254:J262)</f>
        <v>0</v>
      </c>
      <c r="K253" s="100">
        <f t="shared" si="11"/>
        <v>27804462</v>
      </c>
    </row>
    <row r="254" spans="1:11" s="11" customFormat="1" ht="12.75">
      <c r="A254" s="16"/>
      <c r="B254" s="16"/>
      <c r="C254" s="41" t="s">
        <v>360</v>
      </c>
      <c r="D254" s="84">
        <v>3345700</v>
      </c>
      <c r="E254" s="92"/>
      <c r="F254" s="88">
        <f t="shared" si="10"/>
        <v>0</v>
      </c>
      <c r="G254" s="19"/>
      <c r="H254" s="19"/>
      <c r="I254" s="19"/>
      <c r="J254" s="19"/>
      <c r="K254" s="26">
        <f t="shared" si="11"/>
        <v>3345700</v>
      </c>
    </row>
    <row r="255" spans="1:11" s="11" customFormat="1" ht="12.75">
      <c r="A255" s="16"/>
      <c r="B255" s="16"/>
      <c r="C255" s="41" t="s">
        <v>363</v>
      </c>
      <c r="D255" s="84">
        <v>5155700</v>
      </c>
      <c r="E255" s="92"/>
      <c r="F255" s="88">
        <f t="shared" si="10"/>
        <v>0</v>
      </c>
      <c r="G255" s="19"/>
      <c r="H255" s="19"/>
      <c r="I255" s="19"/>
      <c r="J255" s="19"/>
      <c r="K255" s="26">
        <f t="shared" si="11"/>
        <v>5155700</v>
      </c>
    </row>
    <row r="256" spans="1:11" s="11" customFormat="1" ht="12.75">
      <c r="A256" s="16"/>
      <c r="B256" s="16"/>
      <c r="C256" s="132" t="s">
        <v>46</v>
      </c>
      <c r="D256" s="84">
        <v>3525262</v>
      </c>
      <c r="E256" s="92"/>
      <c r="F256" s="88">
        <f t="shared" si="10"/>
        <v>0</v>
      </c>
      <c r="G256" s="19"/>
      <c r="H256" s="19"/>
      <c r="I256" s="19"/>
      <c r="J256" s="19"/>
      <c r="K256" s="26">
        <f t="shared" si="11"/>
        <v>3525262</v>
      </c>
    </row>
    <row r="257" spans="1:11" s="11" customFormat="1" ht="25.5">
      <c r="A257" s="16"/>
      <c r="B257" s="16"/>
      <c r="C257" s="41" t="s">
        <v>361</v>
      </c>
      <c r="D257" s="84">
        <v>2554900</v>
      </c>
      <c r="E257" s="92"/>
      <c r="F257" s="88">
        <f t="shared" si="10"/>
        <v>0</v>
      </c>
      <c r="G257" s="19"/>
      <c r="H257" s="19"/>
      <c r="I257" s="19"/>
      <c r="J257" s="19"/>
      <c r="K257" s="26">
        <f t="shared" si="11"/>
        <v>2554900</v>
      </c>
    </row>
    <row r="258" spans="1:11" s="11" customFormat="1" ht="25.5">
      <c r="A258" s="16"/>
      <c r="B258" s="16"/>
      <c r="C258" s="45" t="s">
        <v>47</v>
      </c>
      <c r="D258" s="84">
        <v>1500000</v>
      </c>
      <c r="E258" s="92"/>
      <c r="F258" s="88">
        <f t="shared" si="10"/>
        <v>0</v>
      </c>
      <c r="G258" s="19"/>
      <c r="H258" s="19"/>
      <c r="I258" s="19"/>
      <c r="J258" s="19"/>
      <c r="K258" s="26">
        <f t="shared" si="11"/>
        <v>1500000</v>
      </c>
    </row>
    <row r="259" spans="1:11" s="11" customFormat="1" ht="38.25">
      <c r="A259" s="16"/>
      <c r="B259" s="16"/>
      <c r="C259" s="41" t="s">
        <v>364</v>
      </c>
      <c r="D259" s="84">
        <v>1950000</v>
      </c>
      <c r="E259" s="92"/>
      <c r="F259" s="88">
        <f t="shared" si="10"/>
        <v>0</v>
      </c>
      <c r="G259" s="19"/>
      <c r="H259" s="19"/>
      <c r="I259" s="19"/>
      <c r="J259" s="19"/>
      <c r="K259" s="26">
        <f t="shared" si="11"/>
        <v>1950000</v>
      </c>
    </row>
    <row r="260" spans="1:11" s="11" customFormat="1" ht="25.5">
      <c r="A260" s="16"/>
      <c r="B260" s="16"/>
      <c r="C260" s="41" t="s">
        <v>365</v>
      </c>
      <c r="D260" s="84">
        <v>4907700</v>
      </c>
      <c r="E260" s="92"/>
      <c r="F260" s="88">
        <f t="shared" si="10"/>
        <v>0</v>
      </c>
      <c r="G260" s="19"/>
      <c r="H260" s="19"/>
      <c r="I260" s="19"/>
      <c r="J260" s="19"/>
      <c r="K260" s="26">
        <f t="shared" si="11"/>
        <v>4907700</v>
      </c>
    </row>
    <row r="261" spans="1:11" s="11" customFormat="1" ht="12.75">
      <c r="A261" s="16"/>
      <c r="B261" s="16"/>
      <c r="C261" s="41" t="s">
        <v>366</v>
      </c>
      <c r="D261" s="84">
        <v>2828200</v>
      </c>
      <c r="E261" s="92"/>
      <c r="F261" s="88">
        <f t="shared" si="10"/>
        <v>0</v>
      </c>
      <c r="G261" s="19"/>
      <c r="H261" s="19"/>
      <c r="I261" s="19"/>
      <c r="J261" s="19"/>
      <c r="K261" s="26">
        <f t="shared" si="11"/>
        <v>2828200</v>
      </c>
    </row>
    <row r="262" spans="1:11" s="11" customFormat="1" ht="25.5">
      <c r="A262" s="16"/>
      <c r="B262" s="16"/>
      <c r="C262" s="41" t="s">
        <v>48</v>
      </c>
      <c r="D262" s="84">
        <v>2037000</v>
      </c>
      <c r="E262" s="92"/>
      <c r="F262" s="88">
        <f t="shared" si="10"/>
        <v>0</v>
      </c>
      <c r="G262" s="19"/>
      <c r="H262" s="19"/>
      <c r="I262" s="19"/>
      <c r="J262" s="19"/>
      <c r="K262" s="26">
        <f t="shared" si="11"/>
        <v>2037000</v>
      </c>
    </row>
    <row r="263" spans="1:11" s="11" customFormat="1" ht="12.75">
      <c r="A263" s="29"/>
      <c r="B263" s="29">
        <v>80130</v>
      </c>
      <c r="C263" s="39" t="s">
        <v>231</v>
      </c>
      <c r="D263" s="83">
        <f>SUM(D264:D273)</f>
        <v>35420550</v>
      </c>
      <c r="E263" s="91">
        <f>SUM(E264:E273)</f>
        <v>0</v>
      </c>
      <c r="F263" s="96">
        <f t="shared" si="10"/>
        <v>0</v>
      </c>
      <c r="G263" s="40">
        <f>SUM(G264:G273)</f>
        <v>0</v>
      </c>
      <c r="H263" s="40">
        <f>SUM(H264:H273)</f>
        <v>0</v>
      </c>
      <c r="I263" s="40">
        <f>SUM(I264:I273)</f>
        <v>0</v>
      </c>
      <c r="J263" s="40">
        <f>SUM(J264:J273)</f>
        <v>0</v>
      </c>
      <c r="K263" s="100">
        <f t="shared" si="11"/>
        <v>35420550</v>
      </c>
    </row>
    <row r="264" spans="1:11" s="11" customFormat="1" ht="12.75">
      <c r="A264" s="16"/>
      <c r="B264" s="16"/>
      <c r="C264" s="41" t="s">
        <v>232</v>
      </c>
      <c r="D264" s="84">
        <v>4999000</v>
      </c>
      <c r="E264" s="92"/>
      <c r="F264" s="88">
        <f t="shared" si="10"/>
        <v>0</v>
      </c>
      <c r="G264" s="19"/>
      <c r="H264" s="19"/>
      <c r="I264" s="19"/>
      <c r="J264" s="19"/>
      <c r="K264" s="26">
        <f t="shared" si="11"/>
        <v>4999000</v>
      </c>
    </row>
    <row r="265" spans="1:11" s="11" customFormat="1" ht="12.75">
      <c r="A265" s="16"/>
      <c r="B265" s="16"/>
      <c r="C265" s="41" t="s">
        <v>233</v>
      </c>
      <c r="D265" s="84">
        <v>4509500</v>
      </c>
      <c r="E265" s="92"/>
      <c r="F265" s="88">
        <f t="shared" si="10"/>
        <v>0</v>
      </c>
      <c r="G265" s="19"/>
      <c r="H265" s="19"/>
      <c r="I265" s="19"/>
      <c r="J265" s="19"/>
      <c r="K265" s="26">
        <f t="shared" si="11"/>
        <v>4509500</v>
      </c>
    </row>
    <row r="266" spans="1:11" s="11" customFormat="1" ht="12.75">
      <c r="A266" s="16"/>
      <c r="B266" s="16"/>
      <c r="C266" s="41" t="s">
        <v>234</v>
      </c>
      <c r="D266" s="84">
        <v>3844300</v>
      </c>
      <c r="E266" s="92"/>
      <c r="F266" s="88">
        <f t="shared" si="10"/>
        <v>0</v>
      </c>
      <c r="G266" s="19"/>
      <c r="H266" s="19"/>
      <c r="I266" s="19"/>
      <c r="J266" s="19"/>
      <c r="K266" s="26">
        <f t="shared" si="11"/>
        <v>3844300</v>
      </c>
    </row>
    <row r="267" spans="1:11" s="11" customFormat="1" ht="25.5">
      <c r="A267" s="16"/>
      <c r="B267" s="16"/>
      <c r="C267" s="41" t="s">
        <v>235</v>
      </c>
      <c r="D267" s="84">
        <v>2396300</v>
      </c>
      <c r="E267" s="92"/>
      <c r="F267" s="88">
        <f t="shared" si="10"/>
        <v>0</v>
      </c>
      <c r="G267" s="19"/>
      <c r="H267" s="19"/>
      <c r="I267" s="19"/>
      <c r="J267" s="19"/>
      <c r="K267" s="26">
        <f t="shared" si="11"/>
        <v>2396300</v>
      </c>
    </row>
    <row r="268" spans="1:11" s="11" customFormat="1" ht="12.75">
      <c r="A268" s="16"/>
      <c r="B268" s="16"/>
      <c r="C268" s="41" t="s">
        <v>236</v>
      </c>
      <c r="D268" s="84">
        <v>4315600</v>
      </c>
      <c r="E268" s="92"/>
      <c r="F268" s="88">
        <f t="shared" si="10"/>
        <v>0</v>
      </c>
      <c r="G268" s="19"/>
      <c r="H268" s="19"/>
      <c r="I268" s="19"/>
      <c r="J268" s="19"/>
      <c r="K268" s="26">
        <f t="shared" si="11"/>
        <v>4315600</v>
      </c>
    </row>
    <row r="269" spans="1:11" s="11" customFormat="1" ht="12.75">
      <c r="A269" s="16"/>
      <c r="B269" s="16"/>
      <c r="C269" s="41" t="s">
        <v>237</v>
      </c>
      <c r="D269" s="84">
        <v>318300</v>
      </c>
      <c r="E269" s="92"/>
      <c r="F269" s="88">
        <f t="shared" si="10"/>
        <v>0</v>
      </c>
      <c r="G269" s="19"/>
      <c r="H269" s="19"/>
      <c r="I269" s="19"/>
      <c r="J269" s="19"/>
      <c r="K269" s="26">
        <f t="shared" si="11"/>
        <v>318300</v>
      </c>
    </row>
    <row r="270" spans="1:11" s="11" customFormat="1" ht="12.75">
      <c r="A270" s="16"/>
      <c r="B270" s="16"/>
      <c r="C270" s="41" t="s">
        <v>238</v>
      </c>
      <c r="D270" s="84">
        <v>2839150</v>
      </c>
      <c r="E270" s="92"/>
      <c r="F270" s="88">
        <f t="shared" si="10"/>
        <v>0</v>
      </c>
      <c r="G270" s="19"/>
      <c r="H270" s="19"/>
      <c r="I270" s="19"/>
      <c r="J270" s="19"/>
      <c r="K270" s="26">
        <f t="shared" si="11"/>
        <v>2839150</v>
      </c>
    </row>
    <row r="271" spans="1:11" s="11" customFormat="1" ht="12.75">
      <c r="A271" s="16"/>
      <c r="B271" s="16"/>
      <c r="C271" s="41" t="s">
        <v>321</v>
      </c>
      <c r="D271" s="84">
        <v>4534400</v>
      </c>
      <c r="E271" s="92"/>
      <c r="F271" s="88">
        <f t="shared" si="10"/>
        <v>0</v>
      </c>
      <c r="G271" s="19"/>
      <c r="H271" s="19"/>
      <c r="I271" s="19"/>
      <c r="J271" s="19"/>
      <c r="K271" s="26">
        <f t="shared" si="11"/>
        <v>4534400</v>
      </c>
    </row>
    <row r="272" spans="1:11" s="11" customFormat="1" ht="12.75">
      <c r="A272" s="16"/>
      <c r="B272" s="16"/>
      <c r="C272" s="41" t="s">
        <v>239</v>
      </c>
      <c r="D272" s="84">
        <v>4084000</v>
      </c>
      <c r="E272" s="92"/>
      <c r="F272" s="88">
        <f t="shared" si="10"/>
        <v>0</v>
      </c>
      <c r="G272" s="19"/>
      <c r="H272" s="19"/>
      <c r="I272" s="19"/>
      <c r="J272" s="19"/>
      <c r="K272" s="26">
        <f t="shared" si="11"/>
        <v>4084000</v>
      </c>
    </row>
    <row r="273" spans="1:11" s="11" customFormat="1" ht="25.5">
      <c r="A273" s="16"/>
      <c r="B273" s="16"/>
      <c r="C273" s="41" t="s">
        <v>49</v>
      </c>
      <c r="D273" s="84">
        <v>3580000</v>
      </c>
      <c r="E273" s="92"/>
      <c r="F273" s="88">
        <f t="shared" si="10"/>
        <v>0</v>
      </c>
      <c r="G273" s="19"/>
      <c r="H273" s="19"/>
      <c r="I273" s="19"/>
      <c r="J273" s="19"/>
      <c r="K273" s="26">
        <f t="shared" si="11"/>
        <v>3580000</v>
      </c>
    </row>
    <row r="274" spans="1:11" s="11" customFormat="1" ht="12.75">
      <c r="A274" s="29"/>
      <c r="B274" s="29">
        <v>80132</v>
      </c>
      <c r="C274" s="39" t="s">
        <v>240</v>
      </c>
      <c r="D274" s="83">
        <f>SUM(D275:D275)</f>
        <v>2459600</v>
      </c>
      <c r="E274" s="91">
        <f>SUM(E275:E275)</f>
        <v>0</v>
      </c>
      <c r="F274" s="88">
        <f t="shared" si="10"/>
        <v>0</v>
      </c>
      <c r="G274" s="40">
        <f>SUM(G275:G275)</f>
        <v>0</v>
      </c>
      <c r="H274" s="40">
        <f>SUM(H275:H275)</f>
        <v>0</v>
      </c>
      <c r="I274" s="40">
        <f>SUM(I275:I275)</f>
        <v>0</v>
      </c>
      <c r="J274" s="40">
        <f>SUM(J275:J275)</f>
        <v>0</v>
      </c>
      <c r="K274" s="100">
        <f t="shared" si="11"/>
        <v>2459600</v>
      </c>
    </row>
    <row r="275" spans="1:11" s="11" customFormat="1" ht="25.5">
      <c r="A275" s="16"/>
      <c r="B275" s="16"/>
      <c r="C275" s="41" t="s">
        <v>303</v>
      </c>
      <c r="D275" s="84">
        <v>2459600</v>
      </c>
      <c r="E275" s="92"/>
      <c r="F275" s="88">
        <f t="shared" si="10"/>
        <v>0</v>
      </c>
      <c r="G275" s="19"/>
      <c r="H275" s="19"/>
      <c r="I275" s="19"/>
      <c r="J275" s="19"/>
      <c r="K275" s="26">
        <f t="shared" si="11"/>
        <v>2459600</v>
      </c>
    </row>
    <row r="276" spans="1:11" s="11" customFormat="1" ht="12.75">
      <c r="A276" s="29"/>
      <c r="B276" s="29">
        <v>80134</v>
      </c>
      <c r="C276" s="39" t="s">
        <v>241</v>
      </c>
      <c r="D276" s="83">
        <f>SUM(D277:D278)</f>
        <v>886800</v>
      </c>
      <c r="E276" s="91">
        <f>SUM(E277:E278)</f>
        <v>0</v>
      </c>
      <c r="F276" s="96">
        <f t="shared" si="10"/>
        <v>0</v>
      </c>
      <c r="G276" s="40">
        <f>SUM(G277:G278)</f>
        <v>0</v>
      </c>
      <c r="H276" s="40">
        <f>SUM(H277:H278)</f>
        <v>0</v>
      </c>
      <c r="I276" s="40">
        <f>SUM(I277:I278)</f>
        <v>0</v>
      </c>
      <c r="J276" s="40">
        <f>SUM(J277:J278)</f>
        <v>0</v>
      </c>
      <c r="K276" s="100">
        <f t="shared" si="11"/>
        <v>886800</v>
      </c>
    </row>
    <row r="277" spans="1:11" s="11" customFormat="1" ht="12.75">
      <c r="A277" s="16"/>
      <c r="B277" s="16"/>
      <c r="C277" s="41" t="s">
        <v>238</v>
      </c>
      <c r="D277" s="84">
        <v>532700</v>
      </c>
      <c r="E277" s="92"/>
      <c r="F277" s="88">
        <f aca="true" t="shared" si="12" ref="F277:F343">E277-J277</f>
        <v>0</v>
      </c>
      <c r="G277" s="19"/>
      <c r="H277" s="19"/>
      <c r="I277" s="19"/>
      <c r="J277" s="19"/>
      <c r="K277" s="26">
        <f aca="true" t="shared" si="13" ref="K277:K343">D277+E277</f>
        <v>532700</v>
      </c>
    </row>
    <row r="278" spans="1:11" s="11" customFormat="1" ht="25.5">
      <c r="A278" s="16"/>
      <c r="B278" s="16"/>
      <c r="C278" s="41" t="s">
        <v>348</v>
      </c>
      <c r="D278" s="84">
        <v>354100</v>
      </c>
      <c r="E278" s="92"/>
      <c r="F278" s="88">
        <f t="shared" si="12"/>
        <v>0</v>
      </c>
      <c r="G278" s="19"/>
      <c r="H278" s="19"/>
      <c r="I278" s="19"/>
      <c r="J278" s="19"/>
      <c r="K278" s="26">
        <f t="shared" si="13"/>
        <v>354100</v>
      </c>
    </row>
    <row r="279" spans="1:11" s="11" customFormat="1" ht="38.25">
      <c r="A279" s="16"/>
      <c r="B279" s="29">
        <v>80140</v>
      </c>
      <c r="C279" s="39" t="s">
        <v>383</v>
      </c>
      <c r="D279" s="83">
        <f>SUM(D280:D281)</f>
        <v>2183700</v>
      </c>
      <c r="E279" s="91">
        <f>SUM(E280:E281)</f>
        <v>61620</v>
      </c>
      <c r="F279" s="96">
        <f t="shared" si="12"/>
        <v>0</v>
      </c>
      <c r="G279" s="40">
        <f>SUM(G280:G281)</f>
        <v>0</v>
      </c>
      <c r="H279" s="40">
        <f>SUM(H280:H281)</f>
        <v>0</v>
      </c>
      <c r="I279" s="40">
        <f>SUM(I280:I281)</f>
        <v>0</v>
      </c>
      <c r="J279" s="40">
        <f>SUM(J280:J281)</f>
        <v>61620</v>
      </c>
      <c r="K279" s="100">
        <f t="shared" si="13"/>
        <v>2245320</v>
      </c>
    </row>
    <row r="280" spans="1:11" s="11" customFormat="1" ht="25.5">
      <c r="A280" s="16"/>
      <c r="B280" s="16"/>
      <c r="C280" s="41" t="s">
        <v>159</v>
      </c>
      <c r="D280" s="84">
        <v>2183700</v>
      </c>
      <c r="E280" s="92"/>
      <c r="F280" s="88">
        <f t="shared" si="12"/>
        <v>0</v>
      </c>
      <c r="G280" s="19"/>
      <c r="H280" s="19"/>
      <c r="I280" s="19"/>
      <c r="J280" s="19"/>
      <c r="K280" s="26">
        <f t="shared" si="13"/>
        <v>2183700</v>
      </c>
    </row>
    <row r="281" spans="1:11" s="11" customFormat="1" ht="38.25">
      <c r="A281" s="16"/>
      <c r="B281" s="16"/>
      <c r="C281" s="41" t="s">
        <v>139</v>
      </c>
      <c r="D281" s="84"/>
      <c r="E281" s="92">
        <v>61620</v>
      </c>
      <c r="F281" s="88">
        <f>E281-J281</f>
        <v>0</v>
      </c>
      <c r="G281" s="19"/>
      <c r="H281" s="19"/>
      <c r="I281" s="19"/>
      <c r="J281" s="19">
        <v>61620</v>
      </c>
      <c r="K281" s="26">
        <f>D281+E281</f>
        <v>61620</v>
      </c>
    </row>
    <row r="282" spans="1:11" s="11" customFormat="1" ht="25.5">
      <c r="A282" s="16"/>
      <c r="B282" s="29">
        <v>80142</v>
      </c>
      <c r="C282" s="39" t="s">
        <v>357</v>
      </c>
      <c r="D282" s="83">
        <f>D283</f>
        <v>455700</v>
      </c>
      <c r="E282" s="91">
        <f>E283</f>
        <v>0</v>
      </c>
      <c r="F282" s="96">
        <f t="shared" si="12"/>
        <v>0</v>
      </c>
      <c r="G282" s="40">
        <f>G283</f>
        <v>0</v>
      </c>
      <c r="H282" s="40">
        <f>H283</f>
        <v>0</v>
      </c>
      <c r="I282" s="40">
        <f>I283</f>
        <v>0</v>
      </c>
      <c r="J282" s="40">
        <f>J283</f>
        <v>0</v>
      </c>
      <c r="K282" s="100">
        <f t="shared" si="13"/>
        <v>455700</v>
      </c>
    </row>
    <row r="283" spans="1:11" s="11" customFormat="1" ht="25.5">
      <c r="A283" s="16"/>
      <c r="B283" s="16"/>
      <c r="C283" s="41" t="s">
        <v>160</v>
      </c>
      <c r="D283" s="84">
        <v>455700</v>
      </c>
      <c r="E283" s="92"/>
      <c r="F283" s="88">
        <f t="shared" si="12"/>
        <v>0</v>
      </c>
      <c r="G283" s="19"/>
      <c r="H283" s="19"/>
      <c r="I283" s="19"/>
      <c r="J283" s="19"/>
      <c r="K283" s="26">
        <f t="shared" si="13"/>
        <v>455700</v>
      </c>
    </row>
    <row r="284" spans="1:11" s="11" customFormat="1" ht="38.25">
      <c r="A284" s="16"/>
      <c r="B284" s="16"/>
      <c r="C284" s="41" t="s">
        <v>339</v>
      </c>
      <c r="D284" s="84">
        <v>185000</v>
      </c>
      <c r="E284" s="92"/>
      <c r="F284" s="88">
        <f t="shared" si="12"/>
        <v>0</v>
      </c>
      <c r="G284" s="19"/>
      <c r="H284" s="19"/>
      <c r="I284" s="19"/>
      <c r="J284" s="19"/>
      <c r="K284" s="26">
        <f t="shared" si="13"/>
        <v>185000</v>
      </c>
    </row>
    <row r="285" spans="1:11" s="11" customFormat="1" ht="12.75">
      <c r="A285" s="29"/>
      <c r="B285" s="29">
        <v>80146</v>
      </c>
      <c r="C285" s="39" t="s">
        <v>373</v>
      </c>
      <c r="D285" s="83">
        <f>D286</f>
        <v>756800</v>
      </c>
      <c r="E285" s="91">
        <f>E286</f>
        <v>0</v>
      </c>
      <c r="F285" s="96">
        <f t="shared" si="12"/>
        <v>0</v>
      </c>
      <c r="G285" s="40">
        <f>G286</f>
        <v>0</v>
      </c>
      <c r="H285" s="40">
        <f>H286</f>
        <v>0</v>
      </c>
      <c r="I285" s="40">
        <f>I286</f>
        <v>0</v>
      </c>
      <c r="J285" s="40">
        <f>J286</f>
        <v>0</v>
      </c>
      <c r="K285" s="100">
        <f t="shared" si="13"/>
        <v>756800</v>
      </c>
    </row>
    <row r="286" spans="1:11" s="11" customFormat="1" ht="12.75">
      <c r="A286" s="29"/>
      <c r="B286" s="29"/>
      <c r="C286" s="41" t="s">
        <v>355</v>
      </c>
      <c r="D286" s="84">
        <v>756800</v>
      </c>
      <c r="E286" s="92"/>
      <c r="F286" s="88">
        <f t="shared" si="12"/>
        <v>0</v>
      </c>
      <c r="G286" s="19"/>
      <c r="H286" s="19"/>
      <c r="I286" s="19"/>
      <c r="J286" s="19"/>
      <c r="K286" s="26">
        <f t="shared" si="13"/>
        <v>756800</v>
      </c>
    </row>
    <row r="287" spans="1:11" s="11" customFormat="1" ht="12.75">
      <c r="A287" s="29"/>
      <c r="B287" s="29">
        <v>80195</v>
      </c>
      <c r="C287" s="39" t="s">
        <v>421</v>
      </c>
      <c r="D287" s="83">
        <f>SUM(D288:D310)</f>
        <v>8880028</v>
      </c>
      <c r="E287" s="91">
        <f>SUM(E288:E310)</f>
        <v>70000</v>
      </c>
      <c r="F287" s="96">
        <f t="shared" si="12"/>
        <v>70000</v>
      </c>
      <c r="G287" s="40">
        <f>SUM(G288:G310)</f>
        <v>0</v>
      </c>
      <c r="H287" s="40">
        <f>SUM(H288:H310)</f>
        <v>0</v>
      </c>
      <c r="I287" s="40">
        <f>SUM(I288:I310)</f>
        <v>0</v>
      </c>
      <c r="J287" s="40">
        <f>SUM(J288:J310)</f>
        <v>0</v>
      </c>
      <c r="K287" s="100">
        <f t="shared" si="13"/>
        <v>8950028</v>
      </c>
    </row>
    <row r="288" spans="1:11" s="11" customFormat="1" ht="12.75">
      <c r="A288" s="29"/>
      <c r="B288" s="29"/>
      <c r="C288" s="41" t="s">
        <v>347</v>
      </c>
      <c r="D288" s="84">
        <v>405300</v>
      </c>
      <c r="E288" s="92"/>
      <c r="F288" s="88">
        <f t="shared" si="12"/>
        <v>0</v>
      </c>
      <c r="G288" s="19"/>
      <c r="H288" s="19"/>
      <c r="I288" s="19"/>
      <c r="J288" s="19"/>
      <c r="K288" s="26">
        <f t="shared" si="13"/>
        <v>405300</v>
      </c>
    </row>
    <row r="289" spans="1:11" s="11" customFormat="1" ht="12.75">
      <c r="A289" s="29"/>
      <c r="B289" s="29"/>
      <c r="C289" s="41" t="s">
        <v>349</v>
      </c>
      <c r="D289" s="84">
        <v>161500</v>
      </c>
      <c r="E289" s="92"/>
      <c r="F289" s="88">
        <f t="shared" si="12"/>
        <v>0</v>
      </c>
      <c r="G289" s="19"/>
      <c r="H289" s="19"/>
      <c r="I289" s="19"/>
      <c r="J289" s="19"/>
      <c r="K289" s="26">
        <f t="shared" si="13"/>
        <v>161500</v>
      </c>
    </row>
    <row r="290" spans="1:11" s="11" customFormat="1" ht="25.5">
      <c r="A290" s="29"/>
      <c r="B290" s="29"/>
      <c r="C290" s="41" t="s">
        <v>406</v>
      </c>
      <c r="D290" s="84">
        <v>1054200</v>
      </c>
      <c r="E290" s="92"/>
      <c r="F290" s="88">
        <f t="shared" si="12"/>
        <v>0</v>
      </c>
      <c r="G290" s="19"/>
      <c r="H290" s="19"/>
      <c r="I290" s="19"/>
      <c r="J290" s="19"/>
      <c r="K290" s="26">
        <f t="shared" si="13"/>
        <v>1054200</v>
      </c>
    </row>
    <row r="291" spans="1:11" s="11" customFormat="1" ht="12.75">
      <c r="A291" s="29"/>
      <c r="B291" s="29"/>
      <c r="C291" s="41" t="s">
        <v>350</v>
      </c>
      <c r="D291" s="84">
        <v>60000</v>
      </c>
      <c r="E291" s="92"/>
      <c r="F291" s="88">
        <f t="shared" si="12"/>
        <v>0</v>
      </c>
      <c r="G291" s="19"/>
      <c r="H291" s="19"/>
      <c r="I291" s="19"/>
      <c r="J291" s="19"/>
      <c r="K291" s="26">
        <f t="shared" si="13"/>
        <v>60000</v>
      </c>
    </row>
    <row r="292" spans="1:11" s="5" customFormat="1" ht="25.5">
      <c r="A292" s="29"/>
      <c r="B292" s="29"/>
      <c r="C292" s="41" t="s">
        <v>382</v>
      </c>
      <c r="D292" s="84">
        <v>2614300</v>
      </c>
      <c r="E292" s="92"/>
      <c r="F292" s="88">
        <f t="shared" si="12"/>
        <v>0</v>
      </c>
      <c r="G292" s="19"/>
      <c r="H292" s="19"/>
      <c r="I292" s="19"/>
      <c r="J292" s="19"/>
      <c r="K292" s="26">
        <f t="shared" si="13"/>
        <v>2614300</v>
      </c>
    </row>
    <row r="293" spans="1:11" s="11" customFormat="1" ht="12.75">
      <c r="A293" s="29"/>
      <c r="B293" s="29"/>
      <c r="C293" s="41" t="s">
        <v>351</v>
      </c>
      <c r="D293" s="84">
        <v>200000</v>
      </c>
      <c r="E293" s="92"/>
      <c r="F293" s="88">
        <f t="shared" si="12"/>
        <v>0</v>
      </c>
      <c r="G293" s="19"/>
      <c r="H293" s="19"/>
      <c r="I293" s="19"/>
      <c r="J293" s="19"/>
      <c r="K293" s="26">
        <f t="shared" si="13"/>
        <v>200000</v>
      </c>
    </row>
    <row r="294" spans="1:11" s="11" customFormat="1" ht="25.5">
      <c r="A294" s="29"/>
      <c r="B294" s="29"/>
      <c r="C294" s="41" t="s">
        <v>471</v>
      </c>
      <c r="D294" s="84">
        <v>4000</v>
      </c>
      <c r="E294" s="92"/>
      <c r="F294" s="88">
        <f t="shared" si="12"/>
        <v>0</v>
      </c>
      <c r="G294" s="19"/>
      <c r="H294" s="19"/>
      <c r="I294" s="19"/>
      <c r="J294" s="19"/>
      <c r="K294" s="26">
        <f t="shared" si="13"/>
        <v>4000</v>
      </c>
    </row>
    <row r="295" spans="1:11" s="11" customFormat="1" ht="25.5">
      <c r="A295" s="29"/>
      <c r="B295" s="29"/>
      <c r="C295" s="41" t="s">
        <v>472</v>
      </c>
      <c r="D295" s="84">
        <v>40000</v>
      </c>
      <c r="E295" s="92"/>
      <c r="F295" s="88">
        <f t="shared" si="12"/>
        <v>0</v>
      </c>
      <c r="G295" s="19"/>
      <c r="H295" s="19"/>
      <c r="I295" s="19"/>
      <c r="J295" s="19"/>
      <c r="K295" s="26">
        <f t="shared" si="13"/>
        <v>40000</v>
      </c>
    </row>
    <row r="296" spans="1:11" s="11" customFormat="1" ht="25.5">
      <c r="A296" s="29"/>
      <c r="B296" s="29"/>
      <c r="C296" s="41" t="s">
        <v>473</v>
      </c>
      <c r="D296" s="84">
        <v>20000</v>
      </c>
      <c r="E296" s="92"/>
      <c r="F296" s="88">
        <f t="shared" si="12"/>
        <v>0</v>
      </c>
      <c r="G296" s="19"/>
      <c r="H296" s="19"/>
      <c r="I296" s="19"/>
      <c r="J296" s="19"/>
      <c r="K296" s="26">
        <f t="shared" si="13"/>
        <v>20000</v>
      </c>
    </row>
    <row r="297" spans="1:11" s="11" customFormat="1" ht="63.75">
      <c r="A297" s="29"/>
      <c r="B297" s="29"/>
      <c r="C297" s="41" t="s">
        <v>474</v>
      </c>
      <c r="D297" s="84">
        <v>30000</v>
      </c>
      <c r="E297" s="92"/>
      <c r="F297" s="88">
        <f t="shared" si="12"/>
        <v>0</v>
      </c>
      <c r="G297" s="19"/>
      <c r="H297" s="19"/>
      <c r="I297" s="19"/>
      <c r="J297" s="19"/>
      <c r="K297" s="26">
        <f t="shared" si="13"/>
        <v>30000</v>
      </c>
    </row>
    <row r="298" spans="1:11" s="11" customFormat="1" ht="38.25">
      <c r="A298" s="29"/>
      <c r="B298" s="29"/>
      <c r="C298" s="41" t="s">
        <v>475</v>
      </c>
      <c r="D298" s="84">
        <v>12000</v>
      </c>
      <c r="E298" s="92"/>
      <c r="F298" s="88">
        <f t="shared" si="12"/>
        <v>0</v>
      </c>
      <c r="G298" s="19"/>
      <c r="H298" s="19"/>
      <c r="I298" s="19"/>
      <c r="J298" s="19"/>
      <c r="K298" s="26">
        <f t="shared" si="13"/>
        <v>12000</v>
      </c>
    </row>
    <row r="299" spans="1:11" s="11" customFormat="1" ht="12.75">
      <c r="A299" s="29"/>
      <c r="B299" s="29"/>
      <c r="C299" s="41" t="s">
        <v>161</v>
      </c>
      <c r="D299" s="84">
        <v>50000</v>
      </c>
      <c r="E299" s="92"/>
      <c r="F299" s="88">
        <f t="shared" si="12"/>
        <v>0</v>
      </c>
      <c r="G299" s="19"/>
      <c r="H299" s="19"/>
      <c r="I299" s="19"/>
      <c r="J299" s="19"/>
      <c r="K299" s="26">
        <f t="shared" si="13"/>
        <v>50000</v>
      </c>
    </row>
    <row r="300" spans="1:11" s="11" customFormat="1" ht="25.5">
      <c r="A300" s="29"/>
      <c r="B300" s="29"/>
      <c r="C300" s="41" t="s">
        <v>50</v>
      </c>
      <c r="D300" s="84">
        <v>3661850</v>
      </c>
      <c r="E300" s="92"/>
      <c r="F300" s="88">
        <f t="shared" si="12"/>
        <v>0</v>
      </c>
      <c r="G300" s="19"/>
      <c r="H300" s="19"/>
      <c r="I300" s="19"/>
      <c r="J300" s="19"/>
      <c r="K300" s="26">
        <f t="shared" si="13"/>
        <v>3661850</v>
      </c>
    </row>
    <row r="301" spans="1:11" s="11" customFormat="1" ht="51">
      <c r="A301" s="29"/>
      <c r="B301" s="29"/>
      <c r="C301" s="41" t="s">
        <v>476</v>
      </c>
      <c r="D301" s="84">
        <v>106200</v>
      </c>
      <c r="E301" s="92"/>
      <c r="F301" s="88">
        <f t="shared" si="12"/>
        <v>0</v>
      </c>
      <c r="G301" s="19"/>
      <c r="H301" s="19"/>
      <c r="I301" s="19"/>
      <c r="J301" s="19"/>
      <c r="K301" s="26">
        <f t="shared" si="13"/>
        <v>106200</v>
      </c>
    </row>
    <row r="302" spans="1:11" s="11" customFormat="1" ht="25.5">
      <c r="A302" s="29"/>
      <c r="B302" s="29"/>
      <c r="C302" s="41" t="s">
        <v>488</v>
      </c>
      <c r="D302" s="84">
        <v>50000</v>
      </c>
      <c r="E302" s="92"/>
      <c r="F302" s="88">
        <f t="shared" si="12"/>
        <v>0</v>
      </c>
      <c r="G302" s="19"/>
      <c r="H302" s="19"/>
      <c r="I302" s="19"/>
      <c r="J302" s="19"/>
      <c r="K302" s="26">
        <f t="shared" si="13"/>
        <v>50000</v>
      </c>
    </row>
    <row r="303" spans="1:11" s="11" customFormat="1" ht="12.75">
      <c r="A303" s="29"/>
      <c r="B303" s="29"/>
      <c r="C303" s="41" t="s">
        <v>242</v>
      </c>
      <c r="D303" s="84">
        <v>5740</v>
      </c>
      <c r="E303" s="92"/>
      <c r="F303" s="88">
        <f t="shared" si="12"/>
        <v>0</v>
      </c>
      <c r="G303" s="19"/>
      <c r="H303" s="19"/>
      <c r="I303" s="19"/>
      <c r="J303" s="19"/>
      <c r="K303" s="26">
        <f t="shared" si="13"/>
        <v>5740</v>
      </c>
    </row>
    <row r="304" spans="1:11" s="11" customFormat="1" ht="12.75">
      <c r="A304" s="29"/>
      <c r="B304" s="29"/>
      <c r="C304" s="41" t="s">
        <v>51</v>
      </c>
      <c r="D304" s="84">
        <v>150000</v>
      </c>
      <c r="E304" s="92"/>
      <c r="F304" s="88">
        <f t="shared" si="12"/>
        <v>0</v>
      </c>
      <c r="G304" s="19"/>
      <c r="H304" s="19"/>
      <c r="I304" s="19"/>
      <c r="J304" s="19"/>
      <c r="K304" s="26">
        <f t="shared" si="13"/>
        <v>150000</v>
      </c>
    </row>
    <row r="305" spans="1:11" s="11" customFormat="1" ht="25.5">
      <c r="A305" s="29"/>
      <c r="B305" s="29"/>
      <c r="C305" s="41" t="s">
        <v>52</v>
      </c>
      <c r="D305" s="84">
        <v>3600</v>
      </c>
      <c r="E305" s="92"/>
      <c r="F305" s="88">
        <f t="shared" si="12"/>
        <v>0</v>
      </c>
      <c r="G305" s="19"/>
      <c r="H305" s="19"/>
      <c r="I305" s="19"/>
      <c r="J305" s="19"/>
      <c r="K305" s="26">
        <f t="shared" si="13"/>
        <v>3600</v>
      </c>
    </row>
    <row r="306" spans="1:11" s="11" customFormat="1" ht="12.75">
      <c r="A306" s="29"/>
      <c r="B306" s="29"/>
      <c r="C306" s="41" t="s">
        <v>53</v>
      </c>
      <c r="D306" s="84">
        <v>80000</v>
      </c>
      <c r="E306" s="92"/>
      <c r="F306" s="88">
        <f t="shared" si="12"/>
        <v>0</v>
      </c>
      <c r="G306" s="19"/>
      <c r="H306" s="19"/>
      <c r="I306" s="19"/>
      <c r="J306" s="19"/>
      <c r="K306" s="26">
        <f t="shared" si="13"/>
        <v>80000</v>
      </c>
    </row>
    <row r="307" spans="1:11" s="11" customFormat="1" ht="38.25">
      <c r="A307" s="29"/>
      <c r="B307" s="29"/>
      <c r="C307" s="41" t="s">
        <v>54</v>
      </c>
      <c r="D307" s="84">
        <v>100000</v>
      </c>
      <c r="E307" s="92"/>
      <c r="F307" s="88">
        <f t="shared" si="12"/>
        <v>0</v>
      </c>
      <c r="G307" s="19"/>
      <c r="H307" s="19"/>
      <c r="I307" s="19"/>
      <c r="J307" s="19"/>
      <c r="K307" s="26">
        <f t="shared" si="13"/>
        <v>100000</v>
      </c>
    </row>
    <row r="308" spans="1:11" s="11" customFormat="1" ht="12.75">
      <c r="A308" s="29"/>
      <c r="B308" s="29"/>
      <c r="C308" s="41" t="s">
        <v>55</v>
      </c>
      <c r="D308" s="84">
        <v>18300</v>
      </c>
      <c r="E308" s="92"/>
      <c r="F308" s="88">
        <f t="shared" si="12"/>
        <v>0</v>
      </c>
      <c r="G308" s="19"/>
      <c r="H308" s="19"/>
      <c r="I308" s="19"/>
      <c r="J308" s="19"/>
      <c r="K308" s="26">
        <f t="shared" si="13"/>
        <v>18300</v>
      </c>
    </row>
    <row r="309" spans="1:11" s="11" customFormat="1" ht="51">
      <c r="A309" s="29"/>
      <c r="B309" s="29"/>
      <c r="C309" s="41" t="s">
        <v>56</v>
      </c>
      <c r="D309" s="84">
        <v>53038</v>
      </c>
      <c r="E309" s="92"/>
      <c r="F309" s="88">
        <f>E309-J309</f>
        <v>0</v>
      </c>
      <c r="G309" s="19"/>
      <c r="H309" s="19"/>
      <c r="I309" s="19"/>
      <c r="J309" s="19"/>
      <c r="K309" s="26">
        <f>D309+E309</f>
        <v>53038</v>
      </c>
    </row>
    <row r="310" spans="1:11" s="11" customFormat="1" ht="25.5">
      <c r="A310" s="29"/>
      <c r="B310" s="29"/>
      <c r="C310" s="41" t="s">
        <v>589</v>
      </c>
      <c r="D310" s="84"/>
      <c r="E310" s="92">
        <v>70000</v>
      </c>
      <c r="F310" s="88">
        <f t="shared" si="12"/>
        <v>70000</v>
      </c>
      <c r="G310" s="19"/>
      <c r="H310" s="19"/>
      <c r="I310" s="19"/>
      <c r="J310" s="19"/>
      <c r="K310" s="26">
        <f t="shared" si="13"/>
        <v>70000</v>
      </c>
    </row>
    <row r="311" spans="1:11" s="11" customFormat="1" ht="19.5" customHeight="1">
      <c r="A311" s="6">
        <v>851</v>
      </c>
      <c r="B311" s="6"/>
      <c r="C311" s="7" t="s">
        <v>401</v>
      </c>
      <c r="D311" s="82">
        <f>D312+D328+D330+D332+D335</f>
        <v>5131250</v>
      </c>
      <c r="E311" s="90">
        <f>E312+E328+E330+E332+E335</f>
        <v>507000</v>
      </c>
      <c r="F311" s="30">
        <f t="shared" si="12"/>
        <v>507000</v>
      </c>
      <c r="G311" s="7">
        <f>G312+G328+G330+G332+G335</f>
        <v>0</v>
      </c>
      <c r="H311" s="7">
        <f>H312+H328+H330+H332+H335</f>
        <v>507000</v>
      </c>
      <c r="I311" s="7">
        <f>I312+I328+I330+I332+I335</f>
        <v>0</v>
      </c>
      <c r="J311" s="7">
        <f>J312+J328+J330+J332+J335</f>
        <v>0</v>
      </c>
      <c r="K311" s="24">
        <f t="shared" si="13"/>
        <v>5638250</v>
      </c>
    </row>
    <row r="312" spans="1:11" s="11" customFormat="1" ht="12.75">
      <c r="A312" s="29"/>
      <c r="B312" s="29">
        <v>85149</v>
      </c>
      <c r="C312" s="39" t="s">
        <v>196</v>
      </c>
      <c r="D312" s="83">
        <f>SUM(D313:D327)</f>
        <v>315000</v>
      </c>
      <c r="E312" s="91">
        <f>SUM(E313:E327)</f>
        <v>507000</v>
      </c>
      <c r="F312" s="96">
        <f t="shared" si="12"/>
        <v>507000</v>
      </c>
      <c r="G312" s="40">
        <f>SUM(G313:G327)</f>
        <v>0</v>
      </c>
      <c r="H312" s="40">
        <f>SUM(H313:H327)</f>
        <v>507000</v>
      </c>
      <c r="I312" s="40">
        <f>SUM(I313:I327)</f>
        <v>0</v>
      </c>
      <c r="J312" s="40">
        <f>SUM(J313:J327)</f>
        <v>0</v>
      </c>
      <c r="K312" s="100">
        <f t="shared" si="13"/>
        <v>822000</v>
      </c>
    </row>
    <row r="313" spans="1:11" s="11" customFormat="1" ht="38.25">
      <c r="A313" s="29"/>
      <c r="B313" s="29"/>
      <c r="C313" s="41" t="s">
        <v>162</v>
      </c>
      <c r="D313" s="84">
        <v>180000</v>
      </c>
      <c r="E313" s="92"/>
      <c r="F313" s="88">
        <f t="shared" si="12"/>
        <v>0</v>
      </c>
      <c r="G313" s="19"/>
      <c r="H313" s="19"/>
      <c r="I313" s="19"/>
      <c r="J313" s="19"/>
      <c r="K313" s="26">
        <f t="shared" si="13"/>
        <v>180000</v>
      </c>
    </row>
    <row r="314" spans="1:11" s="11" customFormat="1" ht="25.5">
      <c r="A314" s="29"/>
      <c r="B314" s="29"/>
      <c r="C314" s="41" t="s">
        <v>477</v>
      </c>
      <c r="D314" s="84">
        <v>15000</v>
      </c>
      <c r="E314" s="92"/>
      <c r="F314" s="88">
        <f t="shared" si="12"/>
        <v>0</v>
      </c>
      <c r="G314" s="19"/>
      <c r="H314" s="19"/>
      <c r="I314" s="19"/>
      <c r="J314" s="19"/>
      <c r="K314" s="26">
        <f t="shared" si="13"/>
        <v>15000</v>
      </c>
    </row>
    <row r="315" spans="1:11" s="11" customFormat="1" ht="25.5">
      <c r="A315" s="29"/>
      <c r="B315" s="29"/>
      <c r="C315" s="41" t="s">
        <v>478</v>
      </c>
      <c r="D315" s="84">
        <v>4500</v>
      </c>
      <c r="E315" s="92"/>
      <c r="F315" s="88">
        <f t="shared" si="12"/>
        <v>0</v>
      </c>
      <c r="G315" s="19"/>
      <c r="H315" s="19"/>
      <c r="I315" s="19"/>
      <c r="J315" s="19"/>
      <c r="K315" s="26">
        <f t="shared" si="13"/>
        <v>4500</v>
      </c>
    </row>
    <row r="316" spans="1:11" s="11" customFormat="1" ht="25.5">
      <c r="A316" s="29"/>
      <c r="B316" s="29"/>
      <c r="C316" s="41" t="s">
        <v>479</v>
      </c>
      <c r="D316" s="84">
        <v>24000</v>
      </c>
      <c r="E316" s="92"/>
      <c r="F316" s="88">
        <f t="shared" si="12"/>
        <v>0</v>
      </c>
      <c r="G316" s="19"/>
      <c r="H316" s="19"/>
      <c r="I316" s="19"/>
      <c r="J316" s="19"/>
      <c r="K316" s="26">
        <f t="shared" si="13"/>
        <v>24000</v>
      </c>
    </row>
    <row r="317" spans="1:11" s="11" customFormat="1" ht="25.5">
      <c r="A317" s="29"/>
      <c r="B317" s="29"/>
      <c r="C317" s="41" t="s">
        <v>487</v>
      </c>
      <c r="D317" s="84">
        <v>15000</v>
      </c>
      <c r="E317" s="92"/>
      <c r="F317" s="88">
        <f t="shared" si="12"/>
        <v>0</v>
      </c>
      <c r="G317" s="19"/>
      <c r="H317" s="19"/>
      <c r="I317" s="19"/>
      <c r="J317" s="19"/>
      <c r="K317" s="26">
        <f t="shared" si="13"/>
        <v>15000</v>
      </c>
    </row>
    <row r="318" spans="1:11" s="11" customFormat="1" ht="25.5">
      <c r="A318" s="29"/>
      <c r="B318" s="29"/>
      <c r="C318" s="41" t="s">
        <v>163</v>
      </c>
      <c r="D318" s="84">
        <v>15000</v>
      </c>
      <c r="E318" s="92"/>
      <c r="F318" s="88">
        <f t="shared" si="12"/>
        <v>0</v>
      </c>
      <c r="G318" s="19"/>
      <c r="H318" s="19"/>
      <c r="I318" s="19"/>
      <c r="J318" s="19"/>
      <c r="K318" s="26">
        <f t="shared" si="13"/>
        <v>15000</v>
      </c>
    </row>
    <row r="319" spans="1:11" s="11" customFormat="1" ht="25.5">
      <c r="A319" s="29"/>
      <c r="B319" s="29"/>
      <c r="C319" s="41" t="s">
        <v>489</v>
      </c>
      <c r="D319" s="84">
        <v>10000</v>
      </c>
      <c r="E319" s="92"/>
      <c r="F319" s="88">
        <f t="shared" si="12"/>
        <v>0</v>
      </c>
      <c r="G319" s="19"/>
      <c r="H319" s="19"/>
      <c r="I319" s="19"/>
      <c r="J319" s="19"/>
      <c r="K319" s="26">
        <f t="shared" si="13"/>
        <v>10000</v>
      </c>
    </row>
    <row r="320" spans="1:11" s="11" customFormat="1" ht="25.5">
      <c r="A320" s="29"/>
      <c r="B320" s="29"/>
      <c r="C320" s="41" t="s">
        <v>164</v>
      </c>
      <c r="D320" s="84">
        <v>5000</v>
      </c>
      <c r="E320" s="92"/>
      <c r="F320" s="88">
        <f t="shared" si="12"/>
        <v>0</v>
      </c>
      <c r="G320" s="19"/>
      <c r="H320" s="19"/>
      <c r="I320" s="19"/>
      <c r="J320" s="19"/>
      <c r="K320" s="26">
        <f t="shared" si="13"/>
        <v>5000</v>
      </c>
    </row>
    <row r="321" spans="1:11" s="11" customFormat="1" ht="38.25">
      <c r="A321" s="29"/>
      <c r="B321" s="29"/>
      <c r="C321" s="41" t="s">
        <v>165</v>
      </c>
      <c r="D321" s="84">
        <v>11000</v>
      </c>
      <c r="E321" s="92"/>
      <c r="F321" s="88">
        <f t="shared" si="12"/>
        <v>0</v>
      </c>
      <c r="G321" s="19"/>
      <c r="H321" s="19"/>
      <c r="I321" s="19"/>
      <c r="J321" s="19"/>
      <c r="K321" s="26">
        <f t="shared" si="13"/>
        <v>11000</v>
      </c>
    </row>
    <row r="322" spans="1:11" s="11" customFormat="1" ht="25.5">
      <c r="A322" s="29"/>
      <c r="B322" s="29"/>
      <c r="C322" s="41" t="s">
        <v>57</v>
      </c>
      <c r="D322" s="84">
        <v>10000</v>
      </c>
      <c r="E322" s="92"/>
      <c r="F322" s="88">
        <f t="shared" si="12"/>
        <v>0</v>
      </c>
      <c r="G322" s="19"/>
      <c r="H322" s="19"/>
      <c r="I322" s="19"/>
      <c r="J322" s="19"/>
      <c r="K322" s="26">
        <f t="shared" si="13"/>
        <v>10000</v>
      </c>
    </row>
    <row r="323" spans="1:11" s="11" customFormat="1" ht="25.5">
      <c r="A323" s="29"/>
      <c r="B323" s="29"/>
      <c r="C323" s="41" t="s">
        <v>58</v>
      </c>
      <c r="D323" s="84">
        <v>5000</v>
      </c>
      <c r="E323" s="92"/>
      <c r="F323" s="88">
        <f t="shared" si="12"/>
        <v>0</v>
      </c>
      <c r="G323" s="19"/>
      <c r="H323" s="19"/>
      <c r="I323" s="19"/>
      <c r="J323" s="19"/>
      <c r="K323" s="26">
        <f t="shared" si="13"/>
        <v>5000</v>
      </c>
    </row>
    <row r="324" spans="1:11" s="11" customFormat="1" ht="38.25">
      <c r="A324" s="29"/>
      <c r="B324" s="29"/>
      <c r="C324" s="41" t="s">
        <v>59</v>
      </c>
      <c r="D324" s="84">
        <v>10000</v>
      </c>
      <c r="E324" s="92"/>
      <c r="F324" s="88">
        <f t="shared" si="12"/>
        <v>0</v>
      </c>
      <c r="G324" s="19"/>
      <c r="H324" s="19"/>
      <c r="I324" s="19"/>
      <c r="J324" s="19"/>
      <c r="K324" s="26">
        <f t="shared" si="13"/>
        <v>10000</v>
      </c>
    </row>
    <row r="325" spans="1:11" s="11" customFormat="1" ht="38.25">
      <c r="A325" s="29"/>
      <c r="B325" s="29"/>
      <c r="C325" s="41" t="s">
        <v>60</v>
      </c>
      <c r="D325" s="84">
        <v>7500</v>
      </c>
      <c r="E325" s="92"/>
      <c r="F325" s="88">
        <f t="shared" si="12"/>
        <v>0</v>
      </c>
      <c r="G325" s="19"/>
      <c r="H325" s="19"/>
      <c r="I325" s="19"/>
      <c r="J325" s="19"/>
      <c r="K325" s="26">
        <f t="shared" si="13"/>
        <v>7500</v>
      </c>
    </row>
    <row r="326" spans="1:11" s="11" customFormat="1" ht="12.75">
      <c r="A326" s="29"/>
      <c r="B326" s="29"/>
      <c r="C326" s="41" t="s">
        <v>480</v>
      </c>
      <c r="D326" s="84">
        <v>3000</v>
      </c>
      <c r="E326" s="92"/>
      <c r="F326" s="88">
        <f>E326-J326</f>
        <v>0</v>
      </c>
      <c r="G326" s="19"/>
      <c r="H326" s="19"/>
      <c r="I326" s="19"/>
      <c r="J326" s="19"/>
      <c r="K326" s="26">
        <f>D326+E326</f>
        <v>3000</v>
      </c>
    </row>
    <row r="327" spans="1:11" s="11" customFormat="1" ht="25.5">
      <c r="A327" s="29"/>
      <c r="B327" s="29"/>
      <c r="C327" s="41" t="s">
        <v>132</v>
      </c>
      <c r="D327" s="84"/>
      <c r="E327" s="92">
        <v>507000</v>
      </c>
      <c r="F327" s="88">
        <f t="shared" si="12"/>
        <v>507000</v>
      </c>
      <c r="G327" s="19"/>
      <c r="H327" s="19">
        <v>507000</v>
      </c>
      <c r="I327" s="19"/>
      <c r="J327" s="19"/>
      <c r="K327" s="26">
        <f t="shared" si="13"/>
        <v>507000</v>
      </c>
    </row>
    <row r="328" spans="1:11" s="11" customFormat="1" ht="12.75">
      <c r="A328" s="29"/>
      <c r="B328" s="29">
        <v>85153</v>
      </c>
      <c r="C328" s="39" t="s">
        <v>313</v>
      </c>
      <c r="D328" s="83">
        <f>SUM(D329:D329)</f>
        <v>63000</v>
      </c>
      <c r="E328" s="91">
        <f>SUM(E329:E329)</f>
        <v>0</v>
      </c>
      <c r="F328" s="96">
        <f t="shared" si="12"/>
        <v>0</v>
      </c>
      <c r="G328" s="40">
        <f>SUM(G329:G329)</f>
        <v>0</v>
      </c>
      <c r="H328" s="40">
        <f>SUM(H329:H329)</f>
        <v>0</v>
      </c>
      <c r="I328" s="40">
        <f>SUM(I329:I329)</f>
        <v>0</v>
      </c>
      <c r="J328" s="40">
        <f>SUM(J329:J329)</f>
        <v>0</v>
      </c>
      <c r="K328" s="100">
        <f t="shared" si="13"/>
        <v>63000</v>
      </c>
    </row>
    <row r="329" spans="1:11" s="11" customFormat="1" ht="12.75">
      <c r="A329" s="16"/>
      <c r="B329" s="16"/>
      <c r="C329" s="41" t="s">
        <v>412</v>
      </c>
      <c r="D329" s="84">
        <v>63000</v>
      </c>
      <c r="E329" s="92"/>
      <c r="F329" s="88">
        <f t="shared" si="12"/>
        <v>0</v>
      </c>
      <c r="G329" s="19"/>
      <c r="H329" s="19"/>
      <c r="I329" s="19"/>
      <c r="J329" s="19"/>
      <c r="K329" s="26">
        <f t="shared" si="13"/>
        <v>63000</v>
      </c>
    </row>
    <row r="330" spans="1:11" s="11" customFormat="1" ht="12.75">
      <c r="A330" s="29"/>
      <c r="B330" s="29">
        <v>85154</v>
      </c>
      <c r="C330" s="39" t="s">
        <v>243</v>
      </c>
      <c r="D330" s="83">
        <f>SUM(D331:D331)</f>
        <v>1103700</v>
      </c>
      <c r="E330" s="91">
        <f>SUM(E331:E331)</f>
        <v>0</v>
      </c>
      <c r="F330" s="96">
        <f t="shared" si="12"/>
        <v>0</v>
      </c>
      <c r="G330" s="40">
        <f>SUM(G331:G331)</f>
        <v>0</v>
      </c>
      <c r="H330" s="40">
        <f>SUM(H331:H331)</f>
        <v>0</v>
      </c>
      <c r="I330" s="40">
        <f>SUM(I331:I331)</f>
        <v>0</v>
      </c>
      <c r="J330" s="40">
        <f>SUM(J331:J331)</f>
        <v>0</v>
      </c>
      <c r="K330" s="100">
        <f t="shared" si="13"/>
        <v>1103700</v>
      </c>
    </row>
    <row r="331" spans="1:11" s="11" customFormat="1" ht="38.25">
      <c r="A331" s="16"/>
      <c r="B331" s="16"/>
      <c r="C331" s="41" t="s">
        <v>370</v>
      </c>
      <c r="D331" s="84">
        <v>1103700</v>
      </c>
      <c r="E331" s="92"/>
      <c r="F331" s="88">
        <f t="shared" si="12"/>
        <v>0</v>
      </c>
      <c r="G331" s="19"/>
      <c r="H331" s="19"/>
      <c r="I331" s="19"/>
      <c r="J331" s="19"/>
      <c r="K331" s="26">
        <f t="shared" si="13"/>
        <v>1103700</v>
      </c>
    </row>
    <row r="332" spans="1:11" s="11" customFormat="1" ht="38.25">
      <c r="A332" s="16"/>
      <c r="B332" s="29">
        <v>85156</v>
      </c>
      <c r="C332" s="39" t="s">
        <v>244</v>
      </c>
      <c r="D332" s="83">
        <f>SUM(D333:D334)</f>
        <v>3575000</v>
      </c>
      <c r="E332" s="91">
        <f>SUM(E333:E334)</f>
        <v>0</v>
      </c>
      <c r="F332" s="96">
        <f t="shared" si="12"/>
        <v>0</v>
      </c>
      <c r="G332" s="40">
        <f>SUM(G333:G334)</f>
        <v>0</v>
      </c>
      <c r="H332" s="40">
        <f>SUM(H333:H334)</f>
        <v>0</v>
      </c>
      <c r="I332" s="40">
        <f>SUM(I333:I334)</f>
        <v>0</v>
      </c>
      <c r="J332" s="40">
        <f>SUM(J333:J334)</f>
        <v>0</v>
      </c>
      <c r="K332" s="100">
        <f t="shared" si="13"/>
        <v>3575000</v>
      </c>
    </row>
    <row r="333" spans="1:11" s="11" customFormat="1" ht="51">
      <c r="A333" s="16"/>
      <c r="B333" s="16"/>
      <c r="C333" s="41" t="s">
        <v>335</v>
      </c>
      <c r="D333" s="84">
        <v>19000</v>
      </c>
      <c r="E333" s="92"/>
      <c r="F333" s="88">
        <f t="shared" si="12"/>
        <v>0</v>
      </c>
      <c r="G333" s="19"/>
      <c r="H333" s="19"/>
      <c r="I333" s="19"/>
      <c r="J333" s="19"/>
      <c r="K333" s="26">
        <f t="shared" si="13"/>
        <v>19000</v>
      </c>
    </row>
    <row r="334" spans="1:11" s="11" customFormat="1" ht="51">
      <c r="A334" s="16"/>
      <c r="B334" s="16"/>
      <c r="C334" s="41" t="s">
        <v>336</v>
      </c>
      <c r="D334" s="84">
        <v>3556000</v>
      </c>
      <c r="E334" s="92"/>
      <c r="F334" s="88">
        <f t="shared" si="12"/>
        <v>0</v>
      </c>
      <c r="G334" s="19"/>
      <c r="H334" s="19"/>
      <c r="I334" s="19"/>
      <c r="J334" s="19"/>
      <c r="K334" s="26">
        <f t="shared" si="13"/>
        <v>3556000</v>
      </c>
    </row>
    <row r="335" spans="1:11" s="11" customFormat="1" ht="12.75">
      <c r="A335" s="16"/>
      <c r="B335" s="29">
        <v>85195</v>
      </c>
      <c r="C335" s="39" t="s">
        <v>421</v>
      </c>
      <c r="D335" s="83">
        <f>SUM(D336:D339)</f>
        <v>74550</v>
      </c>
      <c r="E335" s="91">
        <f>SUM(E336:E339)</f>
        <v>0</v>
      </c>
      <c r="F335" s="96">
        <f t="shared" si="12"/>
        <v>0</v>
      </c>
      <c r="G335" s="40">
        <f>SUM(G336:G339)</f>
        <v>0</v>
      </c>
      <c r="H335" s="40">
        <f>SUM(H336:H339)</f>
        <v>0</v>
      </c>
      <c r="I335" s="40">
        <f>SUM(I336:I339)</f>
        <v>0</v>
      </c>
      <c r="J335" s="40">
        <f>SUM(J336:J339)</f>
        <v>0</v>
      </c>
      <c r="K335" s="100">
        <f t="shared" si="13"/>
        <v>74550</v>
      </c>
    </row>
    <row r="336" spans="1:11" s="11" customFormat="1" ht="38.25">
      <c r="A336" s="16"/>
      <c r="B336" s="16"/>
      <c r="C336" s="45" t="s">
        <v>166</v>
      </c>
      <c r="D336" s="84">
        <v>60000</v>
      </c>
      <c r="E336" s="92"/>
      <c r="F336" s="88">
        <f t="shared" si="12"/>
        <v>0</v>
      </c>
      <c r="G336" s="19"/>
      <c r="H336" s="19"/>
      <c r="I336" s="19"/>
      <c r="J336" s="19"/>
      <c r="K336" s="26">
        <f t="shared" si="13"/>
        <v>60000</v>
      </c>
    </row>
    <row r="337" spans="1:11" s="11" customFormat="1" ht="38.25">
      <c r="A337" s="16"/>
      <c r="B337" s="16"/>
      <c r="C337" s="45" t="s">
        <v>61</v>
      </c>
      <c r="D337" s="84">
        <v>10000</v>
      </c>
      <c r="E337" s="92"/>
      <c r="F337" s="88">
        <f t="shared" si="12"/>
        <v>0</v>
      </c>
      <c r="G337" s="19"/>
      <c r="H337" s="19"/>
      <c r="I337" s="19"/>
      <c r="J337" s="19"/>
      <c r="K337" s="26">
        <f t="shared" si="13"/>
        <v>10000</v>
      </c>
    </row>
    <row r="338" spans="1:11" s="11" customFormat="1" ht="89.25">
      <c r="A338" s="16"/>
      <c r="B338" s="16"/>
      <c r="C338" s="45" t="s">
        <v>62</v>
      </c>
      <c r="D338" s="84">
        <v>3000</v>
      </c>
      <c r="E338" s="92"/>
      <c r="F338" s="88">
        <f t="shared" si="12"/>
        <v>0</v>
      </c>
      <c r="G338" s="19"/>
      <c r="H338" s="19"/>
      <c r="I338" s="19"/>
      <c r="J338" s="19"/>
      <c r="K338" s="26">
        <f t="shared" si="13"/>
        <v>3000</v>
      </c>
    </row>
    <row r="339" spans="1:11" s="11" customFormat="1" ht="51">
      <c r="A339" s="16"/>
      <c r="B339" s="16"/>
      <c r="C339" s="41" t="s">
        <v>334</v>
      </c>
      <c r="D339" s="84">
        <v>1550</v>
      </c>
      <c r="E339" s="92"/>
      <c r="F339" s="88">
        <f t="shared" si="12"/>
        <v>0</v>
      </c>
      <c r="G339" s="19"/>
      <c r="H339" s="19"/>
      <c r="I339" s="19"/>
      <c r="J339" s="19"/>
      <c r="K339" s="26">
        <f t="shared" si="13"/>
        <v>1550</v>
      </c>
    </row>
    <row r="340" spans="1:11" s="11" customFormat="1" ht="19.5" customHeight="1">
      <c r="A340" s="6">
        <v>852</v>
      </c>
      <c r="B340" s="6"/>
      <c r="C340" s="7" t="s">
        <v>197</v>
      </c>
      <c r="D340" s="82">
        <f>D341+D346+D351+D358+D360+D362+D364+D368+D370+D372+D377+D380+D382+D385+D387</f>
        <v>49920700</v>
      </c>
      <c r="E340" s="90">
        <f>E341+E346+E351+E358+E360+E362+E364+E368+E370+E372+E377+E380+E382+E385+E387</f>
        <v>0</v>
      </c>
      <c r="F340" s="30">
        <f t="shared" si="12"/>
        <v>0</v>
      </c>
      <c r="G340" s="7">
        <f>G341+G346+G351+G358+G360+G362+G364+G368+G370+G372+G377+G380+G382+G385+G387</f>
        <v>0</v>
      </c>
      <c r="H340" s="7">
        <f>H341+H346+H351+H358+H360+H362+H364+H368+H370+H372+H377+H380+H382+H385+H387</f>
        <v>0</v>
      </c>
      <c r="I340" s="7">
        <f>I341+I346+I351+I358+I360+I362+I364+I368+I370+I372+I377+I380+I382+I385+I387</f>
        <v>0</v>
      </c>
      <c r="J340" s="7">
        <f>J341+J346+J351+J358+J360+J362+J364+J368+J370+J372+J377+J380+J382+J385+J387</f>
        <v>0</v>
      </c>
      <c r="K340" s="24">
        <f t="shared" si="13"/>
        <v>49920700</v>
      </c>
    </row>
    <row r="341" spans="1:11" s="11" customFormat="1" ht="12.75">
      <c r="A341" s="29"/>
      <c r="B341" s="29">
        <v>85201</v>
      </c>
      <c r="C341" s="39" t="s">
        <v>245</v>
      </c>
      <c r="D341" s="83">
        <f>SUM(D342:D345)</f>
        <v>4846800</v>
      </c>
      <c r="E341" s="91">
        <f>SUM(E342:E345)</f>
        <v>0</v>
      </c>
      <c r="F341" s="96">
        <f t="shared" si="12"/>
        <v>0</v>
      </c>
      <c r="G341" s="40">
        <f>SUM(G342:G345)</f>
        <v>0</v>
      </c>
      <c r="H341" s="40">
        <f>SUM(H342:H345)</f>
        <v>0</v>
      </c>
      <c r="I341" s="40">
        <f>SUM(I342:I345)</f>
        <v>0</v>
      </c>
      <c r="J341" s="40">
        <f>SUM(J342:J345)</f>
        <v>0</v>
      </c>
      <c r="K341" s="100">
        <f t="shared" si="13"/>
        <v>4846800</v>
      </c>
    </row>
    <row r="342" spans="1:11" s="11" customFormat="1" ht="12.75">
      <c r="A342" s="16"/>
      <c r="B342" s="16"/>
      <c r="C342" s="42" t="s">
        <v>374</v>
      </c>
      <c r="D342" s="84">
        <v>1207500</v>
      </c>
      <c r="E342" s="92"/>
      <c r="F342" s="88">
        <f t="shared" si="12"/>
        <v>0</v>
      </c>
      <c r="G342" s="19"/>
      <c r="H342" s="19"/>
      <c r="I342" s="19"/>
      <c r="J342" s="19"/>
      <c r="K342" s="26">
        <f t="shared" si="13"/>
        <v>1207500</v>
      </c>
    </row>
    <row r="343" spans="1:11" s="5" customFormat="1" ht="12.75">
      <c r="A343" s="16"/>
      <c r="B343" s="16"/>
      <c r="C343" s="42" t="s">
        <v>375</v>
      </c>
      <c r="D343" s="84">
        <v>2736000</v>
      </c>
      <c r="E343" s="92"/>
      <c r="F343" s="88">
        <f t="shared" si="12"/>
        <v>0</v>
      </c>
      <c r="G343" s="19"/>
      <c r="H343" s="19"/>
      <c r="I343" s="19"/>
      <c r="J343" s="19"/>
      <c r="K343" s="26">
        <f t="shared" si="13"/>
        <v>2736000</v>
      </c>
    </row>
    <row r="344" spans="1:11" s="11" customFormat="1" ht="38.25">
      <c r="A344" s="16"/>
      <c r="B344" s="16"/>
      <c r="C344" s="41" t="s">
        <v>320</v>
      </c>
      <c r="D344" s="84">
        <v>167300</v>
      </c>
      <c r="E344" s="92"/>
      <c r="F344" s="88">
        <f aca="true" t="shared" si="14" ref="F344:F409">E344-J344</f>
        <v>0</v>
      </c>
      <c r="G344" s="19"/>
      <c r="H344" s="19"/>
      <c r="I344" s="19"/>
      <c r="J344" s="19"/>
      <c r="K344" s="26">
        <f aca="true" t="shared" si="15" ref="K344:K409">D344+E344</f>
        <v>167300</v>
      </c>
    </row>
    <row r="345" spans="1:11" s="5" customFormat="1" ht="38.25">
      <c r="A345" s="16"/>
      <c r="B345" s="16"/>
      <c r="C345" s="41" t="s">
        <v>314</v>
      </c>
      <c r="D345" s="84">
        <v>736000</v>
      </c>
      <c r="E345" s="92"/>
      <c r="F345" s="88">
        <f t="shared" si="14"/>
        <v>0</v>
      </c>
      <c r="G345" s="19"/>
      <c r="H345" s="19"/>
      <c r="I345" s="19"/>
      <c r="J345" s="19"/>
      <c r="K345" s="26">
        <f t="shared" si="15"/>
        <v>736000</v>
      </c>
    </row>
    <row r="346" spans="1:11" s="5" customFormat="1" ht="12.75">
      <c r="A346" s="29"/>
      <c r="B346" s="29">
        <v>85202</v>
      </c>
      <c r="C346" s="39" t="s">
        <v>246</v>
      </c>
      <c r="D346" s="83">
        <f>SUM(D347:D350)</f>
        <v>4882800</v>
      </c>
      <c r="E346" s="91">
        <f>SUM(E347:E350)</f>
        <v>0</v>
      </c>
      <c r="F346" s="96">
        <f t="shared" si="14"/>
        <v>0</v>
      </c>
      <c r="G346" s="40">
        <f>SUM(G347:G350)</f>
        <v>0</v>
      </c>
      <c r="H346" s="40">
        <f>SUM(H347:H350)</f>
        <v>0</v>
      </c>
      <c r="I346" s="40">
        <f>SUM(I347:I350)</f>
        <v>0</v>
      </c>
      <c r="J346" s="40">
        <f>SUM(J347:J350)</f>
        <v>0</v>
      </c>
      <c r="K346" s="100">
        <f t="shared" si="15"/>
        <v>4882800</v>
      </c>
    </row>
    <row r="347" spans="1:11" s="5" customFormat="1" ht="12.75">
      <c r="A347" s="29"/>
      <c r="B347" s="29"/>
      <c r="C347" s="51" t="s">
        <v>63</v>
      </c>
      <c r="D347" s="84">
        <v>1247800</v>
      </c>
      <c r="E347" s="92"/>
      <c r="F347" s="88">
        <f t="shared" si="14"/>
        <v>0</v>
      </c>
      <c r="G347" s="19"/>
      <c r="H347" s="19"/>
      <c r="I347" s="19"/>
      <c r="J347" s="19"/>
      <c r="K347" s="26">
        <f t="shared" si="15"/>
        <v>1247800</v>
      </c>
    </row>
    <row r="348" spans="1:11" s="5" customFormat="1" ht="25.5">
      <c r="A348" s="16"/>
      <c r="B348" s="16"/>
      <c r="C348" s="51" t="s">
        <v>64</v>
      </c>
      <c r="D348" s="84">
        <v>2132000</v>
      </c>
      <c r="E348" s="92"/>
      <c r="F348" s="88">
        <f t="shared" si="14"/>
        <v>0</v>
      </c>
      <c r="G348" s="19"/>
      <c r="H348" s="19"/>
      <c r="I348" s="19"/>
      <c r="J348" s="19"/>
      <c r="K348" s="26">
        <f t="shared" si="15"/>
        <v>2132000</v>
      </c>
    </row>
    <row r="349" spans="1:11" s="5" customFormat="1" ht="38.25">
      <c r="A349" s="16"/>
      <c r="B349" s="16"/>
      <c r="C349" s="51" t="s">
        <v>65</v>
      </c>
      <c r="D349" s="84">
        <v>1250000</v>
      </c>
      <c r="E349" s="92"/>
      <c r="F349" s="88">
        <f t="shared" si="14"/>
        <v>0</v>
      </c>
      <c r="G349" s="19"/>
      <c r="H349" s="19"/>
      <c r="I349" s="19"/>
      <c r="J349" s="19"/>
      <c r="K349" s="26">
        <f t="shared" si="15"/>
        <v>1250000</v>
      </c>
    </row>
    <row r="350" spans="1:11" s="5" customFormat="1" ht="38.25">
      <c r="A350" s="16"/>
      <c r="B350" s="16"/>
      <c r="C350" s="51" t="s">
        <v>66</v>
      </c>
      <c r="D350" s="84">
        <v>253000</v>
      </c>
      <c r="E350" s="92"/>
      <c r="F350" s="88">
        <f t="shared" si="14"/>
        <v>0</v>
      </c>
      <c r="G350" s="19"/>
      <c r="H350" s="19"/>
      <c r="I350" s="19"/>
      <c r="J350" s="19"/>
      <c r="K350" s="26">
        <f t="shared" si="15"/>
        <v>253000</v>
      </c>
    </row>
    <row r="351" spans="1:11" s="5" customFormat="1" ht="12.75">
      <c r="A351" s="29"/>
      <c r="B351" s="29">
        <v>85203</v>
      </c>
      <c r="C351" s="39" t="s">
        <v>247</v>
      </c>
      <c r="D351" s="83">
        <f>SUM(D352:D357)</f>
        <v>1162000</v>
      </c>
      <c r="E351" s="91">
        <f>SUM(E352:E357)</f>
        <v>0</v>
      </c>
      <c r="F351" s="96">
        <f t="shared" si="14"/>
        <v>0</v>
      </c>
      <c r="G351" s="40">
        <f>SUM(G352:G357)</f>
        <v>0</v>
      </c>
      <c r="H351" s="40">
        <f>SUM(H352:H357)</f>
        <v>0</v>
      </c>
      <c r="I351" s="40">
        <f>SUM(I352:I357)</f>
        <v>0</v>
      </c>
      <c r="J351" s="40">
        <f>SUM(J352:J357)</f>
        <v>0</v>
      </c>
      <c r="K351" s="26">
        <f t="shared" si="15"/>
        <v>1162000</v>
      </c>
    </row>
    <row r="352" spans="1:11" s="5" customFormat="1" ht="25.5">
      <c r="A352" s="16"/>
      <c r="B352" s="16"/>
      <c r="C352" s="51" t="s">
        <v>67</v>
      </c>
      <c r="D352" s="84">
        <v>24000</v>
      </c>
      <c r="E352" s="92"/>
      <c r="F352" s="88">
        <f t="shared" si="14"/>
        <v>0</v>
      </c>
      <c r="G352" s="19"/>
      <c r="H352" s="19"/>
      <c r="I352" s="19"/>
      <c r="J352" s="19"/>
      <c r="K352" s="26">
        <f t="shared" si="15"/>
        <v>24000</v>
      </c>
    </row>
    <row r="353" spans="1:11" s="11" customFormat="1" ht="63.75">
      <c r="A353" s="16"/>
      <c r="B353" s="16"/>
      <c r="C353" s="51" t="s">
        <v>68</v>
      </c>
      <c r="D353" s="84">
        <v>457000</v>
      </c>
      <c r="E353" s="92"/>
      <c r="F353" s="88">
        <f t="shared" si="14"/>
        <v>0</v>
      </c>
      <c r="G353" s="19"/>
      <c r="H353" s="19"/>
      <c r="I353" s="19"/>
      <c r="J353" s="19"/>
      <c r="K353" s="26">
        <f t="shared" si="15"/>
        <v>457000</v>
      </c>
    </row>
    <row r="354" spans="1:11" s="11" customFormat="1" ht="63.75">
      <c r="A354" s="16"/>
      <c r="B354" s="16"/>
      <c r="C354" s="51" t="s">
        <v>69</v>
      </c>
      <c r="D354" s="84">
        <v>292000</v>
      </c>
      <c r="E354" s="92"/>
      <c r="F354" s="88">
        <f t="shared" si="14"/>
        <v>0</v>
      </c>
      <c r="G354" s="19"/>
      <c r="H354" s="19"/>
      <c r="I354" s="19"/>
      <c r="J354" s="19"/>
      <c r="K354" s="26">
        <f t="shared" si="15"/>
        <v>292000</v>
      </c>
    </row>
    <row r="355" spans="1:11" s="5" customFormat="1" ht="25.5">
      <c r="A355" s="16"/>
      <c r="B355" s="16"/>
      <c r="C355" s="41" t="s">
        <v>167</v>
      </c>
      <c r="D355" s="84">
        <v>44000</v>
      </c>
      <c r="E355" s="92"/>
      <c r="F355" s="88">
        <f t="shared" si="14"/>
        <v>0</v>
      </c>
      <c r="G355" s="19"/>
      <c r="H355" s="19"/>
      <c r="I355" s="19"/>
      <c r="J355" s="19"/>
      <c r="K355" s="26">
        <f t="shared" si="15"/>
        <v>44000</v>
      </c>
    </row>
    <row r="356" spans="1:11" s="5" customFormat="1" ht="51">
      <c r="A356" s="16"/>
      <c r="B356" s="16"/>
      <c r="C356" s="41" t="s">
        <v>70</v>
      </c>
      <c r="D356" s="84">
        <v>300000</v>
      </c>
      <c r="E356" s="92"/>
      <c r="F356" s="88">
        <f t="shared" si="14"/>
        <v>0</v>
      </c>
      <c r="G356" s="19">
        <v>-31200</v>
      </c>
      <c r="H356" s="19"/>
      <c r="I356" s="19"/>
      <c r="J356" s="19"/>
      <c r="K356" s="26">
        <f t="shared" si="15"/>
        <v>300000</v>
      </c>
    </row>
    <row r="357" spans="1:11" s="5" customFormat="1" ht="63.75">
      <c r="A357" s="16"/>
      <c r="B357" s="16"/>
      <c r="C357" s="41" t="s">
        <v>71</v>
      </c>
      <c r="D357" s="84">
        <v>45000</v>
      </c>
      <c r="E357" s="92"/>
      <c r="F357" s="88">
        <f t="shared" si="14"/>
        <v>0</v>
      </c>
      <c r="G357" s="19">
        <v>31200</v>
      </c>
      <c r="H357" s="19"/>
      <c r="I357" s="19"/>
      <c r="J357" s="19"/>
      <c r="K357" s="26">
        <f t="shared" si="15"/>
        <v>45000</v>
      </c>
    </row>
    <row r="358" spans="1:11" s="5" customFormat="1" ht="12.75">
      <c r="A358" s="16"/>
      <c r="B358" s="29">
        <v>85204</v>
      </c>
      <c r="C358" s="49" t="s">
        <v>248</v>
      </c>
      <c r="D358" s="83">
        <f>D359</f>
        <v>2650000</v>
      </c>
      <c r="E358" s="91">
        <f>E359</f>
        <v>0</v>
      </c>
      <c r="F358" s="96">
        <f t="shared" si="14"/>
        <v>0</v>
      </c>
      <c r="G358" s="40">
        <f>G359</f>
        <v>0</v>
      </c>
      <c r="H358" s="40">
        <f>H359</f>
        <v>0</v>
      </c>
      <c r="I358" s="40">
        <f>I359</f>
        <v>0</v>
      </c>
      <c r="J358" s="40">
        <f>J359</f>
        <v>0</v>
      </c>
      <c r="K358" s="100">
        <f t="shared" si="15"/>
        <v>2650000</v>
      </c>
    </row>
    <row r="359" spans="1:11" s="5" customFormat="1" ht="12.75">
      <c r="A359" s="16"/>
      <c r="B359" s="16"/>
      <c r="C359" s="45" t="s">
        <v>412</v>
      </c>
      <c r="D359" s="84">
        <v>2650000</v>
      </c>
      <c r="E359" s="92"/>
      <c r="F359" s="88">
        <f t="shared" si="14"/>
        <v>0</v>
      </c>
      <c r="G359" s="19"/>
      <c r="H359" s="19"/>
      <c r="I359" s="19"/>
      <c r="J359" s="19"/>
      <c r="K359" s="26">
        <f t="shared" si="15"/>
        <v>2650000</v>
      </c>
    </row>
    <row r="360" spans="1:11" s="11" customFormat="1" ht="51">
      <c r="A360" s="16"/>
      <c r="B360" s="29">
        <v>85212</v>
      </c>
      <c r="C360" s="49" t="s">
        <v>574</v>
      </c>
      <c r="D360" s="83">
        <f>SUM(D361:D361)</f>
        <v>15765000</v>
      </c>
      <c r="E360" s="91">
        <f>SUM(E361:E361)</f>
        <v>0</v>
      </c>
      <c r="F360" s="96">
        <f t="shared" si="14"/>
        <v>0</v>
      </c>
      <c r="G360" s="40">
        <f>SUM(G361:G361)</f>
        <v>0</v>
      </c>
      <c r="H360" s="40">
        <f>SUM(H361:H361)</f>
        <v>0</v>
      </c>
      <c r="I360" s="40">
        <f>SUM(I361:I361)</f>
        <v>0</v>
      </c>
      <c r="J360" s="40">
        <f>SUM(J361:J361)</f>
        <v>0</v>
      </c>
      <c r="K360" s="100">
        <f t="shared" si="15"/>
        <v>15765000</v>
      </c>
    </row>
    <row r="361" spans="1:11" s="5" customFormat="1" ht="51">
      <c r="A361" s="16"/>
      <c r="B361" s="16"/>
      <c r="C361" s="41" t="s">
        <v>337</v>
      </c>
      <c r="D361" s="84">
        <v>15765000</v>
      </c>
      <c r="E361" s="92"/>
      <c r="F361" s="88">
        <f t="shared" si="14"/>
        <v>0</v>
      </c>
      <c r="G361" s="19"/>
      <c r="H361" s="19"/>
      <c r="I361" s="19"/>
      <c r="J361" s="19"/>
      <c r="K361" s="26">
        <f t="shared" si="15"/>
        <v>15765000</v>
      </c>
    </row>
    <row r="362" spans="1:11" s="5" customFormat="1" ht="51">
      <c r="A362" s="29"/>
      <c r="B362" s="29">
        <v>85213</v>
      </c>
      <c r="C362" s="39" t="s">
        <v>168</v>
      </c>
      <c r="D362" s="83">
        <f>D363</f>
        <v>194000</v>
      </c>
      <c r="E362" s="91">
        <f>E363</f>
        <v>0</v>
      </c>
      <c r="F362" s="96">
        <f t="shared" si="14"/>
        <v>0</v>
      </c>
      <c r="G362" s="40">
        <f>G363</f>
        <v>0</v>
      </c>
      <c r="H362" s="40">
        <f>H363</f>
        <v>0</v>
      </c>
      <c r="I362" s="40">
        <f>I363</f>
        <v>0</v>
      </c>
      <c r="J362" s="40">
        <f>J363</f>
        <v>0</v>
      </c>
      <c r="K362" s="100">
        <f t="shared" si="15"/>
        <v>194000</v>
      </c>
    </row>
    <row r="363" spans="1:11" s="5" customFormat="1" ht="51">
      <c r="A363" s="29"/>
      <c r="B363" s="29"/>
      <c r="C363" s="41" t="s">
        <v>331</v>
      </c>
      <c r="D363" s="84">
        <v>194000</v>
      </c>
      <c r="E363" s="92"/>
      <c r="F363" s="88">
        <f t="shared" si="14"/>
        <v>0</v>
      </c>
      <c r="G363" s="19"/>
      <c r="H363" s="19"/>
      <c r="I363" s="19"/>
      <c r="J363" s="19"/>
      <c r="K363" s="26">
        <f t="shared" si="15"/>
        <v>194000</v>
      </c>
    </row>
    <row r="364" spans="1:11" s="5" customFormat="1" ht="25.5">
      <c r="A364" s="29"/>
      <c r="B364" s="29">
        <v>85214</v>
      </c>
      <c r="C364" s="39" t="s">
        <v>169</v>
      </c>
      <c r="D364" s="83">
        <f>SUM(D365:D367)</f>
        <v>7329000</v>
      </c>
      <c r="E364" s="91">
        <f>SUM(E365:E367)</f>
        <v>0</v>
      </c>
      <c r="F364" s="96">
        <f t="shared" si="14"/>
        <v>0</v>
      </c>
      <c r="G364" s="40">
        <f>SUM(G365:G367)</f>
        <v>0</v>
      </c>
      <c r="H364" s="40">
        <f>SUM(H365:H367)</f>
        <v>0</v>
      </c>
      <c r="I364" s="40">
        <f>SUM(I365:I367)</f>
        <v>0</v>
      </c>
      <c r="J364" s="40">
        <f>SUM(J365:J367)</f>
        <v>0</v>
      </c>
      <c r="K364" s="100">
        <f t="shared" si="15"/>
        <v>7329000</v>
      </c>
    </row>
    <row r="365" spans="1:11" s="5" customFormat="1" ht="12.75">
      <c r="A365" s="29"/>
      <c r="B365" s="29"/>
      <c r="C365" s="41" t="s">
        <v>412</v>
      </c>
      <c r="D365" s="84">
        <v>4000000</v>
      </c>
      <c r="E365" s="92"/>
      <c r="F365" s="88">
        <f t="shared" si="14"/>
        <v>0</v>
      </c>
      <c r="G365" s="19"/>
      <c r="H365" s="19"/>
      <c r="I365" s="19"/>
      <c r="J365" s="19"/>
      <c r="K365" s="26">
        <f t="shared" si="15"/>
        <v>4000000</v>
      </c>
    </row>
    <row r="366" spans="1:11" s="11" customFormat="1" ht="51">
      <c r="A366" s="29"/>
      <c r="B366" s="29"/>
      <c r="C366" s="41" t="s">
        <v>331</v>
      </c>
      <c r="D366" s="84">
        <v>1302000</v>
      </c>
      <c r="E366" s="92"/>
      <c r="F366" s="88">
        <f t="shared" si="14"/>
        <v>0</v>
      </c>
      <c r="G366" s="19"/>
      <c r="H366" s="19"/>
      <c r="I366" s="19"/>
      <c r="J366" s="19"/>
      <c r="K366" s="26">
        <f t="shared" si="15"/>
        <v>1302000</v>
      </c>
    </row>
    <row r="367" spans="1:11" s="5" customFormat="1" ht="25.5">
      <c r="A367" s="29"/>
      <c r="B367" s="29"/>
      <c r="C367" s="41" t="s">
        <v>332</v>
      </c>
      <c r="D367" s="84">
        <v>2027000</v>
      </c>
      <c r="E367" s="92"/>
      <c r="F367" s="88">
        <f t="shared" si="14"/>
        <v>0</v>
      </c>
      <c r="G367" s="19"/>
      <c r="H367" s="19"/>
      <c r="I367" s="19"/>
      <c r="J367" s="19"/>
      <c r="K367" s="26">
        <f t="shared" si="15"/>
        <v>2027000</v>
      </c>
    </row>
    <row r="368" spans="1:11" s="5" customFormat="1" ht="12.75">
      <c r="A368" s="29"/>
      <c r="B368" s="29">
        <v>85215</v>
      </c>
      <c r="C368" s="39" t="s">
        <v>250</v>
      </c>
      <c r="D368" s="83">
        <f>D369</f>
        <v>3600000</v>
      </c>
      <c r="E368" s="91">
        <f>E369</f>
        <v>0</v>
      </c>
      <c r="F368" s="96">
        <f t="shared" si="14"/>
        <v>0</v>
      </c>
      <c r="G368" s="40">
        <f>G369</f>
        <v>0</v>
      </c>
      <c r="H368" s="40">
        <f>H369</f>
        <v>0</v>
      </c>
      <c r="I368" s="40">
        <f>I369</f>
        <v>0</v>
      </c>
      <c r="J368" s="40">
        <f>J369</f>
        <v>0</v>
      </c>
      <c r="K368" s="100">
        <f t="shared" si="15"/>
        <v>3600000</v>
      </c>
    </row>
    <row r="369" spans="1:11" s="5" customFormat="1" ht="12.75">
      <c r="A369" s="29"/>
      <c r="B369" s="29"/>
      <c r="C369" s="41" t="s">
        <v>412</v>
      </c>
      <c r="D369" s="84">
        <v>3600000</v>
      </c>
      <c r="E369" s="92"/>
      <c r="F369" s="88">
        <f t="shared" si="14"/>
        <v>0</v>
      </c>
      <c r="G369" s="19"/>
      <c r="H369" s="19"/>
      <c r="I369" s="19"/>
      <c r="J369" s="19"/>
      <c r="K369" s="26">
        <f t="shared" si="15"/>
        <v>3600000</v>
      </c>
    </row>
    <row r="370" spans="1:11" s="5" customFormat="1" ht="12.75">
      <c r="A370" s="29"/>
      <c r="B370" s="29">
        <v>85218</v>
      </c>
      <c r="C370" s="49" t="s">
        <v>251</v>
      </c>
      <c r="D370" s="83">
        <f>SUM(D371:D371)</f>
        <v>114400</v>
      </c>
      <c r="E370" s="91">
        <f>SUM(E371:E371)</f>
        <v>0</v>
      </c>
      <c r="F370" s="96">
        <f t="shared" si="14"/>
        <v>0</v>
      </c>
      <c r="G370" s="40">
        <f>SUM(G371:G371)</f>
        <v>0</v>
      </c>
      <c r="H370" s="40">
        <f>SUM(H371:H371)</f>
        <v>0</v>
      </c>
      <c r="I370" s="40">
        <f>SUM(I371:I371)</f>
        <v>0</v>
      </c>
      <c r="J370" s="40">
        <f>SUM(J371:J371)</f>
        <v>0</v>
      </c>
      <c r="K370" s="100">
        <f t="shared" si="15"/>
        <v>114400</v>
      </c>
    </row>
    <row r="371" spans="1:11" s="5" customFormat="1" ht="12.75">
      <c r="A371" s="29"/>
      <c r="B371" s="29"/>
      <c r="C371" s="45" t="s">
        <v>412</v>
      </c>
      <c r="D371" s="84">
        <v>114400</v>
      </c>
      <c r="E371" s="92"/>
      <c r="F371" s="88">
        <f t="shared" si="14"/>
        <v>0</v>
      </c>
      <c r="G371" s="19"/>
      <c r="H371" s="19"/>
      <c r="I371" s="19"/>
      <c r="J371" s="19"/>
      <c r="K371" s="26">
        <f t="shared" si="15"/>
        <v>114400</v>
      </c>
    </row>
    <row r="372" spans="1:11" s="5" customFormat="1" ht="12.75">
      <c r="A372" s="29"/>
      <c r="B372" s="29">
        <v>85219</v>
      </c>
      <c r="C372" s="39" t="s">
        <v>252</v>
      </c>
      <c r="D372" s="83">
        <f>SUM(D373:D376)-D376</f>
        <v>5580300</v>
      </c>
      <c r="E372" s="91">
        <f>SUM(E373:E376)-E376</f>
        <v>0</v>
      </c>
      <c r="F372" s="96">
        <f t="shared" si="14"/>
        <v>0</v>
      </c>
      <c r="G372" s="40">
        <f>SUM(G373:G376)-G376</f>
        <v>0</v>
      </c>
      <c r="H372" s="40">
        <f>SUM(H373:H376)-H376</f>
        <v>0</v>
      </c>
      <c r="I372" s="40">
        <f>SUM(I373:I376)-I376</f>
        <v>0</v>
      </c>
      <c r="J372" s="40">
        <f>SUM(J373:J376)-J376</f>
        <v>0</v>
      </c>
      <c r="K372" s="100">
        <f t="shared" si="15"/>
        <v>5580300</v>
      </c>
    </row>
    <row r="373" spans="1:11" s="5" customFormat="1" ht="25.5">
      <c r="A373" s="29"/>
      <c r="B373" s="29"/>
      <c r="C373" s="42" t="s">
        <v>491</v>
      </c>
      <c r="D373" s="84">
        <v>3592600</v>
      </c>
      <c r="E373" s="92"/>
      <c r="F373" s="88">
        <f t="shared" si="14"/>
        <v>0</v>
      </c>
      <c r="G373" s="19"/>
      <c r="H373" s="19"/>
      <c r="I373" s="19"/>
      <c r="J373" s="19"/>
      <c r="K373" s="26">
        <f t="shared" si="15"/>
        <v>3592600</v>
      </c>
    </row>
    <row r="374" spans="1:11" s="11" customFormat="1" ht="25.5">
      <c r="A374" s="29"/>
      <c r="B374" s="29"/>
      <c r="C374" s="41" t="s">
        <v>332</v>
      </c>
      <c r="D374" s="84">
        <v>1119000</v>
      </c>
      <c r="E374" s="92"/>
      <c r="F374" s="88">
        <f t="shared" si="14"/>
        <v>0</v>
      </c>
      <c r="G374" s="19"/>
      <c r="H374" s="19"/>
      <c r="I374" s="19"/>
      <c r="J374" s="19"/>
      <c r="K374" s="26">
        <f t="shared" si="15"/>
        <v>1119000</v>
      </c>
    </row>
    <row r="375" spans="1:11" s="5" customFormat="1" ht="38.25">
      <c r="A375" s="29"/>
      <c r="B375" s="29"/>
      <c r="C375" s="51" t="s">
        <v>72</v>
      </c>
      <c r="D375" s="84">
        <v>868700</v>
      </c>
      <c r="E375" s="92"/>
      <c r="F375" s="88">
        <f t="shared" si="14"/>
        <v>0</v>
      </c>
      <c r="G375" s="19"/>
      <c r="H375" s="19"/>
      <c r="I375" s="19"/>
      <c r="J375" s="19"/>
      <c r="K375" s="26">
        <f t="shared" si="15"/>
        <v>868700</v>
      </c>
    </row>
    <row r="376" spans="1:11" s="11" customFormat="1" ht="25.5">
      <c r="A376" s="29"/>
      <c r="B376" s="29"/>
      <c r="C376" s="41" t="s">
        <v>409</v>
      </c>
      <c r="D376" s="84">
        <v>246700</v>
      </c>
      <c r="E376" s="92"/>
      <c r="F376" s="88">
        <f t="shared" si="14"/>
        <v>0</v>
      </c>
      <c r="G376" s="19"/>
      <c r="H376" s="19"/>
      <c r="I376" s="19"/>
      <c r="J376" s="19"/>
      <c r="K376" s="26">
        <f t="shared" si="15"/>
        <v>246700</v>
      </c>
    </row>
    <row r="377" spans="1:11" s="5" customFormat="1" ht="38.25">
      <c r="A377" s="29"/>
      <c r="B377" s="29">
        <v>85220</v>
      </c>
      <c r="C377" s="39" t="s">
        <v>253</v>
      </c>
      <c r="D377" s="83">
        <f>SUM(D378:D379)-D379</f>
        <v>787500</v>
      </c>
      <c r="E377" s="91">
        <f>SUM(E378:E379)-E379</f>
        <v>0</v>
      </c>
      <c r="F377" s="96">
        <f t="shared" si="14"/>
        <v>0</v>
      </c>
      <c r="G377" s="40">
        <f>SUM(G378:G379)-G379</f>
        <v>0</v>
      </c>
      <c r="H377" s="40">
        <f>SUM(H378:H379)-H379</f>
        <v>0</v>
      </c>
      <c r="I377" s="40">
        <f>SUM(I378:I379)-I379</f>
        <v>0</v>
      </c>
      <c r="J377" s="40">
        <f>SUM(J378:J379)-J379</f>
        <v>0</v>
      </c>
      <c r="K377" s="100">
        <f t="shared" si="15"/>
        <v>787500</v>
      </c>
    </row>
    <row r="378" spans="1:11" s="5" customFormat="1" ht="12.75">
      <c r="A378" s="16"/>
      <c r="B378" s="16"/>
      <c r="C378" s="41" t="s">
        <v>497</v>
      </c>
      <c r="D378" s="84">
        <v>787500</v>
      </c>
      <c r="E378" s="92"/>
      <c r="F378" s="88">
        <f t="shared" si="14"/>
        <v>0</v>
      </c>
      <c r="G378" s="19"/>
      <c r="H378" s="19"/>
      <c r="I378" s="19"/>
      <c r="J378" s="19"/>
      <c r="K378" s="26">
        <f t="shared" si="15"/>
        <v>787500</v>
      </c>
    </row>
    <row r="379" spans="1:11" s="5" customFormat="1" ht="25.5">
      <c r="A379" s="16"/>
      <c r="B379" s="16"/>
      <c r="C379" s="41" t="s">
        <v>409</v>
      </c>
      <c r="D379" s="84">
        <v>229600</v>
      </c>
      <c r="E379" s="92"/>
      <c r="F379" s="88">
        <f t="shared" si="14"/>
        <v>0</v>
      </c>
      <c r="G379" s="19"/>
      <c r="H379" s="19"/>
      <c r="I379" s="19"/>
      <c r="J379" s="19"/>
      <c r="K379" s="26">
        <f t="shared" si="15"/>
        <v>229600</v>
      </c>
    </row>
    <row r="380" spans="1:11" s="11" customFormat="1" ht="12.75">
      <c r="A380" s="29"/>
      <c r="B380" s="29">
        <v>85226</v>
      </c>
      <c r="C380" s="39" t="s">
        <v>255</v>
      </c>
      <c r="D380" s="83">
        <f>D381</f>
        <v>330400</v>
      </c>
      <c r="E380" s="91">
        <f>E381</f>
        <v>0</v>
      </c>
      <c r="F380" s="96">
        <f t="shared" si="14"/>
        <v>0</v>
      </c>
      <c r="G380" s="40">
        <f>G381</f>
        <v>0</v>
      </c>
      <c r="H380" s="40">
        <f>H381</f>
        <v>0</v>
      </c>
      <c r="I380" s="40">
        <f>I381</f>
        <v>0</v>
      </c>
      <c r="J380" s="40">
        <f>J381</f>
        <v>0</v>
      </c>
      <c r="K380" s="100">
        <f t="shared" si="15"/>
        <v>330400</v>
      </c>
    </row>
    <row r="381" spans="1:11" s="5" customFormat="1" ht="25.5">
      <c r="A381" s="16"/>
      <c r="B381" s="16"/>
      <c r="C381" s="42" t="s">
        <v>376</v>
      </c>
      <c r="D381" s="84">
        <v>330400</v>
      </c>
      <c r="E381" s="92"/>
      <c r="F381" s="88">
        <f t="shared" si="14"/>
        <v>0</v>
      </c>
      <c r="G381" s="19"/>
      <c r="H381" s="19"/>
      <c r="I381" s="19"/>
      <c r="J381" s="19"/>
      <c r="K381" s="26">
        <f t="shared" si="15"/>
        <v>330400</v>
      </c>
    </row>
    <row r="382" spans="1:11" s="5" customFormat="1" ht="25.5">
      <c r="A382" s="29"/>
      <c r="B382" s="29">
        <v>85228</v>
      </c>
      <c r="C382" s="39" t="s">
        <v>353</v>
      </c>
      <c r="D382" s="83">
        <f>SUM(D383:D384)</f>
        <v>1118000</v>
      </c>
      <c r="E382" s="91">
        <f>SUM(E383:E384)</f>
        <v>0</v>
      </c>
      <c r="F382" s="96">
        <f t="shared" si="14"/>
        <v>0</v>
      </c>
      <c r="G382" s="40">
        <f>SUM(G383:G384)</f>
        <v>0</v>
      </c>
      <c r="H382" s="40">
        <f>SUM(H383:H384)</f>
        <v>0</v>
      </c>
      <c r="I382" s="40">
        <f>SUM(I383:I384)</f>
        <v>0</v>
      </c>
      <c r="J382" s="40">
        <f>SUM(J383:J384)</f>
        <v>0</v>
      </c>
      <c r="K382" s="100">
        <f t="shared" si="15"/>
        <v>1118000</v>
      </c>
    </row>
    <row r="383" spans="1:11" s="5" customFormat="1" ht="12.75">
      <c r="A383" s="29"/>
      <c r="B383" s="29"/>
      <c r="C383" s="41" t="s">
        <v>412</v>
      </c>
      <c r="D383" s="84">
        <v>1000000</v>
      </c>
      <c r="E383" s="92"/>
      <c r="F383" s="88">
        <f t="shared" si="14"/>
        <v>0</v>
      </c>
      <c r="G383" s="19"/>
      <c r="H383" s="19"/>
      <c r="I383" s="19"/>
      <c r="J383" s="19"/>
      <c r="K383" s="26">
        <f t="shared" si="15"/>
        <v>1000000</v>
      </c>
    </row>
    <row r="384" spans="1:11" s="11" customFormat="1" ht="51">
      <c r="A384" s="29"/>
      <c r="B384" s="29"/>
      <c r="C384" s="41" t="s">
        <v>334</v>
      </c>
      <c r="D384" s="84">
        <v>118000</v>
      </c>
      <c r="E384" s="92"/>
      <c r="F384" s="88">
        <f t="shared" si="14"/>
        <v>0</v>
      </c>
      <c r="G384" s="19"/>
      <c r="H384" s="19"/>
      <c r="I384" s="19"/>
      <c r="J384" s="19"/>
      <c r="K384" s="26">
        <f t="shared" si="15"/>
        <v>118000</v>
      </c>
    </row>
    <row r="385" spans="1:11" s="5" customFormat="1" ht="12.75">
      <c r="A385" s="29"/>
      <c r="B385" s="29">
        <v>85233</v>
      </c>
      <c r="C385" s="39" t="s">
        <v>373</v>
      </c>
      <c r="D385" s="83">
        <f>D386</f>
        <v>13100</v>
      </c>
      <c r="E385" s="91">
        <f>E386</f>
        <v>0</v>
      </c>
      <c r="F385" s="96">
        <f t="shared" si="14"/>
        <v>0</v>
      </c>
      <c r="G385" s="40">
        <f>G386</f>
        <v>0</v>
      </c>
      <c r="H385" s="40">
        <f>H386</f>
        <v>0</v>
      </c>
      <c r="I385" s="40">
        <f>I386</f>
        <v>0</v>
      </c>
      <c r="J385" s="40">
        <f>J386</f>
        <v>0</v>
      </c>
      <c r="K385" s="100">
        <f t="shared" si="15"/>
        <v>13100</v>
      </c>
    </row>
    <row r="386" spans="1:11" s="5" customFormat="1" ht="12.75">
      <c r="A386" s="16"/>
      <c r="B386" s="16"/>
      <c r="C386" s="45" t="s">
        <v>412</v>
      </c>
      <c r="D386" s="84">
        <v>13100</v>
      </c>
      <c r="E386" s="92"/>
      <c r="F386" s="88">
        <f t="shared" si="14"/>
        <v>0</v>
      </c>
      <c r="G386" s="19"/>
      <c r="H386" s="19"/>
      <c r="I386" s="19"/>
      <c r="J386" s="19"/>
      <c r="K386" s="26">
        <f t="shared" si="15"/>
        <v>13100</v>
      </c>
    </row>
    <row r="387" spans="1:11" s="5" customFormat="1" ht="12.75">
      <c r="A387" s="29"/>
      <c r="B387" s="29">
        <v>85295</v>
      </c>
      <c r="C387" s="39" t="s">
        <v>257</v>
      </c>
      <c r="D387" s="83">
        <f>SUM(D388:D394)</f>
        <v>1547400</v>
      </c>
      <c r="E387" s="91">
        <f>SUM(E388:E394)</f>
        <v>0</v>
      </c>
      <c r="F387" s="96">
        <f t="shared" si="14"/>
        <v>0</v>
      </c>
      <c r="G387" s="40">
        <f>SUM(G388:G394)</f>
        <v>0</v>
      </c>
      <c r="H387" s="40">
        <f>SUM(H388:H394)</f>
        <v>0</v>
      </c>
      <c r="I387" s="40">
        <f>SUM(I388:I394)</f>
        <v>0</v>
      </c>
      <c r="J387" s="40">
        <f>SUM(J388:J394)</f>
        <v>0</v>
      </c>
      <c r="K387" s="100">
        <f t="shared" si="15"/>
        <v>1547400</v>
      </c>
    </row>
    <row r="388" spans="1:11" s="5" customFormat="1" ht="12.75">
      <c r="A388" s="16"/>
      <c r="B388" s="16"/>
      <c r="C388" s="41" t="s">
        <v>407</v>
      </c>
      <c r="D388" s="84">
        <v>550200</v>
      </c>
      <c r="E388" s="92"/>
      <c r="F388" s="88">
        <f t="shared" si="14"/>
        <v>0</v>
      </c>
      <c r="G388" s="19"/>
      <c r="H388" s="19"/>
      <c r="I388" s="19"/>
      <c r="J388" s="19"/>
      <c r="K388" s="26">
        <f t="shared" si="15"/>
        <v>550200</v>
      </c>
    </row>
    <row r="389" spans="1:11" s="5" customFormat="1" ht="12.75">
      <c r="A389" s="16"/>
      <c r="B389" s="16"/>
      <c r="C389" s="41" t="s">
        <v>170</v>
      </c>
      <c r="D389" s="84">
        <v>49700</v>
      </c>
      <c r="E389" s="92"/>
      <c r="F389" s="88">
        <f t="shared" si="14"/>
        <v>0</v>
      </c>
      <c r="G389" s="19"/>
      <c r="H389" s="19"/>
      <c r="I389" s="19"/>
      <c r="J389" s="19"/>
      <c r="K389" s="26">
        <f t="shared" si="15"/>
        <v>49700</v>
      </c>
    </row>
    <row r="390" spans="1:11" s="11" customFormat="1" ht="12.75">
      <c r="A390" s="16"/>
      <c r="B390" s="16"/>
      <c r="C390" s="41" t="s">
        <v>349</v>
      </c>
      <c r="D390" s="84">
        <v>8500</v>
      </c>
      <c r="E390" s="92"/>
      <c r="F390" s="88">
        <f t="shared" si="14"/>
        <v>0</v>
      </c>
      <c r="G390" s="19"/>
      <c r="H390" s="19"/>
      <c r="I390" s="19"/>
      <c r="J390" s="19"/>
      <c r="K390" s="26">
        <f t="shared" si="15"/>
        <v>8500</v>
      </c>
    </row>
    <row r="391" spans="1:11" s="5" customFormat="1" ht="25.5">
      <c r="A391" s="16"/>
      <c r="B391" s="16"/>
      <c r="C391" s="41" t="s">
        <v>406</v>
      </c>
      <c r="D391" s="84">
        <v>18000</v>
      </c>
      <c r="E391" s="92"/>
      <c r="F391" s="88">
        <f t="shared" si="14"/>
        <v>0</v>
      </c>
      <c r="G391" s="19"/>
      <c r="H391" s="19"/>
      <c r="I391" s="19"/>
      <c r="J391" s="19"/>
      <c r="K391" s="26">
        <f t="shared" si="15"/>
        <v>18000</v>
      </c>
    </row>
    <row r="392" spans="1:11" s="5" customFormat="1" ht="25.5">
      <c r="A392" s="16"/>
      <c r="B392" s="16"/>
      <c r="C392" s="41" t="s">
        <v>486</v>
      </c>
      <c r="D392" s="84">
        <v>10000</v>
      </c>
      <c r="E392" s="92"/>
      <c r="F392" s="88">
        <f t="shared" si="14"/>
        <v>0</v>
      </c>
      <c r="G392" s="19"/>
      <c r="H392" s="19"/>
      <c r="I392" s="19"/>
      <c r="J392" s="19"/>
      <c r="K392" s="26">
        <f t="shared" si="15"/>
        <v>10000</v>
      </c>
    </row>
    <row r="393" spans="1:11" s="11" customFormat="1" ht="38.25">
      <c r="A393" s="16"/>
      <c r="B393" s="16"/>
      <c r="C393" s="41" t="s">
        <v>73</v>
      </c>
      <c r="D393" s="84">
        <v>821000</v>
      </c>
      <c r="E393" s="92"/>
      <c r="F393" s="88">
        <f t="shared" si="14"/>
        <v>0</v>
      </c>
      <c r="G393" s="19"/>
      <c r="H393" s="19"/>
      <c r="I393" s="19"/>
      <c r="J393" s="19"/>
      <c r="K393" s="26">
        <f t="shared" si="15"/>
        <v>821000</v>
      </c>
    </row>
    <row r="394" spans="1:11" s="5" customFormat="1" ht="12.75">
      <c r="A394" s="16"/>
      <c r="B394" s="16"/>
      <c r="C394" s="41" t="s">
        <v>74</v>
      </c>
      <c r="D394" s="84">
        <v>90000</v>
      </c>
      <c r="E394" s="92"/>
      <c r="F394" s="88">
        <f t="shared" si="14"/>
        <v>0</v>
      </c>
      <c r="G394" s="19"/>
      <c r="H394" s="19"/>
      <c r="I394" s="19"/>
      <c r="J394" s="19"/>
      <c r="K394" s="26">
        <f t="shared" si="15"/>
        <v>90000</v>
      </c>
    </row>
    <row r="395" spans="1:11" s="11" customFormat="1" ht="25.5">
      <c r="A395" s="6">
        <v>853</v>
      </c>
      <c r="B395" s="6"/>
      <c r="C395" s="7" t="s">
        <v>198</v>
      </c>
      <c r="D395" s="82">
        <f>D396+D406+D409+D411+D414</f>
        <v>9007814</v>
      </c>
      <c r="E395" s="90">
        <f>E396+E406+E409+E411+E414</f>
        <v>1099850</v>
      </c>
      <c r="F395" s="30">
        <f t="shared" si="14"/>
        <v>80000</v>
      </c>
      <c r="G395" s="7">
        <f>G396+G406+G409+G411+G414</f>
        <v>0</v>
      </c>
      <c r="H395" s="7">
        <f>H396+H406+H409+H411+H414</f>
        <v>0</v>
      </c>
      <c r="I395" s="7">
        <f>I396+I406+I409+I411+I414</f>
        <v>0</v>
      </c>
      <c r="J395" s="7">
        <f>J396+J406+J409+J411+J414</f>
        <v>1019850</v>
      </c>
      <c r="K395" s="24">
        <f t="shared" si="15"/>
        <v>10107664</v>
      </c>
    </row>
    <row r="396" spans="1:11" s="5" customFormat="1" ht="12.75">
      <c r="A396" s="29"/>
      <c r="B396" s="29">
        <v>85305</v>
      </c>
      <c r="C396" s="39" t="s">
        <v>249</v>
      </c>
      <c r="D396" s="83">
        <f>SUM(D397:D405)</f>
        <v>5018000</v>
      </c>
      <c r="E396" s="91">
        <f>SUM(E397:E405)</f>
        <v>1019850</v>
      </c>
      <c r="F396" s="96">
        <f t="shared" si="14"/>
        <v>0</v>
      </c>
      <c r="G396" s="40">
        <f>SUM(G397:G405)</f>
        <v>0</v>
      </c>
      <c r="H396" s="40">
        <f>SUM(H397:H405)</f>
        <v>0</v>
      </c>
      <c r="I396" s="40">
        <f>SUM(I397:I405)</f>
        <v>0</v>
      </c>
      <c r="J396" s="40">
        <f>SUM(J397:J405)</f>
        <v>1019850</v>
      </c>
      <c r="K396" s="100">
        <f t="shared" si="15"/>
        <v>6037850</v>
      </c>
    </row>
    <row r="397" spans="1:11" s="5" customFormat="1" ht="12.75">
      <c r="A397" s="29"/>
      <c r="B397" s="29"/>
      <c r="C397" s="51" t="s">
        <v>75</v>
      </c>
      <c r="D397" s="84">
        <v>491800</v>
      </c>
      <c r="E397" s="92"/>
      <c r="F397" s="88">
        <f t="shared" si="14"/>
        <v>0</v>
      </c>
      <c r="G397" s="19"/>
      <c r="H397" s="19"/>
      <c r="I397" s="19"/>
      <c r="J397" s="19"/>
      <c r="K397" s="26">
        <f t="shared" si="15"/>
        <v>491800</v>
      </c>
    </row>
    <row r="398" spans="1:11" s="11" customFormat="1" ht="38.25">
      <c r="A398" s="29"/>
      <c r="B398" s="29"/>
      <c r="C398" s="127" t="s">
        <v>76</v>
      </c>
      <c r="D398" s="84">
        <v>50000</v>
      </c>
      <c r="E398" s="92"/>
      <c r="F398" s="88">
        <f t="shared" si="14"/>
        <v>0</v>
      </c>
      <c r="G398" s="19"/>
      <c r="H398" s="19"/>
      <c r="I398" s="19"/>
      <c r="J398" s="19"/>
      <c r="K398" s="26">
        <f t="shared" si="15"/>
        <v>50000</v>
      </c>
    </row>
    <row r="399" spans="1:11" s="5" customFormat="1" ht="12.75">
      <c r="A399" s="29"/>
      <c r="B399" s="29"/>
      <c r="C399" s="51" t="s">
        <v>77</v>
      </c>
      <c r="D399" s="84">
        <v>1216800</v>
      </c>
      <c r="E399" s="92"/>
      <c r="F399" s="88">
        <f t="shared" si="14"/>
        <v>0</v>
      </c>
      <c r="G399" s="19"/>
      <c r="H399" s="19"/>
      <c r="I399" s="19"/>
      <c r="J399" s="19"/>
      <c r="K399" s="26">
        <f t="shared" si="15"/>
        <v>1216800</v>
      </c>
    </row>
    <row r="400" spans="1:11" s="11" customFormat="1" ht="12.75">
      <c r="A400" s="29"/>
      <c r="B400" s="29"/>
      <c r="C400" s="132" t="s">
        <v>171</v>
      </c>
      <c r="D400" s="84">
        <v>1430000</v>
      </c>
      <c r="E400" s="92">
        <v>-1430000</v>
      </c>
      <c r="F400" s="88">
        <f t="shared" si="14"/>
        <v>0</v>
      </c>
      <c r="G400" s="19"/>
      <c r="H400" s="19"/>
      <c r="I400" s="19"/>
      <c r="J400" s="19">
        <v>-1430000</v>
      </c>
      <c r="K400" s="26">
        <f t="shared" si="15"/>
        <v>0</v>
      </c>
    </row>
    <row r="401" spans="1:11" s="11" customFormat="1" ht="25.5">
      <c r="A401" s="29"/>
      <c r="B401" s="29"/>
      <c r="C401" s="132" t="s">
        <v>135</v>
      </c>
      <c r="D401" s="84"/>
      <c r="E401" s="92">
        <v>2349850</v>
      </c>
      <c r="F401" s="88">
        <f t="shared" si="14"/>
        <v>0</v>
      </c>
      <c r="G401" s="19"/>
      <c r="H401" s="19"/>
      <c r="I401" s="19"/>
      <c r="J401" s="19">
        <v>2349850</v>
      </c>
      <c r="K401" s="26">
        <f t="shared" si="15"/>
        <v>2349850</v>
      </c>
    </row>
    <row r="402" spans="1:11" s="5" customFormat="1" ht="12.75">
      <c r="A402" s="29"/>
      <c r="B402" s="29"/>
      <c r="C402" s="51" t="s">
        <v>78</v>
      </c>
      <c r="D402" s="84">
        <v>805800</v>
      </c>
      <c r="E402" s="92"/>
      <c r="F402" s="88">
        <f t="shared" si="14"/>
        <v>0</v>
      </c>
      <c r="G402" s="19"/>
      <c r="H402" s="19"/>
      <c r="I402" s="19"/>
      <c r="J402" s="19"/>
      <c r="K402" s="26">
        <f t="shared" si="15"/>
        <v>805800</v>
      </c>
    </row>
    <row r="403" spans="1:11" s="5" customFormat="1" ht="12.75">
      <c r="A403" s="29"/>
      <c r="B403" s="29"/>
      <c r="C403" s="51" t="s">
        <v>79</v>
      </c>
      <c r="D403" s="84">
        <v>873600</v>
      </c>
      <c r="E403" s="92"/>
      <c r="F403" s="88">
        <f t="shared" si="14"/>
        <v>0</v>
      </c>
      <c r="G403" s="19"/>
      <c r="H403" s="19"/>
      <c r="I403" s="19"/>
      <c r="J403" s="19"/>
      <c r="K403" s="26">
        <f t="shared" si="15"/>
        <v>873600</v>
      </c>
    </row>
    <row r="404" spans="1:11" s="5" customFormat="1" ht="51">
      <c r="A404" s="29"/>
      <c r="B404" s="29"/>
      <c r="C404" s="127" t="s">
        <v>80</v>
      </c>
      <c r="D404" s="84">
        <v>150000</v>
      </c>
      <c r="E404" s="92"/>
      <c r="F404" s="88">
        <f>E404-J404</f>
        <v>0</v>
      </c>
      <c r="G404" s="19"/>
      <c r="H404" s="19"/>
      <c r="I404" s="19"/>
      <c r="J404" s="19"/>
      <c r="K404" s="26">
        <f>D404+E404</f>
        <v>150000</v>
      </c>
    </row>
    <row r="405" spans="1:11" s="5" customFormat="1" ht="38.25">
      <c r="A405" s="29"/>
      <c r="B405" s="29"/>
      <c r="C405" s="129" t="s">
        <v>137</v>
      </c>
      <c r="D405" s="84"/>
      <c r="E405" s="92">
        <v>100000</v>
      </c>
      <c r="F405" s="88">
        <f t="shared" si="14"/>
        <v>0</v>
      </c>
      <c r="G405" s="19"/>
      <c r="H405" s="19"/>
      <c r="I405" s="19"/>
      <c r="J405" s="19">
        <v>100000</v>
      </c>
      <c r="K405" s="26">
        <f t="shared" si="15"/>
        <v>100000</v>
      </c>
    </row>
    <row r="406" spans="1:11" s="5" customFormat="1" ht="25.5">
      <c r="A406" s="16"/>
      <c r="B406" s="29">
        <v>85321</v>
      </c>
      <c r="C406" s="39" t="s">
        <v>290</v>
      </c>
      <c r="D406" s="83">
        <f>SUM(D407:D408)</f>
        <v>245000</v>
      </c>
      <c r="E406" s="91">
        <f>SUM(E407:E408)</f>
        <v>0</v>
      </c>
      <c r="F406" s="96">
        <f t="shared" si="14"/>
        <v>0</v>
      </c>
      <c r="G406" s="40">
        <f>SUM(G407:G408)</f>
        <v>0</v>
      </c>
      <c r="H406" s="40">
        <f>SUM(H407:H408)</f>
        <v>0</v>
      </c>
      <c r="I406" s="40">
        <f>SUM(I407:I408)</f>
        <v>0</v>
      </c>
      <c r="J406" s="40">
        <f>SUM(J407:J408)</f>
        <v>0</v>
      </c>
      <c r="K406" s="100">
        <f t="shared" si="15"/>
        <v>245000</v>
      </c>
    </row>
    <row r="407" spans="1:11" s="5" customFormat="1" ht="12.75">
      <c r="A407" s="16"/>
      <c r="B407" s="16"/>
      <c r="C407" s="41" t="s">
        <v>377</v>
      </c>
      <c r="D407" s="84">
        <v>70000</v>
      </c>
      <c r="E407" s="92"/>
      <c r="F407" s="88">
        <f t="shared" si="14"/>
        <v>0</v>
      </c>
      <c r="G407" s="19"/>
      <c r="H407" s="19"/>
      <c r="I407" s="19"/>
      <c r="J407" s="19"/>
      <c r="K407" s="26">
        <f t="shared" si="15"/>
        <v>70000</v>
      </c>
    </row>
    <row r="408" spans="1:11" s="5" customFormat="1" ht="38.25">
      <c r="A408" s="16"/>
      <c r="B408" s="16"/>
      <c r="C408" s="41" t="s">
        <v>333</v>
      </c>
      <c r="D408" s="84">
        <v>175000</v>
      </c>
      <c r="E408" s="92"/>
      <c r="F408" s="88">
        <f t="shared" si="14"/>
        <v>0</v>
      </c>
      <c r="G408" s="19"/>
      <c r="H408" s="19"/>
      <c r="I408" s="19"/>
      <c r="J408" s="19"/>
      <c r="K408" s="26">
        <f t="shared" si="15"/>
        <v>175000</v>
      </c>
    </row>
    <row r="409" spans="1:11" s="11" customFormat="1" ht="12.75">
      <c r="A409" s="29"/>
      <c r="B409" s="29">
        <v>85322</v>
      </c>
      <c r="C409" s="39" t="s">
        <v>254</v>
      </c>
      <c r="D409" s="83">
        <f>D410</f>
        <v>93100</v>
      </c>
      <c r="E409" s="91">
        <f>E410</f>
        <v>0</v>
      </c>
      <c r="F409" s="96">
        <f t="shared" si="14"/>
        <v>0</v>
      </c>
      <c r="G409" s="40">
        <f>G410</f>
        <v>0</v>
      </c>
      <c r="H409" s="40">
        <f>H410</f>
        <v>0</v>
      </c>
      <c r="I409" s="40">
        <f>I410</f>
        <v>0</v>
      </c>
      <c r="J409" s="40">
        <f>J410</f>
        <v>0</v>
      </c>
      <c r="K409" s="100">
        <f t="shared" si="15"/>
        <v>93100</v>
      </c>
    </row>
    <row r="410" spans="1:11" s="11" customFormat="1" ht="12.75">
      <c r="A410" s="16"/>
      <c r="B410" s="16"/>
      <c r="C410" s="41" t="s">
        <v>172</v>
      </c>
      <c r="D410" s="84">
        <v>93100</v>
      </c>
      <c r="E410" s="92"/>
      <c r="F410" s="88">
        <f aca="true" t="shared" si="16" ref="F410:F474">E410-J410</f>
        <v>0</v>
      </c>
      <c r="G410" s="19"/>
      <c r="H410" s="19"/>
      <c r="I410" s="19"/>
      <c r="J410" s="19"/>
      <c r="K410" s="26">
        <f aca="true" t="shared" si="17" ref="K410:K474">D410+E410</f>
        <v>93100</v>
      </c>
    </row>
    <row r="411" spans="1:11" s="11" customFormat="1" ht="12.75">
      <c r="A411" s="29"/>
      <c r="B411" s="29">
        <v>85333</v>
      </c>
      <c r="C411" s="39" t="s">
        <v>256</v>
      </c>
      <c r="D411" s="83">
        <f>SUM(D412:D413)</f>
        <v>3229714</v>
      </c>
      <c r="E411" s="91">
        <f>SUM(E412:E413)</f>
        <v>0</v>
      </c>
      <c r="F411" s="96">
        <f t="shared" si="16"/>
        <v>0</v>
      </c>
      <c r="G411" s="40">
        <f>SUM(G412:G413)</f>
        <v>0</v>
      </c>
      <c r="H411" s="40">
        <f>SUM(H412:H413)</f>
        <v>0</v>
      </c>
      <c r="I411" s="40">
        <f>SUM(I412:I413)</f>
        <v>0</v>
      </c>
      <c r="J411" s="40">
        <f>SUM(J412:J413)</f>
        <v>0</v>
      </c>
      <c r="K411" s="100">
        <f t="shared" si="17"/>
        <v>3229714</v>
      </c>
    </row>
    <row r="412" spans="1:11" s="11" customFormat="1" ht="12.75">
      <c r="A412" s="29"/>
      <c r="B412" s="29"/>
      <c r="C412" s="129" t="s">
        <v>81</v>
      </c>
      <c r="D412" s="84">
        <v>3184000</v>
      </c>
      <c r="E412" s="92"/>
      <c r="F412" s="88">
        <f t="shared" si="16"/>
        <v>0</v>
      </c>
      <c r="G412" s="19"/>
      <c r="H412" s="19"/>
      <c r="I412" s="19"/>
      <c r="J412" s="19"/>
      <c r="K412" s="26">
        <f t="shared" si="17"/>
        <v>3184000</v>
      </c>
    </row>
    <row r="413" spans="1:11" s="11" customFormat="1" ht="12.75">
      <c r="A413" s="29"/>
      <c r="B413" s="29"/>
      <c r="C413" s="41" t="s">
        <v>173</v>
      </c>
      <c r="D413" s="84">
        <v>45714</v>
      </c>
      <c r="E413" s="92"/>
      <c r="F413" s="88">
        <f t="shared" si="16"/>
        <v>0</v>
      </c>
      <c r="G413" s="19"/>
      <c r="H413" s="19"/>
      <c r="I413" s="19"/>
      <c r="J413" s="19"/>
      <c r="K413" s="26">
        <f t="shared" si="17"/>
        <v>45714</v>
      </c>
    </row>
    <row r="414" spans="1:11" s="11" customFormat="1" ht="12.75">
      <c r="A414" s="29"/>
      <c r="B414" s="29">
        <v>85395</v>
      </c>
      <c r="C414" s="39" t="s">
        <v>421</v>
      </c>
      <c r="D414" s="83">
        <f>D415+D420+D421</f>
        <v>422000</v>
      </c>
      <c r="E414" s="91">
        <f>E415+E420+E421</f>
        <v>80000</v>
      </c>
      <c r="F414" s="96">
        <f t="shared" si="16"/>
        <v>80000</v>
      </c>
      <c r="G414" s="40">
        <f>G415+G420+G421</f>
        <v>0</v>
      </c>
      <c r="H414" s="40">
        <f>H415+H420+H421</f>
        <v>0</v>
      </c>
      <c r="I414" s="40">
        <f>I415+I420+I421</f>
        <v>0</v>
      </c>
      <c r="J414" s="40">
        <f>J415+J420+J421</f>
        <v>0</v>
      </c>
      <c r="K414" s="100">
        <f t="shared" si="17"/>
        <v>502000</v>
      </c>
    </row>
    <row r="415" spans="1:11" s="5" customFormat="1" ht="25.5">
      <c r="A415" s="16"/>
      <c r="B415" s="16"/>
      <c r="C415" s="50" t="s">
        <v>481</v>
      </c>
      <c r="D415" s="84">
        <f>SUM(D416:D419)</f>
        <v>157000</v>
      </c>
      <c r="E415" s="92">
        <f>SUM(E416:E419)</f>
        <v>0</v>
      </c>
      <c r="F415" s="88">
        <f t="shared" si="16"/>
        <v>0</v>
      </c>
      <c r="G415" s="19">
        <f>SUM(G416:G419)</f>
        <v>0</v>
      </c>
      <c r="H415" s="19">
        <f>SUM(H416:H419)</f>
        <v>0</v>
      </c>
      <c r="I415" s="19">
        <f>SUM(I416:I419)</f>
        <v>0</v>
      </c>
      <c r="J415" s="19">
        <f>SUM(J416:J419)</f>
        <v>0</v>
      </c>
      <c r="K415" s="26">
        <f t="shared" si="17"/>
        <v>157000</v>
      </c>
    </row>
    <row r="416" spans="1:11" s="5" customFormat="1" ht="12.75">
      <c r="A416" s="16"/>
      <c r="B416" s="16"/>
      <c r="C416" s="41" t="s">
        <v>482</v>
      </c>
      <c r="D416" s="84">
        <v>15000</v>
      </c>
      <c r="E416" s="92"/>
      <c r="F416" s="88">
        <f t="shared" si="16"/>
        <v>0</v>
      </c>
      <c r="G416" s="19"/>
      <c r="H416" s="19"/>
      <c r="I416" s="19"/>
      <c r="J416" s="19"/>
      <c r="K416" s="26">
        <f t="shared" si="17"/>
        <v>15000</v>
      </c>
    </row>
    <row r="417" spans="1:11" s="5" customFormat="1" ht="12.75">
      <c r="A417" s="16"/>
      <c r="B417" s="16"/>
      <c r="C417" s="41" t="s">
        <v>483</v>
      </c>
      <c r="D417" s="84">
        <v>67000</v>
      </c>
      <c r="E417" s="92"/>
      <c r="F417" s="88">
        <f t="shared" si="16"/>
        <v>0</v>
      </c>
      <c r="G417" s="19"/>
      <c r="H417" s="19"/>
      <c r="I417" s="19"/>
      <c r="J417" s="19"/>
      <c r="K417" s="26">
        <f t="shared" si="17"/>
        <v>67000</v>
      </c>
    </row>
    <row r="418" spans="1:11" s="11" customFormat="1" ht="25.5">
      <c r="A418" s="16"/>
      <c r="B418" s="16"/>
      <c r="C418" s="41" t="s">
        <v>484</v>
      </c>
      <c r="D418" s="84">
        <v>25000</v>
      </c>
      <c r="E418" s="92"/>
      <c r="F418" s="88">
        <f t="shared" si="16"/>
        <v>0</v>
      </c>
      <c r="G418" s="19"/>
      <c r="H418" s="19"/>
      <c r="I418" s="19"/>
      <c r="J418" s="19"/>
      <c r="K418" s="26">
        <f t="shared" si="17"/>
        <v>25000</v>
      </c>
    </row>
    <row r="419" spans="1:11" s="5" customFormat="1" ht="25.5">
      <c r="A419" s="16"/>
      <c r="B419" s="16"/>
      <c r="C419" s="41" t="s">
        <v>174</v>
      </c>
      <c r="D419" s="84">
        <v>50000</v>
      </c>
      <c r="E419" s="92"/>
      <c r="F419" s="88">
        <f t="shared" si="16"/>
        <v>0</v>
      </c>
      <c r="G419" s="19"/>
      <c r="H419" s="19"/>
      <c r="I419" s="19"/>
      <c r="J419" s="19"/>
      <c r="K419" s="26">
        <f t="shared" si="17"/>
        <v>50000</v>
      </c>
    </row>
    <row r="420" spans="1:11" s="11" customFormat="1" ht="12.75">
      <c r="A420" s="16"/>
      <c r="B420" s="16"/>
      <c r="C420" s="41" t="s">
        <v>412</v>
      </c>
      <c r="D420" s="84">
        <v>215000</v>
      </c>
      <c r="E420" s="92"/>
      <c r="F420" s="88">
        <f t="shared" si="16"/>
        <v>0</v>
      </c>
      <c r="G420" s="19"/>
      <c r="H420" s="19"/>
      <c r="I420" s="19"/>
      <c r="J420" s="19"/>
      <c r="K420" s="26">
        <f t="shared" si="17"/>
        <v>215000</v>
      </c>
    </row>
    <row r="421" spans="1:11" s="5" customFormat="1" ht="25.5">
      <c r="A421" s="16"/>
      <c r="B421" s="16"/>
      <c r="C421" s="41" t="s">
        <v>82</v>
      </c>
      <c r="D421" s="84">
        <v>50000</v>
      </c>
      <c r="E421" s="92">
        <v>80000</v>
      </c>
      <c r="F421" s="88">
        <f t="shared" si="16"/>
        <v>80000</v>
      </c>
      <c r="G421" s="19"/>
      <c r="H421" s="19"/>
      <c r="I421" s="19"/>
      <c r="J421" s="19"/>
      <c r="K421" s="26">
        <f t="shared" si="17"/>
        <v>130000</v>
      </c>
    </row>
    <row r="422" spans="1:11" s="5" customFormat="1" ht="19.5" customHeight="1">
      <c r="A422" s="6">
        <v>854</v>
      </c>
      <c r="B422" s="21"/>
      <c r="C422" s="7" t="s">
        <v>404</v>
      </c>
      <c r="D422" s="82">
        <f>D423+D443+D445+D450+D454+D457+D459+D461+D463</f>
        <v>13831700</v>
      </c>
      <c r="E422" s="90">
        <f>E423+E443+E445+E450+E454+E457+E459+E461+E463</f>
        <v>0</v>
      </c>
      <c r="F422" s="30">
        <f t="shared" si="16"/>
        <v>0</v>
      </c>
      <c r="G422" s="7">
        <f>G423+G443+G445+G450+G454+G457+G459+G461+G463</f>
        <v>0</v>
      </c>
      <c r="H422" s="7">
        <f>H423+H443+H445+H450+H454+H457+H459+H461+H463</f>
        <v>0</v>
      </c>
      <c r="I422" s="7">
        <f>I423+I443+I445+I450+I454+I457+I459+I461+I463</f>
        <v>0</v>
      </c>
      <c r="J422" s="7">
        <f>J423+J443+J445+J450+J454+J457+J459+J461+J463</f>
        <v>0</v>
      </c>
      <c r="K422" s="24">
        <f t="shared" si="17"/>
        <v>13831700</v>
      </c>
    </row>
    <row r="423" spans="1:11" s="11" customFormat="1" ht="12.75">
      <c r="A423" s="29"/>
      <c r="B423" s="29">
        <v>85401</v>
      </c>
      <c r="C423" s="39" t="s">
        <v>258</v>
      </c>
      <c r="D423" s="83">
        <f>SUM(D424:D442)</f>
        <v>3155500</v>
      </c>
      <c r="E423" s="91">
        <f>SUM(E424:E442)</f>
        <v>0</v>
      </c>
      <c r="F423" s="96">
        <f t="shared" si="16"/>
        <v>0</v>
      </c>
      <c r="G423" s="40">
        <f>SUM(G424:G442)</f>
        <v>0</v>
      </c>
      <c r="H423" s="40">
        <f>SUM(H424:H442)</f>
        <v>0</v>
      </c>
      <c r="I423" s="40">
        <f>SUM(I424:I442)</f>
        <v>0</v>
      </c>
      <c r="J423" s="40">
        <f>SUM(J424:J442)</f>
        <v>0</v>
      </c>
      <c r="K423" s="100">
        <f t="shared" si="17"/>
        <v>3155500</v>
      </c>
    </row>
    <row r="424" spans="1:11" s="5" customFormat="1" ht="12.75">
      <c r="A424" s="29"/>
      <c r="B424" s="29"/>
      <c r="C424" s="41" t="s">
        <v>450</v>
      </c>
      <c r="D424" s="84">
        <v>197900</v>
      </c>
      <c r="E424" s="92"/>
      <c r="F424" s="88">
        <f t="shared" si="16"/>
        <v>0</v>
      </c>
      <c r="G424" s="19"/>
      <c r="H424" s="19"/>
      <c r="I424" s="19"/>
      <c r="J424" s="19"/>
      <c r="K424" s="26">
        <f t="shared" si="17"/>
        <v>197900</v>
      </c>
    </row>
    <row r="425" spans="1:11" s="5" customFormat="1" ht="12.75">
      <c r="A425" s="29"/>
      <c r="B425" s="29"/>
      <c r="C425" s="41" t="s">
        <v>451</v>
      </c>
      <c r="D425" s="84">
        <v>278100</v>
      </c>
      <c r="E425" s="92"/>
      <c r="F425" s="88">
        <f t="shared" si="16"/>
        <v>0</v>
      </c>
      <c r="G425" s="19"/>
      <c r="H425" s="19"/>
      <c r="I425" s="19"/>
      <c r="J425" s="19"/>
      <c r="K425" s="26">
        <f t="shared" si="17"/>
        <v>278100</v>
      </c>
    </row>
    <row r="426" spans="1:11" s="5" customFormat="1" ht="12.75">
      <c r="A426" s="29"/>
      <c r="B426" s="29"/>
      <c r="C426" s="41" t="s">
        <v>452</v>
      </c>
      <c r="D426" s="84">
        <v>222300</v>
      </c>
      <c r="E426" s="92"/>
      <c r="F426" s="88">
        <f t="shared" si="16"/>
        <v>0</v>
      </c>
      <c r="G426" s="19"/>
      <c r="H426" s="19"/>
      <c r="I426" s="19"/>
      <c r="J426" s="19"/>
      <c r="K426" s="26">
        <f t="shared" si="17"/>
        <v>222300</v>
      </c>
    </row>
    <row r="427" spans="1:11" s="5" customFormat="1" ht="12.75">
      <c r="A427" s="29"/>
      <c r="B427" s="29"/>
      <c r="C427" s="41" t="s">
        <v>453</v>
      </c>
      <c r="D427" s="84">
        <v>44400</v>
      </c>
      <c r="E427" s="92"/>
      <c r="F427" s="88">
        <f t="shared" si="16"/>
        <v>0</v>
      </c>
      <c r="G427" s="19"/>
      <c r="H427" s="19"/>
      <c r="I427" s="19"/>
      <c r="J427" s="19"/>
      <c r="K427" s="26">
        <f t="shared" si="17"/>
        <v>44400</v>
      </c>
    </row>
    <row r="428" spans="1:11" s="5" customFormat="1" ht="12.75">
      <c r="A428" s="29"/>
      <c r="B428" s="29"/>
      <c r="C428" s="41" t="s">
        <v>454</v>
      </c>
      <c r="D428" s="84">
        <v>140200</v>
      </c>
      <c r="E428" s="92"/>
      <c r="F428" s="88">
        <f t="shared" si="16"/>
        <v>0</v>
      </c>
      <c r="G428" s="19"/>
      <c r="H428" s="19"/>
      <c r="I428" s="19"/>
      <c r="J428" s="19"/>
      <c r="K428" s="26">
        <f t="shared" si="17"/>
        <v>140200</v>
      </c>
    </row>
    <row r="429" spans="1:11" s="5" customFormat="1" ht="12.75">
      <c r="A429" s="29"/>
      <c r="B429" s="29"/>
      <c r="C429" s="41" t="s">
        <v>455</v>
      </c>
      <c r="D429" s="84">
        <v>72800</v>
      </c>
      <c r="E429" s="92"/>
      <c r="F429" s="88">
        <f t="shared" si="16"/>
        <v>0</v>
      </c>
      <c r="G429" s="19"/>
      <c r="H429" s="19"/>
      <c r="I429" s="19"/>
      <c r="J429" s="19"/>
      <c r="K429" s="26">
        <f t="shared" si="17"/>
        <v>72800</v>
      </c>
    </row>
    <row r="430" spans="1:11" s="5" customFormat="1" ht="12.75">
      <c r="A430" s="29"/>
      <c r="B430" s="29"/>
      <c r="C430" s="41" t="s">
        <v>456</v>
      </c>
      <c r="D430" s="84">
        <v>50700</v>
      </c>
      <c r="E430" s="92"/>
      <c r="F430" s="88">
        <f t="shared" si="16"/>
        <v>0</v>
      </c>
      <c r="G430" s="19"/>
      <c r="H430" s="19"/>
      <c r="I430" s="19"/>
      <c r="J430" s="19"/>
      <c r="K430" s="26">
        <f t="shared" si="17"/>
        <v>50700</v>
      </c>
    </row>
    <row r="431" spans="1:11" s="11" customFormat="1" ht="12.75">
      <c r="A431" s="29"/>
      <c r="B431" s="29"/>
      <c r="C431" s="41" t="s">
        <v>457</v>
      </c>
      <c r="D431" s="84">
        <v>242300</v>
      </c>
      <c r="E431" s="92"/>
      <c r="F431" s="88">
        <f t="shared" si="16"/>
        <v>0</v>
      </c>
      <c r="G431" s="19"/>
      <c r="H431" s="19"/>
      <c r="I431" s="19"/>
      <c r="J431" s="19"/>
      <c r="K431" s="26">
        <f t="shared" si="17"/>
        <v>242300</v>
      </c>
    </row>
    <row r="432" spans="1:11" s="11" customFormat="1" ht="12.75">
      <c r="A432" s="29"/>
      <c r="B432" s="29"/>
      <c r="C432" s="41" t="s">
        <v>458</v>
      </c>
      <c r="D432" s="84">
        <v>133900</v>
      </c>
      <c r="E432" s="92"/>
      <c r="F432" s="88">
        <f t="shared" si="16"/>
        <v>0</v>
      </c>
      <c r="G432" s="19"/>
      <c r="H432" s="19"/>
      <c r="I432" s="19"/>
      <c r="J432" s="19"/>
      <c r="K432" s="26">
        <f t="shared" si="17"/>
        <v>133900</v>
      </c>
    </row>
    <row r="433" spans="1:11" s="11" customFormat="1" ht="12.75">
      <c r="A433" s="29"/>
      <c r="B433" s="29"/>
      <c r="C433" s="41" t="s">
        <v>459</v>
      </c>
      <c r="D433" s="84">
        <v>250500</v>
      </c>
      <c r="E433" s="92"/>
      <c r="F433" s="88">
        <f t="shared" si="16"/>
        <v>0</v>
      </c>
      <c r="G433" s="19"/>
      <c r="H433" s="19"/>
      <c r="I433" s="19"/>
      <c r="J433" s="19"/>
      <c r="K433" s="26">
        <f t="shared" si="17"/>
        <v>250500</v>
      </c>
    </row>
    <row r="434" spans="1:11" s="11" customFormat="1" ht="12.75">
      <c r="A434" s="29"/>
      <c r="B434" s="29"/>
      <c r="C434" s="41" t="s">
        <v>460</v>
      </c>
      <c r="D434" s="84">
        <v>209400</v>
      </c>
      <c r="E434" s="92"/>
      <c r="F434" s="88">
        <f t="shared" si="16"/>
        <v>0</v>
      </c>
      <c r="G434" s="19"/>
      <c r="H434" s="19"/>
      <c r="I434" s="19"/>
      <c r="J434" s="19"/>
      <c r="K434" s="26">
        <f t="shared" si="17"/>
        <v>209400</v>
      </c>
    </row>
    <row r="435" spans="1:11" s="11" customFormat="1" ht="12.75">
      <c r="A435" s="29"/>
      <c r="B435" s="29"/>
      <c r="C435" s="41" t="s">
        <v>461</v>
      </c>
      <c r="D435" s="84">
        <v>160400</v>
      </c>
      <c r="E435" s="92"/>
      <c r="F435" s="88">
        <f t="shared" si="16"/>
        <v>0</v>
      </c>
      <c r="G435" s="19"/>
      <c r="H435" s="19"/>
      <c r="I435" s="19"/>
      <c r="J435" s="19"/>
      <c r="K435" s="26">
        <f t="shared" si="17"/>
        <v>160400</v>
      </c>
    </row>
    <row r="436" spans="1:11" s="11" customFormat="1" ht="12.75">
      <c r="A436" s="29"/>
      <c r="B436" s="29"/>
      <c r="C436" s="41" t="s">
        <v>462</v>
      </c>
      <c r="D436" s="84">
        <v>238100</v>
      </c>
      <c r="E436" s="92"/>
      <c r="F436" s="88">
        <f t="shared" si="16"/>
        <v>0</v>
      </c>
      <c r="G436" s="19"/>
      <c r="H436" s="19"/>
      <c r="I436" s="19"/>
      <c r="J436" s="19"/>
      <c r="K436" s="26">
        <f t="shared" si="17"/>
        <v>238100</v>
      </c>
    </row>
    <row r="437" spans="1:11" s="11" customFormat="1" ht="12.75">
      <c r="A437" s="29"/>
      <c r="B437" s="29"/>
      <c r="C437" s="41" t="s">
        <v>463</v>
      </c>
      <c r="D437" s="84">
        <v>180500</v>
      </c>
      <c r="E437" s="92"/>
      <c r="F437" s="88">
        <f t="shared" si="16"/>
        <v>0</v>
      </c>
      <c r="G437" s="19"/>
      <c r="H437" s="19"/>
      <c r="I437" s="19"/>
      <c r="J437" s="19"/>
      <c r="K437" s="26">
        <f t="shared" si="17"/>
        <v>180500</v>
      </c>
    </row>
    <row r="438" spans="1:11" s="11" customFormat="1" ht="12.75">
      <c r="A438" s="29"/>
      <c r="B438" s="29"/>
      <c r="C438" s="41" t="s">
        <v>464</v>
      </c>
      <c r="D438" s="84">
        <v>29100</v>
      </c>
      <c r="E438" s="92"/>
      <c r="F438" s="88">
        <f t="shared" si="16"/>
        <v>0</v>
      </c>
      <c r="G438" s="19"/>
      <c r="H438" s="19"/>
      <c r="I438" s="19"/>
      <c r="J438" s="19"/>
      <c r="K438" s="26">
        <f t="shared" si="17"/>
        <v>29100</v>
      </c>
    </row>
    <row r="439" spans="1:11" s="11" customFormat="1" ht="12.75">
      <c r="A439" s="29"/>
      <c r="B439" s="29"/>
      <c r="C439" s="41" t="s">
        <v>465</v>
      </c>
      <c r="D439" s="84">
        <v>54100</v>
      </c>
      <c r="E439" s="92"/>
      <c r="F439" s="88">
        <f t="shared" si="16"/>
        <v>0</v>
      </c>
      <c r="G439" s="19"/>
      <c r="H439" s="19"/>
      <c r="I439" s="19"/>
      <c r="J439" s="19"/>
      <c r="K439" s="26">
        <f t="shared" si="17"/>
        <v>54100</v>
      </c>
    </row>
    <row r="440" spans="1:11" s="11" customFormat="1" ht="25.5">
      <c r="A440" s="29"/>
      <c r="B440" s="29"/>
      <c r="C440" s="41" t="s">
        <v>315</v>
      </c>
      <c r="D440" s="84">
        <v>62900</v>
      </c>
      <c r="E440" s="92"/>
      <c r="F440" s="88">
        <f t="shared" si="16"/>
        <v>0</v>
      </c>
      <c r="G440" s="19"/>
      <c r="H440" s="19"/>
      <c r="I440" s="19"/>
      <c r="J440" s="19"/>
      <c r="K440" s="26">
        <f t="shared" si="17"/>
        <v>62900</v>
      </c>
    </row>
    <row r="441" spans="1:11" s="11" customFormat="1" ht="12.75">
      <c r="A441" s="29"/>
      <c r="B441" s="29"/>
      <c r="C441" s="41" t="s">
        <v>466</v>
      </c>
      <c r="D441" s="84">
        <v>171500</v>
      </c>
      <c r="E441" s="92"/>
      <c r="F441" s="88">
        <f t="shared" si="16"/>
        <v>0</v>
      </c>
      <c r="G441" s="19"/>
      <c r="H441" s="19"/>
      <c r="I441" s="19"/>
      <c r="J441" s="19"/>
      <c r="K441" s="26">
        <f t="shared" si="17"/>
        <v>171500</v>
      </c>
    </row>
    <row r="442" spans="1:11" s="11" customFormat="1" ht="25.5">
      <c r="A442" s="29"/>
      <c r="B442" s="29"/>
      <c r="C442" s="41" t="s">
        <v>468</v>
      </c>
      <c r="D442" s="84">
        <v>416400</v>
      </c>
      <c r="E442" s="92"/>
      <c r="F442" s="88">
        <f t="shared" si="16"/>
        <v>0</v>
      </c>
      <c r="G442" s="19"/>
      <c r="H442" s="19"/>
      <c r="I442" s="19"/>
      <c r="J442" s="19"/>
      <c r="K442" s="26">
        <f t="shared" si="17"/>
        <v>416400</v>
      </c>
    </row>
    <row r="443" spans="1:11" s="11" customFormat="1" ht="25.5">
      <c r="A443" s="16"/>
      <c r="B443" s="29">
        <v>85406</v>
      </c>
      <c r="C443" s="39" t="s">
        <v>309</v>
      </c>
      <c r="D443" s="83">
        <f>D444</f>
        <v>2370400</v>
      </c>
      <c r="E443" s="91">
        <f>E444</f>
        <v>0</v>
      </c>
      <c r="F443" s="96">
        <f t="shared" si="16"/>
        <v>0</v>
      </c>
      <c r="G443" s="40">
        <f>G444</f>
        <v>0</v>
      </c>
      <c r="H443" s="40">
        <f>H444</f>
        <v>0</v>
      </c>
      <c r="I443" s="40">
        <f>I444</f>
        <v>0</v>
      </c>
      <c r="J443" s="40">
        <f>J444</f>
        <v>0</v>
      </c>
      <c r="K443" s="100">
        <f t="shared" si="17"/>
        <v>2370400</v>
      </c>
    </row>
    <row r="444" spans="1:11" s="11" customFormat="1" ht="25.5">
      <c r="A444" s="16"/>
      <c r="B444" s="16"/>
      <c r="C444" s="41" t="s">
        <v>316</v>
      </c>
      <c r="D444" s="84">
        <v>2370400</v>
      </c>
      <c r="E444" s="92"/>
      <c r="F444" s="88">
        <f t="shared" si="16"/>
        <v>0</v>
      </c>
      <c r="G444" s="19"/>
      <c r="H444" s="19"/>
      <c r="I444" s="19"/>
      <c r="J444" s="19"/>
      <c r="K444" s="26">
        <f t="shared" si="17"/>
        <v>2370400</v>
      </c>
    </row>
    <row r="445" spans="1:11" s="11" customFormat="1" ht="12.75">
      <c r="A445" s="29"/>
      <c r="B445" s="29">
        <v>85407</v>
      </c>
      <c r="C445" s="39" t="s">
        <v>274</v>
      </c>
      <c r="D445" s="83">
        <f>SUM(D446:D449)</f>
        <v>4535400</v>
      </c>
      <c r="E445" s="91">
        <f>SUM(E446:E449)</f>
        <v>0</v>
      </c>
      <c r="F445" s="96">
        <f t="shared" si="16"/>
        <v>0</v>
      </c>
      <c r="G445" s="40">
        <f>SUM(G446:G449)</f>
        <v>0</v>
      </c>
      <c r="H445" s="40">
        <f>SUM(H446:H449)</f>
        <v>0</v>
      </c>
      <c r="I445" s="40">
        <f>SUM(I446:I449)</f>
        <v>0</v>
      </c>
      <c r="J445" s="40">
        <f>SUM(J446:J449)</f>
        <v>0</v>
      </c>
      <c r="K445" s="100">
        <f t="shared" si="17"/>
        <v>4535400</v>
      </c>
    </row>
    <row r="446" spans="1:11" s="11" customFormat="1" ht="12.75">
      <c r="A446" s="29"/>
      <c r="B446" s="29"/>
      <c r="C446" s="41" t="s">
        <v>275</v>
      </c>
      <c r="D446" s="84">
        <v>912500</v>
      </c>
      <c r="E446" s="92"/>
      <c r="F446" s="88">
        <f t="shared" si="16"/>
        <v>0</v>
      </c>
      <c r="G446" s="19"/>
      <c r="H446" s="19"/>
      <c r="I446" s="19"/>
      <c r="J446" s="19"/>
      <c r="K446" s="26">
        <f t="shared" si="17"/>
        <v>912500</v>
      </c>
    </row>
    <row r="447" spans="1:11" s="11" customFormat="1" ht="12.75">
      <c r="A447" s="16"/>
      <c r="B447" s="16"/>
      <c r="C447" s="41" t="s">
        <v>276</v>
      </c>
      <c r="D447" s="85">
        <v>3242700</v>
      </c>
      <c r="E447" s="93"/>
      <c r="F447" s="88">
        <f t="shared" si="16"/>
        <v>0</v>
      </c>
      <c r="G447" s="18"/>
      <c r="H447" s="18"/>
      <c r="I447" s="18"/>
      <c r="J447" s="18"/>
      <c r="K447" s="26">
        <f t="shared" si="17"/>
        <v>3242700</v>
      </c>
    </row>
    <row r="448" spans="1:11" s="11" customFormat="1" ht="25.5">
      <c r="A448" s="16"/>
      <c r="B448" s="16"/>
      <c r="C448" s="41" t="s">
        <v>277</v>
      </c>
      <c r="D448" s="85">
        <v>214700</v>
      </c>
      <c r="E448" s="93"/>
      <c r="F448" s="88">
        <f t="shared" si="16"/>
        <v>0</v>
      </c>
      <c r="G448" s="18"/>
      <c r="H448" s="18"/>
      <c r="I448" s="18"/>
      <c r="J448" s="18"/>
      <c r="K448" s="26">
        <f t="shared" si="17"/>
        <v>214700</v>
      </c>
    </row>
    <row r="449" spans="1:11" s="11" customFormat="1" ht="12.75">
      <c r="A449" s="16"/>
      <c r="B449" s="16"/>
      <c r="C449" s="41" t="s">
        <v>278</v>
      </c>
      <c r="D449" s="85">
        <v>165500</v>
      </c>
      <c r="E449" s="93"/>
      <c r="F449" s="88">
        <f t="shared" si="16"/>
        <v>0</v>
      </c>
      <c r="G449" s="18"/>
      <c r="H449" s="18"/>
      <c r="I449" s="18"/>
      <c r="J449" s="18"/>
      <c r="K449" s="26">
        <f t="shared" si="17"/>
        <v>165500</v>
      </c>
    </row>
    <row r="450" spans="1:11" s="11" customFormat="1" ht="12.75">
      <c r="A450" s="16"/>
      <c r="B450" s="29">
        <v>85410</v>
      </c>
      <c r="C450" s="39" t="s">
        <v>279</v>
      </c>
      <c r="D450" s="80">
        <f>SUM(D451:D453)</f>
        <v>2550200</v>
      </c>
      <c r="E450" s="94">
        <f>SUM(E451:E453)</f>
        <v>0</v>
      </c>
      <c r="F450" s="96">
        <f t="shared" si="16"/>
        <v>0</v>
      </c>
      <c r="G450" s="27">
        <f>SUM(G451:G453)</f>
        <v>0</v>
      </c>
      <c r="H450" s="27">
        <f>SUM(H451:H453)</f>
        <v>0</v>
      </c>
      <c r="I450" s="27">
        <f>SUM(I451:I453)</f>
        <v>0</v>
      </c>
      <c r="J450" s="27">
        <f>SUM(J451:J453)</f>
        <v>0</v>
      </c>
      <c r="K450" s="100">
        <f t="shared" si="17"/>
        <v>2550200</v>
      </c>
    </row>
    <row r="451" spans="1:11" s="11" customFormat="1" ht="12.75">
      <c r="A451" s="16"/>
      <c r="B451" s="16"/>
      <c r="C451" s="41" t="s">
        <v>280</v>
      </c>
      <c r="D451" s="85">
        <v>1386400</v>
      </c>
      <c r="E451" s="93"/>
      <c r="F451" s="88">
        <f t="shared" si="16"/>
        <v>0</v>
      </c>
      <c r="G451" s="18"/>
      <c r="H451" s="18"/>
      <c r="I451" s="18"/>
      <c r="J451" s="18"/>
      <c r="K451" s="100">
        <f t="shared" si="17"/>
        <v>1386400</v>
      </c>
    </row>
    <row r="452" spans="1:11" s="11" customFormat="1" ht="25.5">
      <c r="A452" s="16"/>
      <c r="B452" s="16"/>
      <c r="C452" s="41" t="s">
        <v>175</v>
      </c>
      <c r="D452" s="85">
        <v>520800</v>
      </c>
      <c r="E452" s="93"/>
      <c r="F452" s="88">
        <f t="shared" si="16"/>
        <v>0</v>
      </c>
      <c r="G452" s="18"/>
      <c r="H452" s="18"/>
      <c r="I452" s="18"/>
      <c r="J452" s="18"/>
      <c r="K452" s="26">
        <f t="shared" si="17"/>
        <v>520800</v>
      </c>
    </row>
    <row r="453" spans="1:11" s="11" customFormat="1" ht="12.75">
      <c r="A453" s="16"/>
      <c r="B453" s="16"/>
      <c r="C453" s="41" t="s">
        <v>281</v>
      </c>
      <c r="D453" s="85">
        <v>643000</v>
      </c>
      <c r="E453" s="93"/>
      <c r="F453" s="88">
        <f t="shared" si="16"/>
        <v>0</v>
      </c>
      <c r="G453" s="18"/>
      <c r="H453" s="18"/>
      <c r="I453" s="18"/>
      <c r="J453" s="18"/>
      <c r="K453" s="26">
        <f t="shared" si="17"/>
        <v>643000</v>
      </c>
    </row>
    <row r="454" spans="1:11" s="11" customFormat="1" ht="38.25">
      <c r="A454" s="16"/>
      <c r="B454" s="29">
        <v>85412</v>
      </c>
      <c r="C454" s="39" t="s">
        <v>384</v>
      </c>
      <c r="D454" s="80">
        <f>SUM(D455:D455)</f>
        <v>402300</v>
      </c>
      <c r="E454" s="94">
        <f>SUM(E455:E455)</f>
        <v>0</v>
      </c>
      <c r="F454" s="96">
        <f t="shared" si="16"/>
        <v>0</v>
      </c>
      <c r="G454" s="27">
        <f>SUM(G455:G455)</f>
        <v>0</v>
      </c>
      <c r="H454" s="27">
        <f>SUM(H455:H455)</f>
        <v>0</v>
      </c>
      <c r="I454" s="27">
        <f>SUM(I455:I455)</f>
        <v>0</v>
      </c>
      <c r="J454" s="27">
        <f>SUM(J455:J455)</f>
        <v>0</v>
      </c>
      <c r="K454" s="100">
        <f t="shared" si="17"/>
        <v>402300</v>
      </c>
    </row>
    <row r="455" spans="1:11" s="11" customFormat="1" ht="12.75">
      <c r="A455" s="16"/>
      <c r="B455" s="16"/>
      <c r="C455" s="41" t="s">
        <v>176</v>
      </c>
      <c r="D455" s="84">
        <v>402300</v>
      </c>
      <c r="E455" s="92"/>
      <c r="F455" s="88">
        <f t="shared" si="16"/>
        <v>0</v>
      </c>
      <c r="G455" s="19"/>
      <c r="H455" s="19"/>
      <c r="I455" s="19"/>
      <c r="J455" s="19"/>
      <c r="K455" s="26">
        <f t="shared" si="17"/>
        <v>402300</v>
      </c>
    </row>
    <row r="456" spans="1:11" s="11" customFormat="1" ht="25.5">
      <c r="A456" s="16"/>
      <c r="B456" s="16"/>
      <c r="C456" s="41" t="s">
        <v>409</v>
      </c>
      <c r="D456" s="84">
        <v>250000</v>
      </c>
      <c r="E456" s="92"/>
      <c r="F456" s="88">
        <f t="shared" si="16"/>
        <v>0</v>
      </c>
      <c r="G456" s="19"/>
      <c r="H456" s="19"/>
      <c r="I456" s="19"/>
      <c r="J456" s="19"/>
      <c r="K456" s="26">
        <f t="shared" si="17"/>
        <v>250000</v>
      </c>
    </row>
    <row r="457" spans="1:11" s="11" customFormat="1" ht="12.75">
      <c r="A457" s="16"/>
      <c r="B457" s="29">
        <v>85415</v>
      </c>
      <c r="C457" s="39" t="s">
        <v>282</v>
      </c>
      <c r="D457" s="83">
        <f>SUM(D458:D458)</f>
        <v>490000</v>
      </c>
      <c r="E457" s="91">
        <f>SUM(E458:E458)</f>
        <v>0</v>
      </c>
      <c r="F457" s="96">
        <f t="shared" si="16"/>
        <v>0</v>
      </c>
      <c r="G457" s="40">
        <f>SUM(G458:G458)</f>
        <v>0</v>
      </c>
      <c r="H457" s="40">
        <f>SUM(H458:H458)</f>
        <v>0</v>
      </c>
      <c r="I457" s="40">
        <f>SUM(I458:I458)</f>
        <v>0</v>
      </c>
      <c r="J457" s="40">
        <f>SUM(J458:J458)</f>
        <v>0</v>
      </c>
      <c r="K457" s="100">
        <f t="shared" si="17"/>
        <v>490000</v>
      </c>
    </row>
    <row r="458" spans="1:11" s="11" customFormat="1" ht="12.75">
      <c r="A458" s="16"/>
      <c r="B458" s="16"/>
      <c r="C458" s="41" t="s">
        <v>485</v>
      </c>
      <c r="D458" s="84">
        <v>490000</v>
      </c>
      <c r="E458" s="92"/>
      <c r="F458" s="88">
        <f t="shared" si="16"/>
        <v>0</v>
      </c>
      <c r="G458" s="19"/>
      <c r="H458" s="19"/>
      <c r="I458" s="19"/>
      <c r="J458" s="19"/>
      <c r="K458" s="26">
        <f t="shared" si="17"/>
        <v>490000</v>
      </c>
    </row>
    <row r="459" spans="1:11" s="11" customFormat="1" ht="12.75">
      <c r="A459" s="16"/>
      <c r="B459" s="29">
        <v>85417</v>
      </c>
      <c r="C459" s="39" t="s">
        <v>283</v>
      </c>
      <c r="D459" s="80">
        <f>D460</f>
        <v>144500</v>
      </c>
      <c r="E459" s="94">
        <f>E460</f>
        <v>0</v>
      </c>
      <c r="F459" s="96">
        <f t="shared" si="16"/>
        <v>0</v>
      </c>
      <c r="G459" s="27">
        <f>G460</f>
        <v>0</v>
      </c>
      <c r="H459" s="27">
        <f>H460</f>
        <v>0</v>
      </c>
      <c r="I459" s="27">
        <f>I460</f>
        <v>0</v>
      </c>
      <c r="J459" s="27">
        <f>J460</f>
        <v>0</v>
      </c>
      <c r="K459" s="100">
        <f t="shared" si="17"/>
        <v>144500</v>
      </c>
    </row>
    <row r="460" spans="1:11" s="11" customFormat="1" ht="25.5">
      <c r="A460" s="16"/>
      <c r="B460" s="29"/>
      <c r="C460" s="41" t="s">
        <v>177</v>
      </c>
      <c r="D460" s="85">
        <v>144500</v>
      </c>
      <c r="E460" s="93"/>
      <c r="F460" s="88">
        <f t="shared" si="16"/>
        <v>0</v>
      </c>
      <c r="G460" s="18"/>
      <c r="H460" s="18"/>
      <c r="I460" s="18"/>
      <c r="J460" s="18"/>
      <c r="K460" s="26">
        <f t="shared" si="17"/>
        <v>144500</v>
      </c>
    </row>
    <row r="461" spans="1:11" s="11" customFormat="1" ht="12.75">
      <c r="A461" s="29"/>
      <c r="B461" s="29">
        <v>85446</v>
      </c>
      <c r="C461" s="39" t="s">
        <v>373</v>
      </c>
      <c r="D461" s="80">
        <f>D462</f>
        <v>50900</v>
      </c>
      <c r="E461" s="94">
        <f>E462</f>
        <v>0</v>
      </c>
      <c r="F461" s="96">
        <f t="shared" si="16"/>
        <v>0</v>
      </c>
      <c r="G461" s="27">
        <f>G462</f>
        <v>0</v>
      </c>
      <c r="H461" s="27">
        <f>H462</f>
        <v>0</v>
      </c>
      <c r="I461" s="27">
        <f>I462</f>
        <v>0</v>
      </c>
      <c r="J461" s="27">
        <f>J462</f>
        <v>0</v>
      </c>
      <c r="K461" s="100">
        <f t="shared" si="17"/>
        <v>50900</v>
      </c>
    </row>
    <row r="462" spans="1:11" s="11" customFormat="1" ht="12.75">
      <c r="A462" s="29"/>
      <c r="B462" s="29"/>
      <c r="C462" s="41" t="s">
        <v>355</v>
      </c>
      <c r="D462" s="85">
        <v>50900</v>
      </c>
      <c r="E462" s="93"/>
      <c r="F462" s="88">
        <f t="shared" si="16"/>
        <v>0</v>
      </c>
      <c r="G462" s="18"/>
      <c r="H462" s="18"/>
      <c r="I462" s="18"/>
      <c r="J462" s="18"/>
      <c r="K462" s="26">
        <f t="shared" si="17"/>
        <v>50900</v>
      </c>
    </row>
    <row r="463" spans="1:11" s="11" customFormat="1" ht="12.75">
      <c r="A463" s="16"/>
      <c r="B463" s="29">
        <v>85495</v>
      </c>
      <c r="C463" s="39" t="s">
        <v>421</v>
      </c>
      <c r="D463" s="80">
        <f>SUM(D464:D465)</f>
        <v>132500</v>
      </c>
      <c r="E463" s="94">
        <f>SUM(E464:E465)</f>
        <v>0</v>
      </c>
      <c r="F463" s="96">
        <f t="shared" si="16"/>
        <v>0</v>
      </c>
      <c r="G463" s="27">
        <f>SUM(G464:G465)</f>
        <v>0</v>
      </c>
      <c r="H463" s="27">
        <f>SUM(H464:H465)</f>
        <v>0</v>
      </c>
      <c r="I463" s="27">
        <f>SUM(I464:I465)</f>
        <v>0</v>
      </c>
      <c r="J463" s="27">
        <f>SUM(J464:J465)</f>
        <v>0</v>
      </c>
      <c r="K463" s="100">
        <f t="shared" si="17"/>
        <v>132500</v>
      </c>
    </row>
    <row r="464" spans="1:11" s="11" customFormat="1" ht="25.5">
      <c r="A464" s="16"/>
      <c r="B464" s="29"/>
      <c r="C464" s="41" t="s">
        <v>406</v>
      </c>
      <c r="D464" s="85">
        <v>82500</v>
      </c>
      <c r="E464" s="93"/>
      <c r="F464" s="88">
        <f t="shared" si="16"/>
        <v>0</v>
      </c>
      <c r="G464" s="18"/>
      <c r="H464" s="18"/>
      <c r="I464" s="18"/>
      <c r="J464" s="18"/>
      <c r="K464" s="26">
        <f t="shared" si="17"/>
        <v>82500</v>
      </c>
    </row>
    <row r="465" spans="1:11" s="11" customFormat="1" ht="25.5">
      <c r="A465" s="16"/>
      <c r="B465" s="29"/>
      <c r="C465" s="41" t="s">
        <v>382</v>
      </c>
      <c r="D465" s="85">
        <v>50000</v>
      </c>
      <c r="E465" s="93"/>
      <c r="F465" s="88">
        <f t="shared" si="16"/>
        <v>0</v>
      </c>
      <c r="G465" s="18"/>
      <c r="H465" s="18"/>
      <c r="I465" s="18"/>
      <c r="J465" s="18"/>
      <c r="K465" s="26">
        <f t="shared" si="17"/>
        <v>50000</v>
      </c>
    </row>
    <row r="466" spans="1:11" s="11" customFormat="1" ht="25.5">
      <c r="A466" s="6">
        <v>900</v>
      </c>
      <c r="B466" s="6"/>
      <c r="C466" s="7" t="s">
        <v>402</v>
      </c>
      <c r="D466" s="82">
        <f>D467+D477+D479+D485+D488+D492+D495+D497+D475</f>
        <v>109474000</v>
      </c>
      <c r="E466" s="90">
        <f>E467+E477+E479+E485+E488+E492+E495+E497+E475</f>
        <v>6953344</v>
      </c>
      <c r="F466" s="30">
        <f t="shared" si="16"/>
        <v>88000</v>
      </c>
      <c r="G466" s="7">
        <f>G467+G477+G479+G485+G488+G492+G495+G497+G475</f>
        <v>0</v>
      </c>
      <c r="H466" s="7">
        <f>H467+H477+H479+H485+H488+H492+H495+H497+H475</f>
        <v>0</v>
      </c>
      <c r="I466" s="7">
        <f>I467+I477+I479+I485+I488+I492+I495+I497+I475</f>
        <v>0</v>
      </c>
      <c r="J466" s="7">
        <f>J467+J477+J479+J485+J488+J492+J495+J497+J475</f>
        <v>6865344</v>
      </c>
      <c r="K466" s="24">
        <f t="shared" si="17"/>
        <v>116427344</v>
      </c>
    </row>
    <row r="467" spans="1:11" s="11" customFormat="1" ht="12.75">
      <c r="A467" s="29"/>
      <c r="B467" s="29">
        <v>90001</v>
      </c>
      <c r="C467" s="39" t="s">
        <v>385</v>
      </c>
      <c r="D467" s="83">
        <f>SUM(D468:D474)</f>
        <v>71486000</v>
      </c>
      <c r="E467" s="91">
        <f>SUM(E468:E474)</f>
        <v>2417000</v>
      </c>
      <c r="F467" s="96">
        <f t="shared" si="16"/>
        <v>50000</v>
      </c>
      <c r="G467" s="40">
        <f>SUM(G468:G474)</f>
        <v>0</v>
      </c>
      <c r="H467" s="40">
        <f>SUM(H468:H474)</f>
        <v>0</v>
      </c>
      <c r="I467" s="40">
        <f>SUM(I468:I474)</f>
        <v>0</v>
      </c>
      <c r="J467" s="40">
        <f>SUM(J468:J474)</f>
        <v>2367000</v>
      </c>
      <c r="K467" s="100">
        <f t="shared" si="17"/>
        <v>73903000</v>
      </c>
    </row>
    <row r="468" spans="1:11" s="11" customFormat="1" ht="38.25">
      <c r="A468" s="16"/>
      <c r="B468" s="16"/>
      <c r="C468" s="41" t="s">
        <v>342</v>
      </c>
      <c r="D468" s="84">
        <v>1260000</v>
      </c>
      <c r="E468" s="92"/>
      <c r="F468" s="88">
        <f t="shared" si="16"/>
        <v>0</v>
      </c>
      <c r="G468" s="19"/>
      <c r="H468" s="19"/>
      <c r="I468" s="19"/>
      <c r="J468" s="19"/>
      <c r="K468" s="26">
        <f t="shared" si="17"/>
        <v>1260000</v>
      </c>
    </row>
    <row r="469" spans="1:11" s="11" customFormat="1" ht="25.5">
      <c r="A469" s="16"/>
      <c r="B469" s="16"/>
      <c r="C469" s="132" t="s">
        <v>83</v>
      </c>
      <c r="D469" s="84">
        <v>64915000</v>
      </c>
      <c r="E469" s="92"/>
      <c r="F469" s="88">
        <f t="shared" si="16"/>
        <v>0</v>
      </c>
      <c r="G469" s="19"/>
      <c r="H469" s="19"/>
      <c r="I469" s="19"/>
      <c r="J469" s="19"/>
      <c r="K469" s="26">
        <f t="shared" si="17"/>
        <v>64915000</v>
      </c>
    </row>
    <row r="470" spans="1:11" s="11" customFormat="1" ht="51">
      <c r="A470" s="16"/>
      <c r="B470" s="16"/>
      <c r="C470" s="41" t="s">
        <v>344</v>
      </c>
      <c r="D470" s="84">
        <v>4820000</v>
      </c>
      <c r="E470" s="92">
        <v>2367000</v>
      </c>
      <c r="F470" s="88">
        <f t="shared" si="16"/>
        <v>0</v>
      </c>
      <c r="G470" s="19"/>
      <c r="H470" s="19"/>
      <c r="I470" s="19"/>
      <c r="J470" s="19">
        <v>2367000</v>
      </c>
      <c r="K470" s="26">
        <f t="shared" si="17"/>
        <v>7187000</v>
      </c>
    </row>
    <row r="471" spans="1:11" s="11" customFormat="1" ht="25.5">
      <c r="A471" s="16"/>
      <c r="B471" s="16"/>
      <c r="C471" s="127" t="s">
        <v>84</v>
      </c>
      <c r="D471" s="85">
        <v>100000</v>
      </c>
      <c r="E471" s="92"/>
      <c r="F471" s="88">
        <f t="shared" si="16"/>
        <v>0</v>
      </c>
      <c r="G471" s="19"/>
      <c r="H471" s="19"/>
      <c r="I471" s="19"/>
      <c r="J471" s="19"/>
      <c r="K471" s="26">
        <f t="shared" si="17"/>
        <v>100000</v>
      </c>
    </row>
    <row r="472" spans="1:11" s="11" customFormat="1" ht="51">
      <c r="A472" s="16"/>
      <c r="B472" s="16"/>
      <c r="C472" s="127" t="s">
        <v>85</v>
      </c>
      <c r="D472" s="85">
        <v>291000</v>
      </c>
      <c r="E472" s="92"/>
      <c r="F472" s="88">
        <f t="shared" si="16"/>
        <v>0</v>
      </c>
      <c r="G472" s="19"/>
      <c r="H472" s="19"/>
      <c r="I472" s="19"/>
      <c r="J472" s="19"/>
      <c r="K472" s="26">
        <f t="shared" si="17"/>
        <v>291000</v>
      </c>
    </row>
    <row r="473" spans="1:11" s="11" customFormat="1" ht="25.5">
      <c r="A473" s="16"/>
      <c r="B473" s="16"/>
      <c r="C473" s="41" t="s">
        <v>86</v>
      </c>
      <c r="D473" s="85">
        <v>100000</v>
      </c>
      <c r="E473" s="92"/>
      <c r="F473" s="88">
        <f>E473-J473</f>
        <v>0</v>
      </c>
      <c r="G473" s="19"/>
      <c r="H473" s="19"/>
      <c r="I473" s="19"/>
      <c r="J473" s="19"/>
      <c r="K473" s="26">
        <f>D473+E473</f>
        <v>100000</v>
      </c>
    </row>
    <row r="474" spans="1:11" s="11" customFormat="1" ht="89.25">
      <c r="A474" s="16"/>
      <c r="B474" s="16"/>
      <c r="C474" s="41" t="s">
        <v>596</v>
      </c>
      <c r="D474" s="85"/>
      <c r="E474" s="92">
        <v>50000</v>
      </c>
      <c r="F474" s="88">
        <f t="shared" si="16"/>
        <v>50000</v>
      </c>
      <c r="G474" s="19"/>
      <c r="H474" s="19"/>
      <c r="I474" s="19"/>
      <c r="J474" s="19"/>
      <c r="K474" s="26">
        <f t="shared" si="17"/>
        <v>50000</v>
      </c>
    </row>
    <row r="475" spans="1:11" s="11" customFormat="1" ht="12.75">
      <c r="A475" s="29"/>
      <c r="B475" s="29">
        <v>90002</v>
      </c>
      <c r="C475" s="39" t="s">
        <v>87</v>
      </c>
      <c r="D475" s="83">
        <f>D476</f>
        <v>40000</v>
      </c>
      <c r="E475" s="91">
        <f>E476</f>
        <v>0</v>
      </c>
      <c r="F475" s="96">
        <f aca="true" t="shared" si="18" ref="F475:F542">E475-J475</f>
        <v>0</v>
      </c>
      <c r="G475" s="40">
        <f>G476</f>
        <v>0</v>
      </c>
      <c r="H475" s="40">
        <f>H476</f>
        <v>0</v>
      </c>
      <c r="I475" s="40">
        <f>I476</f>
        <v>0</v>
      </c>
      <c r="J475" s="40">
        <f>J476</f>
        <v>0</v>
      </c>
      <c r="K475" s="100">
        <f aca="true" t="shared" si="19" ref="K475:K542">D475+E475</f>
        <v>40000</v>
      </c>
    </row>
    <row r="476" spans="1:11" s="11" customFormat="1" ht="25.5">
      <c r="A476" s="16"/>
      <c r="B476" s="16"/>
      <c r="C476" s="41" t="s">
        <v>88</v>
      </c>
      <c r="D476" s="84">
        <v>40000</v>
      </c>
      <c r="E476" s="92"/>
      <c r="F476" s="88">
        <f t="shared" si="18"/>
        <v>0</v>
      </c>
      <c r="G476" s="19"/>
      <c r="H476" s="19"/>
      <c r="I476" s="19"/>
      <c r="J476" s="19"/>
      <c r="K476" s="26">
        <f t="shared" si="19"/>
        <v>40000</v>
      </c>
    </row>
    <row r="477" spans="1:11" s="11" customFormat="1" ht="12.75">
      <c r="A477" s="29"/>
      <c r="B477" s="29">
        <v>90003</v>
      </c>
      <c r="C477" s="39" t="s">
        <v>284</v>
      </c>
      <c r="D477" s="83">
        <f>D478</f>
        <v>4400000</v>
      </c>
      <c r="E477" s="91">
        <f>E478</f>
        <v>0</v>
      </c>
      <c r="F477" s="96">
        <f t="shared" si="18"/>
        <v>0</v>
      </c>
      <c r="G477" s="40">
        <f>G478</f>
        <v>0</v>
      </c>
      <c r="H477" s="40">
        <f>H478</f>
        <v>0</v>
      </c>
      <c r="I477" s="40">
        <f>I478</f>
        <v>0</v>
      </c>
      <c r="J477" s="40">
        <f>J478</f>
        <v>0</v>
      </c>
      <c r="K477" s="100">
        <f t="shared" si="19"/>
        <v>4400000</v>
      </c>
    </row>
    <row r="478" spans="1:11" s="11" customFormat="1" ht="12.75">
      <c r="A478" s="16"/>
      <c r="B478" s="16"/>
      <c r="C478" s="41" t="s">
        <v>386</v>
      </c>
      <c r="D478" s="84">
        <v>4400000</v>
      </c>
      <c r="E478" s="92"/>
      <c r="F478" s="88">
        <f t="shared" si="18"/>
        <v>0</v>
      </c>
      <c r="G478" s="19"/>
      <c r="H478" s="19"/>
      <c r="I478" s="19"/>
      <c r="J478" s="19"/>
      <c r="K478" s="26">
        <f t="shared" si="19"/>
        <v>4400000</v>
      </c>
    </row>
    <row r="479" spans="1:11" s="11" customFormat="1" ht="12.75">
      <c r="A479" s="29"/>
      <c r="B479" s="29">
        <v>90004</v>
      </c>
      <c r="C479" s="39" t="s">
        <v>285</v>
      </c>
      <c r="D479" s="83">
        <f>SUM(D480:D484)</f>
        <v>2203000</v>
      </c>
      <c r="E479" s="91">
        <f>SUM(E480:E484)</f>
        <v>0</v>
      </c>
      <c r="F479" s="96">
        <f t="shared" si="18"/>
        <v>0</v>
      </c>
      <c r="G479" s="40">
        <f>SUM(G480:G484)</f>
        <v>0</v>
      </c>
      <c r="H479" s="40">
        <f>SUM(H480:H484)</f>
        <v>0</v>
      </c>
      <c r="I479" s="40">
        <f>SUM(I480:I484)</f>
        <v>0</v>
      </c>
      <c r="J479" s="40">
        <f>SUM(J480:J484)</f>
        <v>0</v>
      </c>
      <c r="K479" s="100">
        <f t="shared" si="19"/>
        <v>2203000</v>
      </c>
    </row>
    <row r="480" spans="1:11" s="5" customFormat="1" ht="12.75">
      <c r="A480" s="16"/>
      <c r="B480" s="29"/>
      <c r="C480" s="41" t="s">
        <v>379</v>
      </c>
      <c r="D480" s="84">
        <v>1750000</v>
      </c>
      <c r="E480" s="92"/>
      <c r="F480" s="88">
        <f t="shared" si="18"/>
        <v>0</v>
      </c>
      <c r="G480" s="19"/>
      <c r="H480" s="19"/>
      <c r="I480" s="19"/>
      <c r="J480" s="19"/>
      <c r="K480" s="26">
        <f t="shared" si="19"/>
        <v>1750000</v>
      </c>
    </row>
    <row r="481" spans="1:11" s="5" customFormat="1" ht="25.5">
      <c r="A481" s="16"/>
      <c r="B481" s="29"/>
      <c r="C481" s="41" t="s">
        <v>89</v>
      </c>
      <c r="D481" s="84">
        <v>30000</v>
      </c>
      <c r="E481" s="92"/>
      <c r="F481" s="88">
        <f t="shared" si="18"/>
        <v>0</v>
      </c>
      <c r="G481" s="19"/>
      <c r="H481" s="19"/>
      <c r="I481" s="19"/>
      <c r="J481" s="19"/>
      <c r="K481" s="26">
        <f t="shared" si="19"/>
        <v>30000</v>
      </c>
    </row>
    <row r="482" spans="1:11" s="5" customFormat="1" ht="12.75">
      <c r="A482" s="16"/>
      <c r="B482" s="29"/>
      <c r="C482" s="41" t="s">
        <v>317</v>
      </c>
      <c r="D482" s="84">
        <v>70000</v>
      </c>
      <c r="E482" s="92"/>
      <c r="F482" s="88">
        <f t="shared" si="18"/>
        <v>0</v>
      </c>
      <c r="G482" s="19"/>
      <c r="H482" s="19"/>
      <c r="I482" s="19"/>
      <c r="J482" s="19"/>
      <c r="K482" s="26">
        <f t="shared" si="19"/>
        <v>70000</v>
      </c>
    </row>
    <row r="483" spans="1:11" s="5" customFormat="1" ht="12.75">
      <c r="A483" s="16"/>
      <c r="B483" s="29"/>
      <c r="C483" s="41" t="s">
        <v>318</v>
      </c>
      <c r="D483" s="84">
        <v>153000</v>
      </c>
      <c r="E483" s="92"/>
      <c r="F483" s="88">
        <f t="shared" si="18"/>
        <v>0</v>
      </c>
      <c r="G483" s="19"/>
      <c r="H483" s="19"/>
      <c r="I483" s="19"/>
      <c r="J483" s="19"/>
      <c r="K483" s="26">
        <f t="shared" si="19"/>
        <v>153000</v>
      </c>
    </row>
    <row r="484" spans="1:11" s="5" customFormat="1" ht="12.75">
      <c r="A484" s="16"/>
      <c r="B484" s="29"/>
      <c r="C484" s="127" t="s">
        <v>90</v>
      </c>
      <c r="D484" s="84">
        <v>200000</v>
      </c>
      <c r="E484" s="92"/>
      <c r="F484" s="88">
        <f t="shared" si="18"/>
        <v>0</v>
      </c>
      <c r="G484" s="19"/>
      <c r="H484" s="19"/>
      <c r="I484" s="19"/>
      <c r="J484" s="19"/>
      <c r="K484" s="26">
        <f t="shared" si="19"/>
        <v>200000</v>
      </c>
    </row>
    <row r="485" spans="1:11" s="5" customFormat="1" ht="12.75">
      <c r="A485" s="16"/>
      <c r="B485" s="29">
        <v>90013</v>
      </c>
      <c r="C485" s="39" t="s">
        <v>286</v>
      </c>
      <c r="D485" s="83">
        <f>SUM(D486:D487)</f>
        <v>452000</v>
      </c>
      <c r="E485" s="91">
        <f>SUM(E486:E487)</f>
        <v>0</v>
      </c>
      <c r="F485" s="96">
        <f t="shared" si="18"/>
        <v>0</v>
      </c>
      <c r="G485" s="40">
        <f>SUM(G486:G487)</f>
        <v>0</v>
      </c>
      <c r="H485" s="40">
        <f>SUM(H486:H487)</f>
        <v>0</v>
      </c>
      <c r="I485" s="40">
        <f>SUM(I486:I487)</f>
        <v>0</v>
      </c>
      <c r="J485" s="40">
        <f>SUM(J486:J487)</f>
        <v>0</v>
      </c>
      <c r="K485" s="100">
        <f t="shared" si="19"/>
        <v>452000</v>
      </c>
    </row>
    <row r="486" spans="1:11" s="5" customFormat="1" ht="25.5">
      <c r="A486" s="16"/>
      <c r="B486" s="16"/>
      <c r="C486" s="51" t="s">
        <v>91</v>
      </c>
      <c r="D486" s="84">
        <v>347000</v>
      </c>
      <c r="E486" s="92"/>
      <c r="F486" s="88">
        <f t="shared" si="18"/>
        <v>0</v>
      </c>
      <c r="G486" s="19"/>
      <c r="H486" s="19"/>
      <c r="I486" s="19"/>
      <c r="J486" s="19"/>
      <c r="K486" s="26">
        <f t="shared" si="19"/>
        <v>347000</v>
      </c>
    </row>
    <row r="487" spans="1:11" s="11" customFormat="1" ht="25.5">
      <c r="A487" s="16"/>
      <c r="B487" s="16"/>
      <c r="C487" s="41" t="s">
        <v>178</v>
      </c>
      <c r="D487" s="84">
        <v>105000</v>
      </c>
      <c r="E487" s="92"/>
      <c r="F487" s="88">
        <f t="shared" si="18"/>
        <v>0</v>
      </c>
      <c r="G487" s="19"/>
      <c r="H487" s="19"/>
      <c r="I487" s="19"/>
      <c r="J487" s="19"/>
      <c r="K487" s="26">
        <f t="shared" si="19"/>
        <v>105000</v>
      </c>
    </row>
    <row r="488" spans="1:11" s="5" customFormat="1" ht="12.75">
      <c r="A488" s="29"/>
      <c r="B488" s="29">
        <v>90015</v>
      </c>
      <c r="C488" s="39" t="s">
        <v>287</v>
      </c>
      <c r="D488" s="83">
        <f>SUM(D489:D491)</f>
        <v>3510000</v>
      </c>
      <c r="E488" s="91">
        <f>SUM(E489:E491)</f>
        <v>0</v>
      </c>
      <c r="F488" s="96">
        <f t="shared" si="18"/>
        <v>0</v>
      </c>
      <c r="G488" s="40">
        <f>SUM(G489:G491)</f>
        <v>0</v>
      </c>
      <c r="H488" s="40">
        <f>SUM(H489:H491)</f>
        <v>0</v>
      </c>
      <c r="I488" s="40">
        <f>SUM(I489:I491)</f>
        <v>0</v>
      </c>
      <c r="J488" s="40">
        <f>SUM(J489:J491)</f>
        <v>0</v>
      </c>
      <c r="K488" s="100">
        <f t="shared" si="19"/>
        <v>3510000</v>
      </c>
    </row>
    <row r="489" spans="1:11" s="11" customFormat="1" ht="12.75">
      <c r="A489" s="16"/>
      <c r="B489" s="29"/>
      <c r="C489" s="41" t="s">
        <v>387</v>
      </c>
      <c r="D489" s="84">
        <v>3200000</v>
      </c>
      <c r="E489" s="92"/>
      <c r="F489" s="88">
        <f t="shared" si="18"/>
        <v>0</v>
      </c>
      <c r="G489" s="19"/>
      <c r="H489" s="19"/>
      <c r="I489" s="19"/>
      <c r="J489" s="19"/>
      <c r="K489" s="26">
        <f t="shared" si="19"/>
        <v>3200000</v>
      </c>
    </row>
    <row r="490" spans="1:11" s="5" customFormat="1" ht="12.75">
      <c r="A490" s="16"/>
      <c r="B490" s="29"/>
      <c r="C490" s="41" t="s">
        <v>328</v>
      </c>
      <c r="D490" s="85">
        <v>200000</v>
      </c>
      <c r="E490" s="92"/>
      <c r="F490" s="88">
        <f t="shared" si="18"/>
        <v>0</v>
      </c>
      <c r="G490" s="19"/>
      <c r="H490" s="19"/>
      <c r="I490" s="19"/>
      <c r="J490" s="19"/>
      <c r="K490" s="26">
        <f t="shared" si="19"/>
        <v>200000</v>
      </c>
    </row>
    <row r="491" spans="1:11" s="5" customFormat="1" ht="25.5">
      <c r="A491" s="16"/>
      <c r="B491" s="29"/>
      <c r="C491" s="127" t="s">
        <v>92</v>
      </c>
      <c r="D491" s="85">
        <v>110000</v>
      </c>
      <c r="E491" s="92"/>
      <c r="F491" s="88">
        <f t="shared" si="18"/>
        <v>0</v>
      </c>
      <c r="G491" s="19"/>
      <c r="H491" s="19"/>
      <c r="I491" s="19"/>
      <c r="J491" s="19"/>
      <c r="K491" s="26">
        <f t="shared" si="19"/>
        <v>110000</v>
      </c>
    </row>
    <row r="492" spans="1:11" s="5" customFormat="1" ht="12.75">
      <c r="A492" s="29"/>
      <c r="B492" s="29">
        <v>90017</v>
      </c>
      <c r="C492" s="39" t="s">
        <v>288</v>
      </c>
      <c r="D492" s="83">
        <f>SUM(D493:D494)</f>
        <v>3070000</v>
      </c>
      <c r="E492" s="91">
        <f>SUM(E493:E494)</f>
        <v>0</v>
      </c>
      <c r="F492" s="96">
        <f t="shared" si="18"/>
        <v>0</v>
      </c>
      <c r="G492" s="40">
        <f>SUM(G493:G494)</f>
        <v>0</v>
      </c>
      <c r="H492" s="40">
        <f>SUM(H493:H494)</f>
        <v>0</v>
      </c>
      <c r="I492" s="40">
        <f>SUM(I493:I494)</f>
        <v>0</v>
      </c>
      <c r="J492" s="40">
        <f>SUM(J493:J494)</f>
        <v>0</v>
      </c>
      <c r="K492" s="100">
        <f t="shared" si="19"/>
        <v>3070000</v>
      </c>
    </row>
    <row r="493" spans="1:11" s="5" customFormat="1" ht="12.75">
      <c r="A493" s="16"/>
      <c r="B493" s="29"/>
      <c r="C493" s="51" t="s">
        <v>93</v>
      </c>
      <c r="D493" s="84">
        <v>3020000</v>
      </c>
      <c r="E493" s="92"/>
      <c r="F493" s="88">
        <f t="shared" si="18"/>
        <v>0</v>
      </c>
      <c r="G493" s="19"/>
      <c r="H493" s="19"/>
      <c r="I493" s="19"/>
      <c r="J493" s="19"/>
      <c r="K493" s="26">
        <f t="shared" si="19"/>
        <v>3020000</v>
      </c>
    </row>
    <row r="494" spans="1:11" s="5" customFormat="1" ht="12.75">
      <c r="A494" s="16"/>
      <c r="B494" s="29"/>
      <c r="C494" s="41" t="s">
        <v>327</v>
      </c>
      <c r="D494" s="84">
        <v>50000</v>
      </c>
      <c r="E494" s="92"/>
      <c r="F494" s="88">
        <f t="shared" si="18"/>
        <v>0</v>
      </c>
      <c r="G494" s="19"/>
      <c r="H494" s="19"/>
      <c r="I494" s="19"/>
      <c r="J494" s="19"/>
      <c r="K494" s="26">
        <f t="shared" si="19"/>
        <v>50000</v>
      </c>
    </row>
    <row r="495" spans="1:11" s="5" customFormat="1" ht="38.25">
      <c r="A495" s="29"/>
      <c r="B495" s="29">
        <v>90020</v>
      </c>
      <c r="C495" s="39" t="s">
        <v>343</v>
      </c>
      <c r="D495" s="83">
        <f>D496</f>
        <v>10000</v>
      </c>
      <c r="E495" s="91">
        <f>E496</f>
        <v>38000</v>
      </c>
      <c r="F495" s="96">
        <f t="shared" si="18"/>
        <v>38000</v>
      </c>
      <c r="G495" s="40">
        <f>G496</f>
        <v>0</v>
      </c>
      <c r="H495" s="40">
        <f>H496</f>
        <v>0</v>
      </c>
      <c r="I495" s="40">
        <f>I496</f>
        <v>0</v>
      </c>
      <c r="J495" s="40">
        <f>J496</f>
        <v>0</v>
      </c>
      <c r="K495" s="100">
        <f t="shared" si="19"/>
        <v>48000</v>
      </c>
    </row>
    <row r="496" spans="1:11" s="5" customFormat="1" ht="12.75">
      <c r="A496" s="16"/>
      <c r="B496" s="16"/>
      <c r="C496" s="41" t="s">
        <v>293</v>
      </c>
      <c r="D496" s="84">
        <v>10000</v>
      </c>
      <c r="E496" s="92">
        <v>38000</v>
      </c>
      <c r="F496" s="88">
        <f t="shared" si="18"/>
        <v>38000</v>
      </c>
      <c r="G496" s="19"/>
      <c r="H496" s="19"/>
      <c r="I496" s="19"/>
      <c r="J496" s="19"/>
      <c r="K496" s="26">
        <f t="shared" si="19"/>
        <v>48000</v>
      </c>
    </row>
    <row r="497" spans="1:11" s="5" customFormat="1" ht="12.75">
      <c r="A497" s="29"/>
      <c r="B497" s="29">
        <v>90095</v>
      </c>
      <c r="C497" s="39" t="s">
        <v>421</v>
      </c>
      <c r="D497" s="83">
        <f>SUM(D498:D526)</f>
        <v>24303000</v>
      </c>
      <c r="E497" s="91">
        <f>SUM(E498:E526)</f>
        <v>4498344</v>
      </c>
      <c r="F497" s="96">
        <f t="shared" si="18"/>
        <v>0</v>
      </c>
      <c r="G497" s="40">
        <f>SUM(G498:G526)</f>
        <v>0</v>
      </c>
      <c r="H497" s="40">
        <f>SUM(H498:H526)</f>
        <v>0</v>
      </c>
      <c r="I497" s="40">
        <f>SUM(I498:I526)</f>
        <v>0</v>
      </c>
      <c r="J497" s="40">
        <f>SUM(J498:J526)</f>
        <v>4498344</v>
      </c>
      <c r="K497" s="100">
        <f t="shared" si="19"/>
        <v>28801344</v>
      </c>
    </row>
    <row r="498" spans="1:11" s="5" customFormat="1" ht="12.75">
      <c r="A498" s="16"/>
      <c r="B498" s="16"/>
      <c r="C498" s="41" t="s">
        <v>294</v>
      </c>
      <c r="D498" s="84">
        <v>140000</v>
      </c>
      <c r="E498" s="92"/>
      <c r="F498" s="88">
        <f t="shared" si="18"/>
        <v>0</v>
      </c>
      <c r="G498" s="19"/>
      <c r="H498" s="19"/>
      <c r="I498" s="19"/>
      <c r="J498" s="19"/>
      <c r="K498" s="26">
        <f t="shared" si="19"/>
        <v>140000</v>
      </c>
    </row>
    <row r="499" spans="1:11" s="5" customFormat="1" ht="12.75">
      <c r="A499" s="16"/>
      <c r="B499" s="16"/>
      <c r="C499" s="41" t="s">
        <v>388</v>
      </c>
      <c r="D499" s="84">
        <v>10000</v>
      </c>
      <c r="E499" s="92"/>
      <c r="F499" s="88">
        <f t="shared" si="18"/>
        <v>0</v>
      </c>
      <c r="G499" s="19"/>
      <c r="H499" s="19"/>
      <c r="I499" s="19"/>
      <c r="J499" s="19"/>
      <c r="K499" s="26">
        <f t="shared" si="19"/>
        <v>10000</v>
      </c>
    </row>
    <row r="500" spans="1:11" s="11" customFormat="1" ht="12.75">
      <c r="A500" s="16"/>
      <c r="B500" s="16"/>
      <c r="C500" s="41" t="s">
        <v>179</v>
      </c>
      <c r="D500" s="84">
        <v>2000</v>
      </c>
      <c r="E500" s="92">
        <v>-2000</v>
      </c>
      <c r="F500" s="88">
        <f t="shared" si="18"/>
        <v>-2000</v>
      </c>
      <c r="G500" s="19"/>
      <c r="H500" s="19"/>
      <c r="I500" s="19"/>
      <c r="J500" s="19"/>
      <c r="K500" s="26">
        <f t="shared" si="19"/>
        <v>0</v>
      </c>
    </row>
    <row r="501" spans="1:11" s="5" customFormat="1" ht="12.75">
      <c r="A501" s="16"/>
      <c r="B501" s="16"/>
      <c r="C501" s="41" t="s">
        <v>389</v>
      </c>
      <c r="D501" s="84">
        <v>7000</v>
      </c>
      <c r="E501" s="92"/>
      <c r="F501" s="88">
        <f t="shared" si="18"/>
        <v>0</v>
      </c>
      <c r="G501" s="19"/>
      <c r="H501" s="19"/>
      <c r="I501" s="19"/>
      <c r="J501" s="19"/>
      <c r="K501" s="26">
        <f t="shared" si="19"/>
        <v>7000</v>
      </c>
    </row>
    <row r="502" spans="1:11" s="5" customFormat="1" ht="12.75">
      <c r="A502" s="16"/>
      <c r="B502" s="16"/>
      <c r="C502" s="41" t="s">
        <v>390</v>
      </c>
      <c r="D502" s="84">
        <v>20000</v>
      </c>
      <c r="E502" s="92"/>
      <c r="F502" s="88">
        <f t="shared" si="18"/>
        <v>0</v>
      </c>
      <c r="G502" s="19"/>
      <c r="H502" s="19"/>
      <c r="I502" s="19"/>
      <c r="J502" s="19"/>
      <c r="K502" s="26">
        <f t="shared" si="19"/>
        <v>20000</v>
      </c>
    </row>
    <row r="503" spans="1:11" s="5" customFormat="1" ht="12.75">
      <c r="A503" s="16"/>
      <c r="B503" s="16"/>
      <c r="C503" s="41" t="s">
        <v>380</v>
      </c>
      <c r="D503" s="84">
        <v>5000</v>
      </c>
      <c r="E503" s="92"/>
      <c r="F503" s="88">
        <f t="shared" si="18"/>
        <v>0</v>
      </c>
      <c r="G503" s="19"/>
      <c r="H503" s="19"/>
      <c r="I503" s="19"/>
      <c r="J503" s="19"/>
      <c r="K503" s="26">
        <f t="shared" si="19"/>
        <v>5000</v>
      </c>
    </row>
    <row r="504" spans="1:11" s="5" customFormat="1" ht="25.5">
      <c r="A504" s="16"/>
      <c r="B504" s="16"/>
      <c r="C504" s="41" t="s">
        <v>368</v>
      </c>
      <c r="D504" s="84">
        <v>30000</v>
      </c>
      <c r="E504" s="92"/>
      <c r="F504" s="88">
        <f t="shared" si="18"/>
        <v>0</v>
      </c>
      <c r="G504" s="19"/>
      <c r="H504" s="19"/>
      <c r="I504" s="19"/>
      <c r="J504" s="19"/>
      <c r="K504" s="26">
        <f t="shared" si="19"/>
        <v>30000</v>
      </c>
    </row>
    <row r="505" spans="1:11" s="11" customFormat="1" ht="12.75">
      <c r="A505" s="16"/>
      <c r="B505" s="16"/>
      <c r="C505" s="41" t="s">
        <v>369</v>
      </c>
      <c r="D505" s="84">
        <v>11000</v>
      </c>
      <c r="E505" s="92"/>
      <c r="F505" s="88">
        <f t="shared" si="18"/>
        <v>0</v>
      </c>
      <c r="G505" s="19"/>
      <c r="H505" s="19"/>
      <c r="I505" s="19"/>
      <c r="J505" s="19"/>
      <c r="K505" s="26">
        <f t="shared" si="19"/>
        <v>11000</v>
      </c>
    </row>
    <row r="506" spans="1:11" s="11" customFormat="1" ht="25.5">
      <c r="A506" s="16"/>
      <c r="B506" s="16"/>
      <c r="C506" s="41" t="s">
        <v>292</v>
      </c>
      <c r="D506" s="84">
        <v>60000</v>
      </c>
      <c r="E506" s="92"/>
      <c r="F506" s="88">
        <f t="shared" si="18"/>
        <v>0</v>
      </c>
      <c r="G506" s="19"/>
      <c r="H506" s="19"/>
      <c r="I506" s="19"/>
      <c r="J506" s="19"/>
      <c r="K506" s="26">
        <f t="shared" si="19"/>
        <v>60000</v>
      </c>
    </row>
    <row r="507" spans="1:11" s="5" customFormat="1" ht="12.75">
      <c r="A507" s="16"/>
      <c r="B507" s="16"/>
      <c r="C507" s="41" t="s">
        <v>306</v>
      </c>
      <c r="D507" s="84">
        <v>75000</v>
      </c>
      <c r="E507" s="92">
        <v>-75000</v>
      </c>
      <c r="F507" s="88">
        <f t="shared" si="18"/>
        <v>-75000</v>
      </c>
      <c r="G507" s="19"/>
      <c r="H507" s="19"/>
      <c r="I507" s="19"/>
      <c r="J507" s="19"/>
      <c r="K507" s="26">
        <f t="shared" si="19"/>
        <v>0</v>
      </c>
    </row>
    <row r="508" spans="1:11" s="5" customFormat="1" ht="25.5">
      <c r="A508" s="16"/>
      <c r="B508" s="16"/>
      <c r="C508" s="41" t="s">
        <v>594</v>
      </c>
      <c r="D508" s="84"/>
      <c r="E508" s="92">
        <v>75000</v>
      </c>
      <c r="F508" s="88">
        <f>E508-J508</f>
        <v>75000</v>
      </c>
      <c r="G508" s="19"/>
      <c r="H508" s="19"/>
      <c r="I508" s="19"/>
      <c r="J508" s="19"/>
      <c r="K508" s="26">
        <f>D508+E508</f>
        <v>75000</v>
      </c>
    </row>
    <row r="509" spans="1:11" s="11" customFormat="1" ht="25.5">
      <c r="A509" s="16"/>
      <c r="B509" s="29"/>
      <c r="C509" s="44" t="s">
        <v>324</v>
      </c>
      <c r="D509" s="84">
        <v>95000</v>
      </c>
      <c r="E509" s="92"/>
      <c r="F509" s="88">
        <f t="shared" si="18"/>
        <v>0</v>
      </c>
      <c r="G509" s="19"/>
      <c r="H509" s="19"/>
      <c r="I509" s="19"/>
      <c r="J509" s="19"/>
      <c r="K509" s="26">
        <f t="shared" si="19"/>
        <v>95000</v>
      </c>
    </row>
    <row r="510" spans="1:11" s="5" customFormat="1" ht="25.5">
      <c r="A510" s="16"/>
      <c r="B510" s="29"/>
      <c r="C510" s="44" t="s">
        <v>180</v>
      </c>
      <c r="D510" s="84">
        <v>15000</v>
      </c>
      <c r="E510" s="92">
        <v>2000</v>
      </c>
      <c r="F510" s="88">
        <f t="shared" si="18"/>
        <v>2000</v>
      </c>
      <c r="G510" s="19"/>
      <c r="H510" s="19"/>
      <c r="I510" s="19"/>
      <c r="J510" s="19"/>
      <c r="K510" s="26">
        <f t="shared" si="19"/>
        <v>17000</v>
      </c>
    </row>
    <row r="511" spans="1:11" s="11" customFormat="1" ht="25.5">
      <c r="A511" s="16"/>
      <c r="B511" s="16"/>
      <c r="C511" s="41" t="s">
        <v>94</v>
      </c>
      <c r="D511" s="84">
        <v>990000</v>
      </c>
      <c r="E511" s="92"/>
      <c r="F511" s="88">
        <f t="shared" si="18"/>
        <v>0</v>
      </c>
      <c r="G511" s="19"/>
      <c r="H511" s="19"/>
      <c r="I511" s="19"/>
      <c r="J511" s="19"/>
      <c r="K511" s="26">
        <f t="shared" si="19"/>
        <v>990000</v>
      </c>
    </row>
    <row r="512" spans="1:11" s="5" customFormat="1" ht="25.5">
      <c r="A512" s="16"/>
      <c r="B512" s="16"/>
      <c r="C512" s="41" t="s">
        <v>181</v>
      </c>
      <c r="D512" s="84">
        <v>60000</v>
      </c>
      <c r="E512" s="92"/>
      <c r="F512" s="88">
        <f t="shared" si="18"/>
        <v>0</v>
      </c>
      <c r="G512" s="19"/>
      <c r="H512" s="19"/>
      <c r="I512" s="19"/>
      <c r="J512" s="19"/>
      <c r="K512" s="26">
        <f t="shared" si="19"/>
        <v>60000</v>
      </c>
    </row>
    <row r="513" spans="1:11" s="5" customFormat="1" ht="51">
      <c r="A513" s="16"/>
      <c r="B513" s="16"/>
      <c r="C513" s="44" t="s">
        <v>95</v>
      </c>
      <c r="D513" s="85">
        <v>15000</v>
      </c>
      <c r="E513" s="93"/>
      <c r="F513" s="88">
        <f t="shared" si="18"/>
        <v>0</v>
      </c>
      <c r="G513" s="18"/>
      <c r="H513" s="18"/>
      <c r="I513" s="18"/>
      <c r="J513" s="18"/>
      <c r="K513" s="26">
        <f t="shared" si="19"/>
        <v>15000</v>
      </c>
    </row>
    <row r="514" spans="1:11" s="5" customFormat="1" ht="12.75">
      <c r="A514" s="16"/>
      <c r="B514" s="16"/>
      <c r="C514" s="44" t="s">
        <v>329</v>
      </c>
      <c r="D514" s="85">
        <v>1000000</v>
      </c>
      <c r="E514" s="93"/>
      <c r="F514" s="88">
        <f t="shared" si="18"/>
        <v>0</v>
      </c>
      <c r="G514" s="18"/>
      <c r="H514" s="18"/>
      <c r="I514" s="18"/>
      <c r="J514" s="18"/>
      <c r="K514" s="26">
        <f t="shared" si="19"/>
        <v>1000000</v>
      </c>
    </row>
    <row r="515" spans="1:11" s="5" customFormat="1" ht="12.75">
      <c r="A515" s="16"/>
      <c r="B515" s="16"/>
      <c r="C515" s="44" t="s">
        <v>330</v>
      </c>
      <c r="D515" s="85">
        <v>700000</v>
      </c>
      <c r="E515" s="93"/>
      <c r="F515" s="88">
        <f t="shared" si="18"/>
        <v>0</v>
      </c>
      <c r="G515" s="18"/>
      <c r="H515" s="18"/>
      <c r="I515" s="18"/>
      <c r="J515" s="18"/>
      <c r="K515" s="26">
        <f t="shared" si="19"/>
        <v>700000</v>
      </c>
    </row>
    <row r="516" spans="1:11" s="5" customFormat="1" ht="25.5">
      <c r="A516" s="16"/>
      <c r="B516" s="16"/>
      <c r="C516" s="44" t="s">
        <v>96</v>
      </c>
      <c r="D516" s="85">
        <v>10000</v>
      </c>
      <c r="E516" s="93"/>
      <c r="F516" s="88">
        <f t="shared" si="18"/>
        <v>0</v>
      </c>
      <c r="G516" s="18"/>
      <c r="H516" s="18"/>
      <c r="I516" s="18"/>
      <c r="J516" s="18"/>
      <c r="K516" s="26">
        <f t="shared" si="19"/>
        <v>10000</v>
      </c>
    </row>
    <row r="517" spans="1:11" s="5" customFormat="1" ht="12.75">
      <c r="A517" s="16"/>
      <c r="B517" s="16"/>
      <c r="C517" s="132" t="s">
        <v>493</v>
      </c>
      <c r="D517" s="85">
        <v>9000000</v>
      </c>
      <c r="E517" s="93"/>
      <c r="F517" s="88">
        <f t="shared" si="18"/>
        <v>0</v>
      </c>
      <c r="G517" s="18"/>
      <c r="H517" s="18"/>
      <c r="I517" s="18"/>
      <c r="J517" s="18"/>
      <c r="K517" s="26">
        <f t="shared" si="19"/>
        <v>9000000</v>
      </c>
    </row>
    <row r="518" spans="1:11" s="5" customFormat="1" ht="51">
      <c r="A518" s="16"/>
      <c r="B518" s="16"/>
      <c r="C518" s="132" t="s">
        <v>97</v>
      </c>
      <c r="D518" s="85">
        <v>3620000</v>
      </c>
      <c r="E518" s="92">
        <v>1805344</v>
      </c>
      <c r="F518" s="88">
        <f t="shared" si="18"/>
        <v>0</v>
      </c>
      <c r="G518" s="18"/>
      <c r="H518" s="18"/>
      <c r="I518" s="18"/>
      <c r="J518" s="18">
        <v>1805344</v>
      </c>
      <c r="K518" s="26">
        <f t="shared" si="19"/>
        <v>5425344</v>
      </c>
    </row>
    <row r="519" spans="1:11" s="5" customFormat="1" ht="25.5">
      <c r="A519" s="16"/>
      <c r="B519" s="16"/>
      <c r="C519" s="132" t="s">
        <v>98</v>
      </c>
      <c r="D519" s="85">
        <v>50000</v>
      </c>
      <c r="E519" s="93"/>
      <c r="F519" s="88">
        <f t="shared" si="18"/>
        <v>0</v>
      </c>
      <c r="G519" s="18"/>
      <c r="H519" s="18"/>
      <c r="I519" s="18"/>
      <c r="J519" s="18"/>
      <c r="K519" s="26">
        <f t="shared" si="19"/>
        <v>50000</v>
      </c>
    </row>
    <row r="520" spans="1:11" s="5" customFormat="1" ht="25.5">
      <c r="A520" s="16"/>
      <c r="B520" s="16"/>
      <c r="C520" s="132" t="s">
        <v>183</v>
      </c>
      <c r="D520" s="85">
        <v>2044000</v>
      </c>
      <c r="E520" s="93"/>
      <c r="F520" s="88">
        <f t="shared" si="18"/>
        <v>0</v>
      </c>
      <c r="G520" s="18"/>
      <c r="H520" s="18"/>
      <c r="I520" s="18"/>
      <c r="J520" s="18"/>
      <c r="K520" s="26">
        <f t="shared" si="19"/>
        <v>2044000</v>
      </c>
    </row>
    <row r="521" spans="1:11" s="5" customFormat="1" ht="38.25">
      <c r="A521" s="16"/>
      <c r="B521" s="16"/>
      <c r="C521" s="130" t="s">
        <v>99</v>
      </c>
      <c r="D521" s="85">
        <v>258000</v>
      </c>
      <c r="E521" s="93"/>
      <c r="F521" s="88">
        <f t="shared" si="18"/>
        <v>0</v>
      </c>
      <c r="G521" s="18"/>
      <c r="H521" s="18"/>
      <c r="I521" s="18"/>
      <c r="J521" s="18"/>
      <c r="K521" s="26">
        <f t="shared" si="19"/>
        <v>258000</v>
      </c>
    </row>
    <row r="522" spans="1:11" s="5" customFormat="1" ht="25.5">
      <c r="A522" s="16"/>
      <c r="B522" s="16"/>
      <c r="C522" s="132" t="s">
        <v>182</v>
      </c>
      <c r="D522" s="85">
        <v>3000000</v>
      </c>
      <c r="E522" s="93">
        <v>2500000</v>
      </c>
      <c r="F522" s="88">
        <f t="shared" si="18"/>
        <v>0</v>
      </c>
      <c r="G522" s="18"/>
      <c r="H522" s="18"/>
      <c r="I522" s="18"/>
      <c r="J522" s="18">
        <v>2500000</v>
      </c>
      <c r="K522" s="26">
        <f t="shared" si="19"/>
        <v>5500000</v>
      </c>
    </row>
    <row r="523" spans="1:11" s="5" customFormat="1" ht="51">
      <c r="A523" s="16"/>
      <c r="B523" s="16"/>
      <c r="C523" s="130" t="s">
        <v>100</v>
      </c>
      <c r="D523" s="85">
        <v>450000</v>
      </c>
      <c r="E523" s="93"/>
      <c r="F523" s="88">
        <f t="shared" si="18"/>
        <v>0</v>
      </c>
      <c r="G523" s="18"/>
      <c r="H523" s="18"/>
      <c r="I523" s="18"/>
      <c r="J523" s="18"/>
      <c r="K523" s="26">
        <f t="shared" si="19"/>
        <v>450000</v>
      </c>
    </row>
    <row r="524" spans="1:11" s="5" customFormat="1" ht="63.75">
      <c r="A524" s="16"/>
      <c r="B524" s="16"/>
      <c r="C524" s="130" t="s">
        <v>101</v>
      </c>
      <c r="D524" s="85">
        <v>2486000</v>
      </c>
      <c r="E524" s="93">
        <v>103000</v>
      </c>
      <c r="F524" s="88">
        <f t="shared" si="18"/>
        <v>0</v>
      </c>
      <c r="G524" s="18"/>
      <c r="H524" s="18"/>
      <c r="I524" s="18"/>
      <c r="J524" s="18">
        <v>103000</v>
      </c>
      <c r="K524" s="26">
        <f t="shared" si="19"/>
        <v>2589000</v>
      </c>
    </row>
    <row r="525" spans="1:11" s="5" customFormat="1" ht="12.75">
      <c r="A525" s="16"/>
      <c r="B525" s="16"/>
      <c r="C525" s="41" t="s">
        <v>495</v>
      </c>
      <c r="D525" s="85">
        <v>150000</v>
      </c>
      <c r="E525" s="93"/>
      <c r="F525" s="88">
        <f>E525-J525</f>
        <v>0</v>
      </c>
      <c r="G525" s="18"/>
      <c r="H525" s="18"/>
      <c r="I525" s="18"/>
      <c r="J525" s="18"/>
      <c r="K525" s="26">
        <f>D525+E525</f>
        <v>150000</v>
      </c>
    </row>
    <row r="526" spans="1:11" s="5" customFormat="1" ht="38.25">
      <c r="A526" s="16"/>
      <c r="B526" s="16"/>
      <c r="C526" s="41" t="s">
        <v>130</v>
      </c>
      <c r="D526" s="85"/>
      <c r="E526" s="93">
        <v>90000</v>
      </c>
      <c r="F526" s="88">
        <f t="shared" si="18"/>
        <v>0</v>
      </c>
      <c r="G526" s="18"/>
      <c r="H526" s="18"/>
      <c r="I526" s="18"/>
      <c r="J526" s="18">
        <v>90000</v>
      </c>
      <c r="K526" s="26">
        <f t="shared" si="19"/>
        <v>90000</v>
      </c>
    </row>
    <row r="527" spans="1:11" s="5" customFormat="1" ht="25.5">
      <c r="A527" s="6">
        <v>921</v>
      </c>
      <c r="B527" s="6"/>
      <c r="C527" s="7" t="s">
        <v>289</v>
      </c>
      <c r="D527" s="82">
        <f>D528+D530+D535+D539+D542+D544+D546+D550</f>
        <v>18546267</v>
      </c>
      <c r="E527" s="90">
        <f>E528+E530+E535+E539+E542+E544+E546+E550</f>
        <v>670000</v>
      </c>
      <c r="F527" s="30">
        <f t="shared" si="18"/>
        <v>350000</v>
      </c>
      <c r="G527" s="7">
        <f>G528+G530+G535+G539+G542+G544+G546+G550</f>
        <v>0</v>
      </c>
      <c r="H527" s="7">
        <f>H528+H530+H535+H539+H542+H544+H546+H550</f>
        <v>0</v>
      </c>
      <c r="I527" s="7">
        <f>I528+I530+I535+I539+I542+I544+I546+I550</f>
        <v>0</v>
      </c>
      <c r="J527" s="7">
        <f>J528+J530+J535+J539+J542+J544+J546+J550</f>
        <v>320000</v>
      </c>
      <c r="K527" s="24">
        <f t="shared" si="19"/>
        <v>19216267</v>
      </c>
    </row>
    <row r="528" spans="1:11" s="5" customFormat="1" ht="12.75">
      <c r="A528" s="29"/>
      <c r="B528" s="29">
        <v>92105</v>
      </c>
      <c r="C528" s="39" t="s">
        <v>102</v>
      </c>
      <c r="D528" s="83">
        <f>SUM(D529:D529)</f>
        <v>250000</v>
      </c>
      <c r="E528" s="91">
        <f>SUM(E529:E529)</f>
        <v>0</v>
      </c>
      <c r="F528" s="96">
        <f t="shared" si="18"/>
        <v>0</v>
      </c>
      <c r="G528" s="40">
        <f>SUM(G529:G529)</f>
        <v>0</v>
      </c>
      <c r="H528" s="40">
        <f>SUM(H529:H529)</f>
        <v>0</v>
      </c>
      <c r="I528" s="40">
        <f>SUM(I529:I529)</f>
        <v>0</v>
      </c>
      <c r="J528" s="40">
        <f>SUM(J529:J529)</f>
        <v>0</v>
      </c>
      <c r="K528" s="100">
        <f t="shared" si="19"/>
        <v>250000</v>
      </c>
    </row>
    <row r="529" spans="1:11" s="5" customFormat="1" ht="25.5">
      <c r="A529" s="16"/>
      <c r="B529" s="16"/>
      <c r="C529" s="51" t="s">
        <v>103</v>
      </c>
      <c r="D529" s="84">
        <v>250000</v>
      </c>
      <c r="E529" s="92"/>
      <c r="F529" s="88">
        <f t="shared" si="18"/>
        <v>0</v>
      </c>
      <c r="G529" s="19"/>
      <c r="H529" s="19"/>
      <c r="I529" s="19"/>
      <c r="J529" s="19"/>
      <c r="K529" s="26">
        <f t="shared" si="19"/>
        <v>250000</v>
      </c>
    </row>
    <row r="530" spans="1:11" s="5" customFormat="1" ht="12.75">
      <c r="A530" s="29"/>
      <c r="B530" s="29">
        <v>92106</v>
      </c>
      <c r="C530" s="39" t="s">
        <v>575</v>
      </c>
      <c r="D530" s="83">
        <f>SUM(D531:D534)</f>
        <v>6251267</v>
      </c>
      <c r="E530" s="91">
        <f>SUM(E531:E534)</f>
        <v>40000</v>
      </c>
      <c r="F530" s="96">
        <f t="shared" si="18"/>
        <v>0</v>
      </c>
      <c r="G530" s="40">
        <f>SUM(G531:G534)</f>
        <v>0</v>
      </c>
      <c r="H530" s="40">
        <f>SUM(H531:H534)</f>
        <v>0</v>
      </c>
      <c r="I530" s="40">
        <f>SUM(I531:I534)</f>
        <v>0</v>
      </c>
      <c r="J530" s="40">
        <f>SUM(J531:J534)</f>
        <v>40000</v>
      </c>
      <c r="K530" s="100">
        <f t="shared" si="19"/>
        <v>6291267</v>
      </c>
    </row>
    <row r="531" spans="1:11" s="5" customFormat="1" ht="12.75">
      <c r="A531" s="16"/>
      <c r="B531" s="16"/>
      <c r="C531" s="51" t="s">
        <v>104</v>
      </c>
      <c r="D531" s="84">
        <v>3050000</v>
      </c>
      <c r="E531" s="92"/>
      <c r="F531" s="88">
        <f t="shared" si="18"/>
        <v>0</v>
      </c>
      <c r="G531" s="19"/>
      <c r="H531" s="19"/>
      <c r="I531" s="19"/>
      <c r="J531" s="19"/>
      <c r="K531" s="26">
        <f t="shared" si="19"/>
        <v>3050000</v>
      </c>
    </row>
    <row r="532" spans="1:11" s="5" customFormat="1" ht="51">
      <c r="A532" s="16"/>
      <c r="B532" s="16"/>
      <c r="C532" s="41" t="s">
        <v>345</v>
      </c>
      <c r="D532" s="84">
        <v>1267</v>
      </c>
      <c r="E532" s="92"/>
      <c r="F532" s="88">
        <f t="shared" si="18"/>
        <v>0</v>
      </c>
      <c r="G532" s="19"/>
      <c r="H532" s="19"/>
      <c r="I532" s="19"/>
      <c r="J532" s="19"/>
      <c r="K532" s="26">
        <f t="shared" si="19"/>
        <v>1267</v>
      </c>
    </row>
    <row r="533" spans="1:11" s="5" customFormat="1" ht="38.25">
      <c r="A533" s="16"/>
      <c r="B533" s="16"/>
      <c r="C533" s="130" t="s">
        <v>105</v>
      </c>
      <c r="D533" s="84">
        <v>3200000</v>
      </c>
      <c r="E533" s="92"/>
      <c r="F533" s="88">
        <f>E533-J533</f>
        <v>0</v>
      </c>
      <c r="G533" s="19"/>
      <c r="H533" s="19"/>
      <c r="I533" s="19"/>
      <c r="J533" s="19"/>
      <c r="K533" s="26">
        <f>D533+E533</f>
        <v>3200000</v>
      </c>
    </row>
    <row r="534" spans="1:11" s="5" customFormat="1" ht="51">
      <c r="A534" s="16"/>
      <c r="B534" s="16"/>
      <c r="C534" s="130" t="s">
        <v>138</v>
      </c>
      <c r="D534" s="84"/>
      <c r="E534" s="92">
        <v>40000</v>
      </c>
      <c r="F534" s="88">
        <f t="shared" si="18"/>
        <v>0</v>
      </c>
      <c r="G534" s="19"/>
      <c r="H534" s="19"/>
      <c r="I534" s="19"/>
      <c r="J534" s="19">
        <v>40000</v>
      </c>
      <c r="K534" s="26">
        <f t="shared" si="19"/>
        <v>40000</v>
      </c>
    </row>
    <row r="535" spans="1:11" s="5" customFormat="1" ht="12.75">
      <c r="A535" s="29"/>
      <c r="B535" s="29">
        <v>92109</v>
      </c>
      <c r="C535" s="39" t="s">
        <v>295</v>
      </c>
      <c r="D535" s="83">
        <f>SUM(D536:D538)</f>
        <v>2705000</v>
      </c>
      <c r="E535" s="91">
        <f>SUM(E536:E538)</f>
        <v>80000</v>
      </c>
      <c r="F535" s="96">
        <f t="shared" si="18"/>
        <v>0</v>
      </c>
      <c r="G535" s="40">
        <f>SUM(G536:G538)</f>
        <v>0</v>
      </c>
      <c r="H535" s="40">
        <f>SUM(H536:H538)</f>
        <v>0</v>
      </c>
      <c r="I535" s="40">
        <f>SUM(I536:I538)</f>
        <v>0</v>
      </c>
      <c r="J535" s="40">
        <f>SUM(J536:J538)</f>
        <v>80000</v>
      </c>
      <c r="K535" s="100">
        <f t="shared" si="19"/>
        <v>2785000</v>
      </c>
    </row>
    <row r="536" spans="1:11" s="11" customFormat="1" ht="12.75">
      <c r="A536" s="16"/>
      <c r="B536" s="16"/>
      <c r="C536" s="51" t="s">
        <v>106</v>
      </c>
      <c r="D536" s="84">
        <v>1255000</v>
      </c>
      <c r="E536" s="92"/>
      <c r="F536" s="88">
        <f t="shared" si="18"/>
        <v>0</v>
      </c>
      <c r="G536" s="19"/>
      <c r="H536" s="19"/>
      <c r="I536" s="19"/>
      <c r="J536" s="19"/>
      <c r="K536" s="26">
        <f t="shared" si="19"/>
        <v>1255000</v>
      </c>
    </row>
    <row r="537" spans="1:11" s="11" customFormat="1" ht="38.25">
      <c r="A537" s="16"/>
      <c r="B537" s="16"/>
      <c r="C537" s="51" t="s">
        <v>128</v>
      </c>
      <c r="D537" s="84"/>
      <c r="E537" s="92">
        <v>80000</v>
      </c>
      <c r="F537" s="88">
        <f t="shared" si="18"/>
        <v>0</v>
      </c>
      <c r="G537" s="19"/>
      <c r="H537" s="19"/>
      <c r="I537" s="19"/>
      <c r="J537" s="19">
        <v>80000</v>
      </c>
      <c r="K537" s="26">
        <f t="shared" si="19"/>
        <v>80000</v>
      </c>
    </row>
    <row r="538" spans="1:11" s="11" customFormat="1" ht="12.75">
      <c r="A538" s="16"/>
      <c r="B538" s="16"/>
      <c r="C538" s="130" t="s">
        <v>145</v>
      </c>
      <c r="D538" s="84">
        <v>1450000</v>
      </c>
      <c r="E538" s="92"/>
      <c r="F538" s="88">
        <f t="shared" si="18"/>
        <v>0</v>
      </c>
      <c r="G538" s="19"/>
      <c r="H538" s="19"/>
      <c r="I538" s="19"/>
      <c r="J538" s="19"/>
      <c r="K538" s="26">
        <f t="shared" si="19"/>
        <v>1450000</v>
      </c>
    </row>
    <row r="539" spans="1:11" s="5" customFormat="1" ht="12.75">
      <c r="A539" s="29"/>
      <c r="B539" s="29">
        <v>92110</v>
      </c>
      <c r="C539" s="39" t="s">
        <v>296</v>
      </c>
      <c r="D539" s="83">
        <f>SUM(D540:D541)</f>
        <v>1860000</v>
      </c>
      <c r="E539" s="91">
        <f>SUM(E540:E541)</f>
        <v>0</v>
      </c>
      <c r="F539" s="96">
        <f t="shared" si="18"/>
        <v>0</v>
      </c>
      <c r="G539" s="40">
        <f>SUM(G540:G541)</f>
        <v>0</v>
      </c>
      <c r="H539" s="40">
        <f>SUM(H540:H541)</f>
        <v>0</v>
      </c>
      <c r="I539" s="40">
        <f>SUM(I540:I541)</f>
        <v>0</v>
      </c>
      <c r="J539" s="40">
        <f>SUM(J540:J541)</f>
        <v>0</v>
      </c>
      <c r="K539" s="100">
        <f t="shared" si="19"/>
        <v>1860000</v>
      </c>
    </row>
    <row r="540" spans="1:11" s="5" customFormat="1" ht="12.75">
      <c r="A540" s="16"/>
      <c r="B540" s="16"/>
      <c r="C540" s="51" t="s">
        <v>107</v>
      </c>
      <c r="D540" s="84">
        <v>1660000</v>
      </c>
      <c r="E540" s="92"/>
      <c r="F540" s="88">
        <f t="shared" si="18"/>
        <v>0</v>
      </c>
      <c r="G540" s="19"/>
      <c r="H540" s="19"/>
      <c r="I540" s="19"/>
      <c r="J540" s="19"/>
      <c r="K540" s="26">
        <f t="shared" si="19"/>
        <v>1660000</v>
      </c>
    </row>
    <row r="541" spans="1:11" s="5" customFormat="1" ht="12.75">
      <c r="A541" s="16"/>
      <c r="B541" s="16"/>
      <c r="C541" s="51" t="s">
        <v>108</v>
      </c>
      <c r="D541" s="84">
        <v>200000</v>
      </c>
      <c r="E541" s="92"/>
      <c r="F541" s="88">
        <f t="shared" si="18"/>
        <v>0</v>
      </c>
      <c r="G541" s="19"/>
      <c r="H541" s="19"/>
      <c r="I541" s="19"/>
      <c r="J541" s="19"/>
      <c r="K541" s="26">
        <f t="shared" si="19"/>
        <v>200000</v>
      </c>
    </row>
    <row r="542" spans="1:11" s="11" customFormat="1" ht="12.75">
      <c r="A542" s="29"/>
      <c r="B542" s="29">
        <v>92116</v>
      </c>
      <c r="C542" s="39" t="s">
        <v>297</v>
      </c>
      <c r="D542" s="83">
        <f>SUM(D543:D543)</f>
        <v>2600000</v>
      </c>
      <c r="E542" s="91">
        <f>SUM(E543:E543)</f>
        <v>0</v>
      </c>
      <c r="F542" s="96">
        <f t="shared" si="18"/>
        <v>0</v>
      </c>
      <c r="G542" s="40">
        <f>SUM(G543:G543)</f>
        <v>0</v>
      </c>
      <c r="H542" s="40">
        <f>SUM(H543:H543)</f>
        <v>0</v>
      </c>
      <c r="I542" s="40">
        <f>SUM(I543:I543)</f>
        <v>0</v>
      </c>
      <c r="J542" s="40">
        <f>SUM(J543:J543)</f>
        <v>0</v>
      </c>
      <c r="K542" s="100">
        <f t="shared" si="19"/>
        <v>2600000</v>
      </c>
    </row>
    <row r="543" spans="1:11" s="5" customFormat="1" ht="12.75">
      <c r="A543" s="16"/>
      <c r="B543" s="16"/>
      <c r="C543" s="51" t="s">
        <v>109</v>
      </c>
      <c r="D543" s="84">
        <v>2600000</v>
      </c>
      <c r="E543" s="92"/>
      <c r="F543" s="88">
        <f aca="true" t="shared" si="20" ref="F543:F576">E543-J543</f>
        <v>0</v>
      </c>
      <c r="G543" s="19"/>
      <c r="H543" s="19"/>
      <c r="I543" s="19"/>
      <c r="J543" s="19"/>
      <c r="K543" s="26">
        <f aca="true" t="shared" si="21" ref="K543:K576">D543+E543</f>
        <v>2600000</v>
      </c>
    </row>
    <row r="544" spans="1:11" s="11" customFormat="1" ht="12.75">
      <c r="A544" s="29"/>
      <c r="B544" s="29">
        <v>92118</v>
      </c>
      <c r="C544" s="39" t="s">
        <v>124</v>
      </c>
      <c r="D544" s="83">
        <f>D545</f>
        <v>0</v>
      </c>
      <c r="E544" s="91">
        <f>SUM(E545:E545)</f>
        <v>100000</v>
      </c>
      <c r="F544" s="96">
        <f t="shared" si="20"/>
        <v>100000</v>
      </c>
      <c r="G544" s="40">
        <f>SUM(G545:G545)</f>
        <v>0</v>
      </c>
      <c r="H544" s="40">
        <f>SUM(H545:H545)</f>
        <v>0</v>
      </c>
      <c r="I544" s="40">
        <f>SUM(I545:I545)</f>
        <v>0</v>
      </c>
      <c r="J544" s="40">
        <f>SUM(J545:J545)</f>
        <v>0</v>
      </c>
      <c r="K544" s="100">
        <f t="shared" si="21"/>
        <v>100000</v>
      </c>
    </row>
    <row r="545" spans="1:11" s="5" customFormat="1" ht="12.75">
      <c r="A545" s="16"/>
      <c r="B545" s="16"/>
      <c r="C545" s="51" t="s">
        <v>125</v>
      </c>
      <c r="D545" s="84"/>
      <c r="E545" s="92">
        <v>100000</v>
      </c>
      <c r="F545" s="88">
        <f>E545-J545</f>
        <v>100000</v>
      </c>
      <c r="G545" s="19"/>
      <c r="H545" s="19"/>
      <c r="I545" s="19"/>
      <c r="J545" s="19"/>
      <c r="K545" s="26">
        <f>D545+E545</f>
        <v>100000</v>
      </c>
    </row>
    <row r="546" spans="1:11" s="5" customFormat="1" ht="12.75">
      <c r="A546" s="29"/>
      <c r="B546" s="29">
        <v>92120</v>
      </c>
      <c r="C546" s="39" t="s">
        <v>319</v>
      </c>
      <c r="D546" s="83">
        <f>SUM(D547:D549)</f>
        <v>1230000</v>
      </c>
      <c r="E546" s="91">
        <f>SUM(E547:E549)</f>
        <v>250000</v>
      </c>
      <c r="F546" s="96">
        <f t="shared" si="20"/>
        <v>250000</v>
      </c>
      <c r="G546" s="40">
        <f>SUM(G547:G549)</f>
        <v>0</v>
      </c>
      <c r="H546" s="40">
        <f>SUM(H547:H549)</f>
        <v>0</v>
      </c>
      <c r="I546" s="40">
        <f>SUM(I547:I549)</f>
        <v>0</v>
      </c>
      <c r="J546" s="40">
        <f>SUM(J547:J549)</f>
        <v>0</v>
      </c>
      <c r="K546" s="100">
        <f t="shared" si="21"/>
        <v>1480000</v>
      </c>
    </row>
    <row r="547" spans="1:11" s="5" customFormat="1" ht="12.75">
      <c r="A547" s="16"/>
      <c r="B547" s="16"/>
      <c r="C547" s="41" t="s">
        <v>412</v>
      </c>
      <c r="D547" s="84">
        <v>160000</v>
      </c>
      <c r="E547" s="92"/>
      <c r="F547" s="88">
        <f t="shared" si="20"/>
        <v>0</v>
      </c>
      <c r="G547" s="19"/>
      <c r="H547" s="19"/>
      <c r="I547" s="19"/>
      <c r="J547" s="19"/>
      <c r="K547" s="26">
        <f t="shared" si="21"/>
        <v>160000</v>
      </c>
    </row>
    <row r="548" spans="1:11" s="5" customFormat="1" ht="25.5">
      <c r="A548" s="16"/>
      <c r="B548" s="16"/>
      <c r="C548" s="44" t="s">
        <v>490</v>
      </c>
      <c r="D548" s="84">
        <v>570000</v>
      </c>
      <c r="E548" s="92">
        <v>250000</v>
      </c>
      <c r="F548" s="88">
        <f t="shared" si="20"/>
        <v>250000</v>
      </c>
      <c r="G548" s="19"/>
      <c r="H548" s="19"/>
      <c r="I548" s="19"/>
      <c r="J548" s="19"/>
      <c r="K548" s="26">
        <f t="shared" si="21"/>
        <v>820000</v>
      </c>
    </row>
    <row r="549" spans="1:11" s="11" customFormat="1" ht="25.5">
      <c r="A549" s="16"/>
      <c r="B549" s="16"/>
      <c r="C549" s="44" t="s">
        <v>184</v>
      </c>
      <c r="D549" s="84">
        <v>500000</v>
      </c>
      <c r="E549" s="92"/>
      <c r="F549" s="88">
        <f t="shared" si="20"/>
        <v>0</v>
      </c>
      <c r="G549" s="19"/>
      <c r="H549" s="19"/>
      <c r="I549" s="19"/>
      <c r="J549" s="19"/>
      <c r="K549" s="26">
        <f t="shared" si="21"/>
        <v>500000</v>
      </c>
    </row>
    <row r="550" spans="1:11" s="5" customFormat="1" ht="12.75">
      <c r="A550" s="29"/>
      <c r="B550" s="29">
        <v>92195</v>
      </c>
      <c r="C550" s="39" t="s">
        <v>421</v>
      </c>
      <c r="D550" s="83">
        <f>SUM(D551:D553)</f>
        <v>3650000</v>
      </c>
      <c r="E550" s="91">
        <f>SUM(E551:E553)</f>
        <v>200000</v>
      </c>
      <c r="F550" s="96">
        <f t="shared" si="20"/>
        <v>0</v>
      </c>
      <c r="G550" s="40">
        <f>SUM(G551:G553)</f>
        <v>0</v>
      </c>
      <c r="H550" s="40">
        <f>SUM(H551:H553)</f>
        <v>0</v>
      </c>
      <c r="I550" s="40">
        <f>SUM(I551:I553)</f>
        <v>0</v>
      </c>
      <c r="J550" s="40">
        <f>SUM(J551:J553)</f>
        <v>200000</v>
      </c>
      <c r="K550" s="100">
        <f t="shared" si="21"/>
        <v>3850000</v>
      </c>
    </row>
    <row r="551" spans="1:11" s="5" customFormat="1" ht="12.75">
      <c r="A551" s="16"/>
      <c r="B551" s="16"/>
      <c r="C551" s="41" t="s">
        <v>412</v>
      </c>
      <c r="D551" s="84">
        <v>650000</v>
      </c>
      <c r="E551" s="92"/>
      <c r="F551" s="88">
        <f t="shared" si="20"/>
        <v>0</v>
      </c>
      <c r="G551" s="19"/>
      <c r="H551" s="19"/>
      <c r="I551" s="19"/>
      <c r="J551" s="19"/>
      <c r="K551" s="26">
        <f t="shared" si="21"/>
        <v>650000</v>
      </c>
    </row>
    <row r="552" spans="1:11" s="5" customFormat="1" ht="51">
      <c r="A552" s="16"/>
      <c r="B552" s="16"/>
      <c r="C552" s="130" t="s">
        <v>185</v>
      </c>
      <c r="D552" s="84">
        <v>3000000</v>
      </c>
      <c r="E552" s="92"/>
      <c r="F552" s="88">
        <f>E552-J552</f>
        <v>0</v>
      </c>
      <c r="G552" s="19"/>
      <c r="H552" s="19"/>
      <c r="I552" s="19"/>
      <c r="J552" s="19"/>
      <c r="K552" s="26">
        <f>D552+E552</f>
        <v>3000000</v>
      </c>
    </row>
    <row r="553" spans="1:11" s="5" customFormat="1" ht="63.75">
      <c r="A553" s="16"/>
      <c r="B553" s="16"/>
      <c r="C553" s="130" t="s">
        <v>134</v>
      </c>
      <c r="D553" s="84"/>
      <c r="E553" s="92">
        <v>200000</v>
      </c>
      <c r="F553" s="88">
        <f t="shared" si="20"/>
        <v>0</v>
      </c>
      <c r="G553" s="19"/>
      <c r="H553" s="19"/>
      <c r="I553" s="19"/>
      <c r="J553" s="19">
        <v>200000</v>
      </c>
      <c r="K553" s="26">
        <f t="shared" si="21"/>
        <v>200000</v>
      </c>
    </row>
    <row r="554" spans="1:11" s="11" customFormat="1" ht="38.25">
      <c r="A554" s="6">
        <v>925</v>
      </c>
      <c r="B554" s="6"/>
      <c r="C554" s="7" t="s">
        <v>403</v>
      </c>
      <c r="D554" s="82">
        <f>D555+D557</f>
        <v>7465000</v>
      </c>
      <c r="E554" s="90">
        <f>E555+E557</f>
        <v>0</v>
      </c>
      <c r="F554" s="30">
        <f t="shared" si="20"/>
        <v>0</v>
      </c>
      <c r="G554" s="7">
        <f>G555+G557</f>
        <v>0</v>
      </c>
      <c r="H554" s="7">
        <f>H555+H557</f>
        <v>0</v>
      </c>
      <c r="I554" s="7">
        <f>I555+I557</f>
        <v>0</v>
      </c>
      <c r="J554" s="7">
        <f>J555+J557</f>
        <v>0</v>
      </c>
      <c r="K554" s="24">
        <f t="shared" si="21"/>
        <v>7465000</v>
      </c>
    </row>
    <row r="555" spans="1:11" s="5" customFormat="1" ht="12.75">
      <c r="A555" s="29"/>
      <c r="B555" s="29">
        <v>92503</v>
      </c>
      <c r="C555" s="39" t="s">
        <v>304</v>
      </c>
      <c r="D555" s="83">
        <f>D556</f>
        <v>15000</v>
      </c>
      <c r="E555" s="91">
        <f>E556</f>
        <v>0</v>
      </c>
      <c r="F555" s="96">
        <f t="shared" si="20"/>
        <v>0</v>
      </c>
      <c r="G555" s="40">
        <f>G556</f>
        <v>0</v>
      </c>
      <c r="H555" s="40">
        <f>H556</f>
        <v>0</v>
      </c>
      <c r="I555" s="40">
        <f>I556</f>
        <v>0</v>
      </c>
      <c r="J555" s="40">
        <f>J556</f>
        <v>0</v>
      </c>
      <c r="K555" s="100">
        <f t="shared" si="21"/>
        <v>15000</v>
      </c>
    </row>
    <row r="556" spans="1:11" s="5" customFormat="1" ht="12.75">
      <c r="A556" s="16"/>
      <c r="B556" s="16"/>
      <c r="C556" s="41" t="s">
        <v>412</v>
      </c>
      <c r="D556" s="84">
        <v>15000</v>
      </c>
      <c r="E556" s="92"/>
      <c r="F556" s="88">
        <f t="shared" si="20"/>
        <v>0</v>
      </c>
      <c r="G556" s="19"/>
      <c r="H556" s="19"/>
      <c r="I556" s="19"/>
      <c r="J556" s="19"/>
      <c r="K556" s="26">
        <f t="shared" si="21"/>
        <v>15000</v>
      </c>
    </row>
    <row r="557" spans="1:11" s="5" customFormat="1" ht="12.75">
      <c r="A557" s="29"/>
      <c r="B557" s="29">
        <v>92504</v>
      </c>
      <c r="C557" s="39" t="s">
        <v>298</v>
      </c>
      <c r="D557" s="83">
        <f>SUM(D558:D559)</f>
        <v>7450000</v>
      </c>
      <c r="E557" s="91">
        <f>SUM(E558:E559)</f>
        <v>0</v>
      </c>
      <c r="F557" s="96">
        <f t="shared" si="20"/>
        <v>0</v>
      </c>
      <c r="G557" s="40">
        <f>SUM(G558:G559)</f>
        <v>0</v>
      </c>
      <c r="H557" s="40">
        <f>SUM(H558:H559)</f>
        <v>0</v>
      </c>
      <c r="I557" s="40">
        <f>SUM(I558:I559)</f>
        <v>0</v>
      </c>
      <c r="J557" s="40">
        <f>SUM(J558:J559)</f>
        <v>0</v>
      </c>
      <c r="K557" s="100">
        <f t="shared" si="21"/>
        <v>7450000</v>
      </c>
    </row>
    <row r="558" spans="1:11" s="5" customFormat="1" ht="12.75">
      <c r="A558" s="16"/>
      <c r="B558" s="29"/>
      <c r="C558" s="51" t="s">
        <v>110</v>
      </c>
      <c r="D558" s="84">
        <v>6700000</v>
      </c>
      <c r="E558" s="92"/>
      <c r="F558" s="88">
        <f t="shared" si="20"/>
        <v>0</v>
      </c>
      <c r="G558" s="19"/>
      <c r="H558" s="19"/>
      <c r="I558" s="19"/>
      <c r="J558" s="19"/>
      <c r="K558" s="26">
        <f t="shared" si="21"/>
        <v>6700000</v>
      </c>
    </row>
    <row r="559" spans="1:11" s="11" customFormat="1" ht="38.25">
      <c r="A559" s="16"/>
      <c r="B559" s="29"/>
      <c r="C559" s="130" t="s">
        <v>186</v>
      </c>
      <c r="D559" s="84">
        <v>750000</v>
      </c>
      <c r="E559" s="92"/>
      <c r="F559" s="88">
        <f t="shared" si="20"/>
        <v>0</v>
      </c>
      <c r="G559" s="19"/>
      <c r="H559" s="19"/>
      <c r="I559" s="19"/>
      <c r="J559" s="19"/>
      <c r="K559" s="26">
        <f t="shared" si="21"/>
        <v>750000</v>
      </c>
    </row>
    <row r="560" spans="1:11" s="5" customFormat="1" ht="19.5" customHeight="1">
      <c r="A560" s="6">
        <v>926</v>
      </c>
      <c r="B560" s="6"/>
      <c r="C560" s="7" t="s">
        <v>405</v>
      </c>
      <c r="D560" s="82">
        <f>D561+D568+D570+D572</f>
        <v>14065000</v>
      </c>
      <c r="E560" s="90">
        <f>E561+E568+E570+E572</f>
        <v>230000</v>
      </c>
      <c r="F560" s="30">
        <f t="shared" si="20"/>
        <v>0</v>
      </c>
      <c r="G560" s="7">
        <f>G561+G568+G570+G572</f>
        <v>0</v>
      </c>
      <c r="H560" s="7">
        <f>H561+H568+H570+H572</f>
        <v>0</v>
      </c>
      <c r="I560" s="7">
        <f>I561+I568+I570+I572</f>
        <v>0</v>
      </c>
      <c r="J560" s="7">
        <f>J561+J568+J570+J572</f>
        <v>230000</v>
      </c>
      <c r="K560" s="24">
        <f t="shared" si="21"/>
        <v>14295000</v>
      </c>
    </row>
    <row r="561" spans="1:11" s="5" customFormat="1" ht="12.75">
      <c r="A561" s="29"/>
      <c r="B561" s="29">
        <v>92601</v>
      </c>
      <c r="C561" s="131" t="s">
        <v>381</v>
      </c>
      <c r="D561" s="83">
        <f>SUM(D562:D567)</f>
        <v>6260000</v>
      </c>
      <c r="E561" s="91">
        <f>SUM(E562:E567)</f>
        <v>130000</v>
      </c>
      <c r="F561" s="96">
        <f t="shared" si="20"/>
        <v>0</v>
      </c>
      <c r="G561" s="40">
        <f>SUM(G562:G567)</f>
        <v>0</v>
      </c>
      <c r="H561" s="40">
        <f>SUM(H562:H566)</f>
        <v>0</v>
      </c>
      <c r="I561" s="40">
        <f>SUM(I562:I566)</f>
        <v>0</v>
      </c>
      <c r="J561" s="40">
        <f>SUM(J562:J567)</f>
        <v>130000</v>
      </c>
      <c r="K561" s="100">
        <f t="shared" si="21"/>
        <v>6390000</v>
      </c>
    </row>
    <row r="562" spans="1:11" s="11" customFormat="1" ht="25.5">
      <c r="A562" s="16"/>
      <c r="B562" s="16"/>
      <c r="C562" s="132" t="s">
        <v>111</v>
      </c>
      <c r="D562" s="84">
        <v>2800000</v>
      </c>
      <c r="E562" s="92"/>
      <c r="F562" s="88">
        <f t="shared" si="20"/>
        <v>0</v>
      </c>
      <c r="G562" s="19"/>
      <c r="H562" s="19"/>
      <c r="I562" s="19"/>
      <c r="J562" s="19"/>
      <c r="K562" s="26">
        <f t="shared" si="21"/>
        <v>2800000</v>
      </c>
    </row>
    <row r="563" spans="1:11" s="5" customFormat="1" ht="25.5">
      <c r="A563" s="16"/>
      <c r="B563" s="16"/>
      <c r="C563" s="130" t="s">
        <v>112</v>
      </c>
      <c r="D563" s="84">
        <v>1000000</v>
      </c>
      <c r="E563" s="92"/>
      <c r="F563" s="88">
        <f t="shared" si="20"/>
        <v>0</v>
      </c>
      <c r="G563" s="19"/>
      <c r="H563" s="19"/>
      <c r="I563" s="19"/>
      <c r="J563" s="19"/>
      <c r="K563" s="26">
        <f t="shared" si="21"/>
        <v>1000000</v>
      </c>
    </row>
    <row r="564" spans="1:11" s="15" customFormat="1" ht="12.75">
      <c r="A564" s="16"/>
      <c r="B564" s="16"/>
      <c r="C564" s="130" t="s">
        <v>113</v>
      </c>
      <c r="D564" s="84">
        <v>1640000</v>
      </c>
      <c r="E564" s="92"/>
      <c r="F564" s="88">
        <f t="shared" si="20"/>
        <v>0</v>
      </c>
      <c r="G564" s="19"/>
      <c r="H564" s="19"/>
      <c r="I564" s="19"/>
      <c r="J564" s="19"/>
      <c r="K564" s="26">
        <f t="shared" si="21"/>
        <v>1640000</v>
      </c>
    </row>
    <row r="565" spans="1:11" s="11" customFormat="1" ht="38.25">
      <c r="A565" s="16"/>
      <c r="B565" s="16"/>
      <c r="C565" s="45" t="s">
        <v>114</v>
      </c>
      <c r="D565" s="85">
        <v>320000</v>
      </c>
      <c r="E565" s="92"/>
      <c r="F565" s="88">
        <f t="shared" si="20"/>
        <v>0</v>
      </c>
      <c r="G565" s="19"/>
      <c r="H565" s="19"/>
      <c r="I565" s="19"/>
      <c r="J565" s="19"/>
      <c r="K565" s="26">
        <f t="shared" si="21"/>
        <v>320000</v>
      </c>
    </row>
    <row r="566" spans="1:11" s="11" customFormat="1" ht="25.5">
      <c r="A566" s="16"/>
      <c r="B566" s="16"/>
      <c r="C566" s="45" t="s">
        <v>115</v>
      </c>
      <c r="D566" s="85">
        <v>500000</v>
      </c>
      <c r="E566" s="92"/>
      <c r="F566" s="88">
        <f t="shared" si="20"/>
        <v>0</v>
      </c>
      <c r="G566" s="19"/>
      <c r="H566" s="19"/>
      <c r="I566" s="19"/>
      <c r="J566" s="19"/>
      <c r="K566" s="26">
        <f t="shared" si="21"/>
        <v>500000</v>
      </c>
    </row>
    <row r="567" spans="1:11" s="11" customFormat="1" ht="38.25">
      <c r="A567" s="16"/>
      <c r="B567" s="16"/>
      <c r="C567" s="41" t="s">
        <v>595</v>
      </c>
      <c r="D567" s="85"/>
      <c r="E567" s="92">
        <v>130000</v>
      </c>
      <c r="F567" s="88">
        <f>E567-J567</f>
        <v>0</v>
      </c>
      <c r="G567" s="19"/>
      <c r="H567" s="19"/>
      <c r="I567" s="19"/>
      <c r="J567" s="19">
        <v>130000</v>
      </c>
      <c r="K567" s="26">
        <f>D567+E567</f>
        <v>130000</v>
      </c>
    </row>
    <row r="568" spans="1:11" s="5" customFormat="1" ht="12.75">
      <c r="A568" s="29"/>
      <c r="B568" s="29">
        <v>92604</v>
      </c>
      <c r="C568" s="39" t="s">
        <v>300</v>
      </c>
      <c r="D568" s="83">
        <f>SUM(D569:D569)</f>
        <v>6475000</v>
      </c>
      <c r="E568" s="91">
        <f>SUM(E569:E569)</f>
        <v>0</v>
      </c>
      <c r="F568" s="96">
        <f t="shared" si="20"/>
        <v>0</v>
      </c>
      <c r="G568" s="40">
        <f>SUM(G569:G569)</f>
        <v>0</v>
      </c>
      <c r="H568" s="40">
        <f>SUM(H569:H569)</f>
        <v>0</v>
      </c>
      <c r="I568" s="40">
        <f>SUM(I569:I569)</f>
        <v>0</v>
      </c>
      <c r="J568" s="40">
        <f>SUM(J569:J569)</f>
        <v>0</v>
      </c>
      <c r="K568" s="100">
        <f t="shared" si="21"/>
        <v>6475000</v>
      </c>
    </row>
    <row r="569" spans="1:11" s="11" customFormat="1" ht="25.5">
      <c r="A569" s="29"/>
      <c r="B569" s="29"/>
      <c r="C569" s="51" t="s">
        <v>116</v>
      </c>
      <c r="D569" s="84">
        <v>6475000</v>
      </c>
      <c r="E569" s="92"/>
      <c r="F569" s="88">
        <f t="shared" si="20"/>
        <v>0</v>
      </c>
      <c r="G569" s="19"/>
      <c r="H569" s="19"/>
      <c r="I569" s="19"/>
      <c r="J569" s="19"/>
      <c r="K569" s="26">
        <f t="shared" si="21"/>
        <v>6475000</v>
      </c>
    </row>
    <row r="570" spans="1:11" s="5" customFormat="1" ht="25.5">
      <c r="A570" s="29"/>
      <c r="B570" s="29">
        <v>92605</v>
      </c>
      <c r="C570" s="39" t="s">
        <v>117</v>
      </c>
      <c r="D570" s="83">
        <f>SUM(D571:D571)</f>
        <v>650000</v>
      </c>
      <c r="E570" s="91">
        <f>SUM(E571:E571)</f>
        <v>0</v>
      </c>
      <c r="F570" s="96">
        <f t="shared" si="20"/>
        <v>0</v>
      </c>
      <c r="G570" s="40">
        <f>SUM(G571:G571)</f>
        <v>0</v>
      </c>
      <c r="H570" s="40">
        <f>SUM(H571:H571)</f>
        <v>0</v>
      </c>
      <c r="I570" s="40">
        <f>SUM(I571:I571)</f>
        <v>0</v>
      </c>
      <c r="J570" s="40">
        <f>SUM(J571:J571)</f>
        <v>0</v>
      </c>
      <c r="K570" s="100">
        <f t="shared" si="21"/>
        <v>650000</v>
      </c>
    </row>
    <row r="571" spans="1:11" s="5" customFormat="1" ht="38.25">
      <c r="A571" s="16"/>
      <c r="B571" s="16"/>
      <c r="C571" s="41" t="s">
        <v>118</v>
      </c>
      <c r="D571" s="84">
        <v>650000</v>
      </c>
      <c r="E571" s="92"/>
      <c r="F571" s="88">
        <f t="shared" si="20"/>
        <v>0</v>
      </c>
      <c r="G571" s="19"/>
      <c r="H571" s="19"/>
      <c r="I571" s="19"/>
      <c r="J571" s="19"/>
      <c r="K571" s="26">
        <f t="shared" si="21"/>
        <v>650000</v>
      </c>
    </row>
    <row r="572" spans="1:11" s="15" customFormat="1" ht="12.75">
      <c r="A572" s="29"/>
      <c r="B572" s="29">
        <v>92695</v>
      </c>
      <c r="C572" s="39" t="s">
        <v>421</v>
      </c>
      <c r="D572" s="83">
        <f>SUM(D573:D575)</f>
        <v>680000</v>
      </c>
      <c r="E572" s="91">
        <f>SUM(E573:E575)</f>
        <v>100000</v>
      </c>
      <c r="F572" s="96">
        <f t="shared" si="20"/>
        <v>0</v>
      </c>
      <c r="G572" s="40">
        <f>SUM(G573:G575)</f>
        <v>0</v>
      </c>
      <c r="H572" s="40">
        <f>SUM(H573:H575)</f>
        <v>0</v>
      </c>
      <c r="I572" s="40">
        <f>SUM(I573:I575)</f>
        <v>0</v>
      </c>
      <c r="J572" s="40">
        <f>SUM(J573:J575)</f>
        <v>100000</v>
      </c>
      <c r="K572" s="100">
        <f t="shared" si="21"/>
        <v>780000</v>
      </c>
    </row>
    <row r="573" spans="1:11" s="11" customFormat="1" ht="12.75">
      <c r="A573" s="16"/>
      <c r="B573" s="16"/>
      <c r="C573" s="41" t="s">
        <v>412</v>
      </c>
      <c r="D573" s="84">
        <v>550000</v>
      </c>
      <c r="E573" s="92"/>
      <c r="F573" s="88">
        <f t="shared" si="20"/>
        <v>0</v>
      </c>
      <c r="G573" s="19"/>
      <c r="H573" s="19"/>
      <c r="I573" s="19"/>
      <c r="J573" s="19"/>
      <c r="K573" s="26">
        <f t="shared" si="21"/>
        <v>550000</v>
      </c>
    </row>
    <row r="574" spans="1:11" s="5" customFormat="1" ht="38.25">
      <c r="A574" s="16"/>
      <c r="B574" s="16"/>
      <c r="C574" s="41" t="s">
        <v>187</v>
      </c>
      <c r="D574" s="84">
        <v>130000</v>
      </c>
      <c r="E574" s="92"/>
      <c r="F574" s="88">
        <f>E574-J574</f>
        <v>0</v>
      </c>
      <c r="G574" s="19"/>
      <c r="H574" s="19"/>
      <c r="I574" s="19"/>
      <c r="J574" s="19"/>
      <c r="K574" s="26">
        <f>D574+E574</f>
        <v>130000</v>
      </c>
    </row>
    <row r="575" spans="1:11" s="5" customFormat="1" ht="12.75">
      <c r="A575" s="16"/>
      <c r="B575" s="16"/>
      <c r="C575" s="41" t="s">
        <v>129</v>
      </c>
      <c r="D575" s="84"/>
      <c r="E575" s="92">
        <v>100000</v>
      </c>
      <c r="F575" s="88">
        <f t="shared" si="20"/>
        <v>0</v>
      </c>
      <c r="G575" s="19"/>
      <c r="H575" s="19"/>
      <c r="I575" s="19"/>
      <c r="J575" s="19">
        <v>100000</v>
      </c>
      <c r="K575" s="26">
        <f t="shared" si="21"/>
        <v>100000</v>
      </c>
    </row>
    <row r="576" spans="1:12" s="5" customFormat="1" ht="19.5" customHeight="1" thickBot="1">
      <c r="A576" s="103"/>
      <c r="B576" s="103"/>
      <c r="C576" s="17" t="s">
        <v>301</v>
      </c>
      <c r="D576" s="70">
        <f>D6+D15+D18+D48+D51+D76+D94+D129+D132+D135+D153+D157+D160+D166+D311+D340+D395+D422+D466+D527+D554+D560</f>
        <v>560016899</v>
      </c>
      <c r="E576" s="135">
        <f>E6+E15+E18+E48+E51+E76+E94+E129+E132+E135+E153+E157+E160+E166+E311+E340+E395+E422+E466+E527+E554+E560</f>
        <v>13613214</v>
      </c>
      <c r="F576" s="31">
        <f t="shared" si="20"/>
        <v>2616400</v>
      </c>
      <c r="G576" s="52">
        <f>G6+G15+G18+G48+G51+G76+G94+G129+G132+G135+G153+G157+G160+G166+G311+G340+G395+G422+G466+G527+G554+G560</f>
        <v>0</v>
      </c>
      <c r="H576" s="52">
        <f>H6+H15+H18+H48+H51+H76+H94+H129+H132+H135+H153+H157+H160+H166+H311+H340+H395+H422+H466+H527+H554+H560</f>
        <v>507000</v>
      </c>
      <c r="I576" s="52">
        <f>I6+I15+I18+I48+I51+I76+I94+I129+I132+I135+I153+I157+I160+I166+I311+I340+I395+I422+I466+I527+I554+I560</f>
        <v>330000</v>
      </c>
      <c r="J576" s="52">
        <f>J6+J15+J18+J48+J51+J76+J94+J129+J132+J135+J153+J157+J160+J166+J311+J340+J395+J422+J466+J527+J554+J560</f>
        <v>10996814</v>
      </c>
      <c r="K576" s="52">
        <f t="shared" si="21"/>
        <v>573630113</v>
      </c>
      <c r="L576" s="22"/>
    </row>
    <row r="577" spans="3:11" s="36" customFormat="1" ht="12.75">
      <c r="C577" s="76"/>
      <c r="D577" s="77"/>
      <c r="E577" s="77"/>
      <c r="F577" s="78"/>
      <c r="G577" s="77"/>
      <c r="H577" s="77"/>
      <c r="I577" s="77"/>
      <c r="J577" s="77">
        <v>152766756</v>
      </c>
      <c r="K577" s="79"/>
    </row>
    <row r="578" spans="3:11" s="36" customFormat="1" ht="12.75">
      <c r="C578" s="76"/>
      <c r="D578" s="77"/>
      <c r="E578" s="77"/>
      <c r="F578" s="77"/>
      <c r="G578" s="77"/>
      <c r="H578" s="77"/>
      <c r="I578" s="77"/>
      <c r="J578" s="77">
        <f>J576+J577</f>
        <v>163763570</v>
      </c>
      <c r="K578" s="77"/>
    </row>
    <row r="579" spans="3:11" s="36" customFormat="1" ht="12.75">
      <c r="C579" s="76"/>
      <c r="D579" s="77"/>
      <c r="E579" s="77"/>
      <c r="F579" s="78"/>
      <c r="G579" s="78"/>
      <c r="H579" s="78"/>
      <c r="I579" s="78"/>
      <c r="J579" s="78"/>
      <c r="K579" s="79"/>
    </row>
    <row r="580" spans="3:11" s="36" customFormat="1" ht="12.75">
      <c r="C580" s="76"/>
      <c r="D580" s="77"/>
      <c r="E580" s="77"/>
      <c r="F580" s="78"/>
      <c r="G580" s="77"/>
      <c r="H580" s="77"/>
      <c r="I580" s="77"/>
      <c r="J580" s="77"/>
      <c r="K580" s="79"/>
    </row>
    <row r="581" spans="3:11" s="36" customFormat="1" ht="12.75">
      <c r="C581" s="76"/>
      <c r="D581" s="77"/>
      <c r="E581" s="77"/>
      <c r="F581" s="78"/>
      <c r="G581" s="77"/>
      <c r="H581" s="77"/>
      <c r="I581" s="77"/>
      <c r="J581" s="77"/>
      <c r="K581" s="79"/>
    </row>
    <row r="582" spans="3:11" s="36" customFormat="1" ht="12.75">
      <c r="C582" s="76"/>
      <c r="D582" s="95"/>
      <c r="E582" s="77"/>
      <c r="F582" s="78"/>
      <c r="G582" s="77"/>
      <c r="H582" s="77"/>
      <c r="I582" s="77"/>
      <c r="J582" s="95"/>
      <c r="K582" s="79"/>
    </row>
    <row r="583" spans="3:11" s="36" customFormat="1" ht="12.75">
      <c r="C583" s="76"/>
      <c r="D583" s="77"/>
      <c r="E583" s="77"/>
      <c r="F583" s="78"/>
      <c r="G583" s="77"/>
      <c r="H583" s="77"/>
      <c r="I583" s="77"/>
      <c r="J583" s="77"/>
      <c r="K583" s="79"/>
    </row>
    <row r="584" spans="3:11" s="36" customFormat="1" ht="12.75">
      <c r="C584" s="76"/>
      <c r="D584" s="77"/>
      <c r="E584" s="77"/>
      <c r="F584" s="78"/>
      <c r="G584" s="77"/>
      <c r="H584" s="77"/>
      <c r="I584" s="77"/>
      <c r="J584" s="77"/>
      <c r="K584" s="79"/>
    </row>
    <row r="585" spans="3:11" s="36" customFormat="1" ht="12.75">
      <c r="C585" s="76"/>
      <c r="D585" s="77"/>
      <c r="E585" s="77"/>
      <c r="F585" s="78"/>
      <c r="G585" s="77"/>
      <c r="H585" s="77"/>
      <c r="I585" s="77"/>
      <c r="J585" s="77"/>
      <c r="K585" s="79"/>
    </row>
    <row r="586" spans="3:11" s="36" customFormat="1" ht="12.75">
      <c r="C586" s="76"/>
      <c r="D586" s="77"/>
      <c r="E586" s="77"/>
      <c r="F586" s="78"/>
      <c r="G586" s="77"/>
      <c r="H586" s="77"/>
      <c r="I586" s="77"/>
      <c r="J586" s="77"/>
      <c r="K586" s="79"/>
    </row>
    <row r="587" spans="3:11" s="36" customFormat="1" ht="12.75">
      <c r="C587" s="76" t="s">
        <v>140</v>
      </c>
      <c r="D587" s="77"/>
      <c r="E587" s="77"/>
      <c r="F587" s="78"/>
      <c r="G587" s="77"/>
      <c r="H587" s="77"/>
      <c r="I587" s="77"/>
      <c r="J587" s="77"/>
      <c r="K587" s="79"/>
    </row>
    <row r="588" spans="3:11" s="36" customFormat="1" ht="12.75">
      <c r="C588" s="76"/>
      <c r="D588" s="77"/>
      <c r="E588" s="77"/>
      <c r="F588" s="78"/>
      <c r="G588" s="77"/>
      <c r="H588" s="77"/>
      <c r="I588" s="77"/>
      <c r="J588" s="77"/>
      <c r="K588" s="79"/>
    </row>
    <row r="589" spans="3:11" s="36" customFormat="1" ht="12.75">
      <c r="C589" s="76"/>
      <c r="D589" s="77"/>
      <c r="E589" s="77"/>
      <c r="F589" s="78"/>
      <c r="G589" s="77"/>
      <c r="H589" s="77"/>
      <c r="I589" s="77"/>
      <c r="J589" s="77"/>
      <c r="K589" s="79"/>
    </row>
    <row r="590" spans="3:11" s="36" customFormat="1" ht="12.75">
      <c r="C590" s="76"/>
      <c r="D590" s="77"/>
      <c r="E590" s="77"/>
      <c r="F590" s="78"/>
      <c r="G590" s="77"/>
      <c r="H590" s="77"/>
      <c r="I590" s="77"/>
      <c r="J590" s="77"/>
      <c r="K590" s="79"/>
    </row>
    <row r="591" spans="3:11" s="36" customFormat="1" ht="12.75">
      <c r="C591" s="76"/>
      <c r="D591" s="77"/>
      <c r="E591" s="77"/>
      <c r="F591" s="78"/>
      <c r="G591" s="77"/>
      <c r="H591" s="77"/>
      <c r="I591" s="77"/>
      <c r="J591" s="77"/>
      <c r="K591" s="79"/>
    </row>
    <row r="592" spans="3:11" s="36" customFormat="1" ht="12.75">
      <c r="C592" s="76"/>
      <c r="D592" s="77"/>
      <c r="E592" s="77"/>
      <c r="F592" s="78"/>
      <c r="G592" s="77"/>
      <c r="H592" s="77"/>
      <c r="I592" s="77"/>
      <c r="J592" s="77"/>
      <c r="K592" s="79"/>
    </row>
    <row r="593" spans="3:11" s="36" customFormat="1" ht="12.75">
      <c r="C593" s="76"/>
      <c r="D593" s="77"/>
      <c r="E593" s="77"/>
      <c r="F593" s="78"/>
      <c r="G593" s="77"/>
      <c r="H593" s="77"/>
      <c r="I593" s="77"/>
      <c r="J593" s="77"/>
      <c r="K593" s="79"/>
    </row>
    <row r="594" spans="6:11" ht="12.75">
      <c r="F594" s="53"/>
      <c r="K594" s="54"/>
    </row>
    <row r="595" spans="6:11" ht="12.75">
      <c r="F595" s="53"/>
      <c r="K595" s="54"/>
    </row>
    <row r="596" spans="6:11" ht="12.75">
      <c r="F596" s="53"/>
      <c r="K596" s="54"/>
    </row>
    <row r="597" spans="6:11" ht="12.75">
      <c r="F597" s="53"/>
      <c r="K597" s="54"/>
    </row>
    <row r="598" spans="6:11" ht="12.75">
      <c r="F598" s="53"/>
      <c r="K598" s="54"/>
    </row>
    <row r="599" spans="6:11" ht="12.75">
      <c r="F599" s="53"/>
      <c r="K599" s="54"/>
    </row>
    <row r="600" spans="6:11" ht="12.75">
      <c r="F600" s="53"/>
      <c r="K600" s="54"/>
    </row>
    <row r="601" spans="6:11" ht="12.75">
      <c r="F601" s="53"/>
      <c r="K601" s="54"/>
    </row>
    <row r="602" spans="6:11" ht="12.75">
      <c r="F602" s="53"/>
      <c r="K602" s="54"/>
    </row>
    <row r="603" spans="6:11" ht="12.75">
      <c r="F603" s="53"/>
      <c r="K603" s="54"/>
    </row>
    <row r="604" spans="6:11" ht="12.75">
      <c r="F604" s="53"/>
      <c r="K604" s="54"/>
    </row>
    <row r="605" spans="6:11" ht="12.75">
      <c r="F605" s="53"/>
      <c r="K605" s="54"/>
    </row>
    <row r="606" spans="6:11" ht="12.75">
      <c r="F606" s="53"/>
      <c r="K606" s="54"/>
    </row>
    <row r="607" spans="6:11" ht="12.75">
      <c r="F607" s="53"/>
      <c r="K607" s="54"/>
    </row>
    <row r="608" spans="6:11" ht="12.75">
      <c r="F608" s="53"/>
      <c r="K608" s="54"/>
    </row>
    <row r="609" spans="6:11" ht="12.75">
      <c r="F609" s="53"/>
      <c r="K609" s="54"/>
    </row>
    <row r="610" spans="6:11" ht="12.75">
      <c r="F610" s="53"/>
      <c r="K610" s="54"/>
    </row>
    <row r="611" spans="6:11" ht="12.75">
      <c r="F611" s="53"/>
      <c r="K611" s="54"/>
    </row>
    <row r="612" spans="6:11" ht="12.75">
      <c r="F612" s="53"/>
      <c r="K612" s="54"/>
    </row>
    <row r="613" spans="6:11" ht="12.75">
      <c r="F613" s="53"/>
      <c r="K613" s="54"/>
    </row>
    <row r="614" spans="6:11" ht="12.75">
      <c r="F614" s="53"/>
      <c r="K614" s="54"/>
    </row>
    <row r="615" spans="6:11" ht="12.75">
      <c r="F615" s="53"/>
      <c r="K615" s="54"/>
    </row>
    <row r="616" spans="6:11" ht="12.75">
      <c r="F616" s="53"/>
      <c r="K616" s="54"/>
    </row>
    <row r="617" spans="6:11" ht="12.75">
      <c r="F617" s="53"/>
      <c r="K617" s="54"/>
    </row>
    <row r="618" spans="6:11" ht="12.75">
      <c r="F618" s="53"/>
      <c r="K618" s="54"/>
    </row>
    <row r="619" spans="6:11" ht="12.75">
      <c r="F619" s="53"/>
      <c r="K619" s="54"/>
    </row>
    <row r="620" spans="6:11" ht="12.75">
      <c r="F620" s="53"/>
      <c r="K620" s="54"/>
    </row>
    <row r="621" spans="6:11" ht="12.75">
      <c r="F621" s="53"/>
      <c r="K621" s="54"/>
    </row>
    <row r="622" spans="6:11" ht="12.75">
      <c r="F622" s="53"/>
      <c r="K622" s="54"/>
    </row>
    <row r="623" spans="6:11" ht="12.75">
      <c r="F623" s="53"/>
      <c r="K623" s="54"/>
    </row>
    <row r="624" spans="6:11" ht="12.75">
      <c r="F624" s="53"/>
      <c r="K624" s="54"/>
    </row>
    <row r="625" spans="6:11" ht="12.75">
      <c r="F625" s="53"/>
      <c r="K625" s="54"/>
    </row>
    <row r="626" spans="6:11" ht="12.75">
      <c r="F626" s="53"/>
      <c r="K626" s="54"/>
    </row>
    <row r="627" spans="6:11" ht="12.75">
      <c r="F627" s="53"/>
      <c r="K627" s="54"/>
    </row>
    <row r="628" spans="6:11" ht="12.75">
      <c r="F628" s="53"/>
      <c r="K628" s="54"/>
    </row>
    <row r="629" spans="6:11" ht="12.75">
      <c r="F629" s="53"/>
      <c r="K629" s="54"/>
    </row>
    <row r="630" spans="6:11" ht="12.75">
      <c r="F630" s="53"/>
      <c r="K630" s="54"/>
    </row>
    <row r="631" spans="6:11" ht="12.75">
      <c r="F631" s="53"/>
      <c r="K631" s="54"/>
    </row>
    <row r="632" spans="6:11" ht="12.75">
      <c r="F632" s="53"/>
      <c r="K632" s="54"/>
    </row>
    <row r="633" spans="6:11" ht="12.75">
      <c r="F633" s="53"/>
      <c r="K633" s="54"/>
    </row>
    <row r="634" spans="6:11" ht="12.75">
      <c r="F634" s="53"/>
      <c r="K634" s="54"/>
    </row>
    <row r="635" spans="6:11" ht="12.75">
      <c r="F635" s="53"/>
      <c r="K635" s="54"/>
    </row>
    <row r="636" spans="6:11" ht="12.75">
      <c r="F636" s="53"/>
      <c r="K636" s="54"/>
    </row>
    <row r="637" spans="6:11" ht="12.75">
      <c r="F637" s="53"/>
      <c r="K637" s="54"/>
    </row>
    <row r="638" spans="6:11" ht="12.75">
      <c r="F638" s="53"/>
      <c r="K638" s="54"/>
    </row>
    <row r="639" spans="6:11" ht="12.75">
      <c r="F639" s="53"/>
      <c r="K639" s="54"/>
    </row>
    <row r="640" spans="6:11" ht="12.75">
      <c r="F640" s="53"/>
      <c r="K640" s="54"/>
    </row>
    <row r="641" spans="6:11" ht="12.75">
      <c r="F641" s="53"/>
      <c r="K641" s="54"/>
    </row>
    <row r="642" spans="6:11" ht="12.75">
      <c r="F642" s="53"/>
      <c r="K642" s="54"/>
    </row>
    <row r="643" spans="6:11" ht="12.75">
      <c r="F643" s="53"/>
      <c r="K643" s="54"/>
    </row>
    <row r="644" spans="6:11" ht="12.75">
      <c r="F644" s="53"/>
      <c r="K644" s="54"/>
    </row>
    <row r="645" spans="6:11" ht="12.75">
      <c r="F645" s="53"/>
      <c r="K645" s="54"/>
    </row>
    <row r="646" spans="6:11" ht="12.75">
      <c r="F646" s="53"/>
      <c r="K646" s="54"/>
    </row>
    <row r="647" spans="6:11" ht="12.75">
      <c r="F647" s="53"/>
      <c r="K647" s="54"/>
    </row>
    <row r="648" spans="6:11" ht="12.75">
      <c r="F648" s="53"/>
      <c r="K648" s="54"/>
    </row>
    <row r="649" spans="6:11" ht="12.75">
      <c r="F649" s="53"/>
      <c r="K649" s="54"/>
    </row>
    <row r="650" spans="6:11" ht="12.75">
      <c r="F650" s="53"/>
      <c r="K650" s="54"/>
    </row>
    <row r="651" spans="6:11" ht="12.75">
      <c r="F651" s="53"/>
      <c r="K651" s="54"/>
    </row>
    <row r="652" spans="6:11" ht="12.75">
      <c r="F652" s="53"/>
      <c r="K652" s="54"/>
    </row>
    <row r="653" spans="6:11" ht="12.75">
      <c r="F653" s="53"/>
      <c r="K653" s="54"/>
    </row>
    <row r="654" spans="6:11" ht="12.75">
      <c r="F654" s="53"/>
      <c r="K654" s="54"/>
    </row>
    <row r="655" spans="6:11" ht="12.75">
      <c r="F655" s="53"/>
      <c r="K655" s="54"/>
    </row>
    <row r="656" spans="6:11" ht="12.75">
      <c r="F656" s="53"/>
      <c r="K656" s="54"/>
    </row>
    <row r="657" spans="6:11" ht="12.75">
      <c r="F657" s="53"/>
      <c r="K657" s="54"/>
    </row>
    <row r="658" spans="6:11" ht="12.75">
      <c r="F658" s="53"/>
      <c r="K658" s="54"/>
    </row>
    <row r="659" spans="6:11" ht="12.75">
      <c r="F659" s="53"/>
      <c r="K659" s="54"/>
    </row>
    <row r="660" spans="6:11" ht="12.75">
      <c r="F660" s="53"/>
      <c r="K660" s="54"/>
    </row>
    <row r="661" spans="6:11" ht="12.75">
      <c r="F661" s="53"/>
      <c r="K661" s="54"/>
    </row>
    <row r="662" spans="6:11" ht="12.75">
      <c r="F662" s="53"/>
      <c r="K662" s="54"/>
    </row>
    <row r="663" spans="6:11" ht="12.75">
      <c r="F663" s="53"/>
      <c r="K663" s="54"/>
    </row>
    <row r="664" spans="6:11" ht="12.75">
      <c r="F664" s="53"/>
      <c r="K664" s="54"/>
    </row>
    <row r="665" spans="6:11" ht="12.75">
      <c r="F665" s="53"/>
      <c r="K665" s="54"/>
    </row>
    <row r="666" spans="6:11" ht="12.75">
      <c r="F666" s="53"/>
      <c r="K666" s="54"/>
    </row>
    <row r="667" spans="6:11" ht="12.75">
      <c r="F667" s="53"/>
      <c r="K667" s="54"/>
    </row>
    <row r="668" spans="6:11" ht="12.75">
      <c r="F668" s="53"/>
      <c r="K668" s="54"/>
    </row>
    <row r="669" spans="6:11" ht="12.75">
      <c r="F669" s="53"/>
      <c r="K669" s="54"/>
    </row>
    <row r="670" spans="6:11" ht="12.75">
      <c r="F670" s="53"/>
      <c r="K670" s="54"/>
    </row>
    <row r="671" spans="6:11" ht="12.75">
      <c r="F671" s="53"/>
      <c r="K671" s="54"/>
    </row>
    <row r="672" spans="6:11" ht="12.75">
      <c r="F672" s="53"/>
      <c r="K672" s="54"/>
    </row>
    <row r="673" spans="6:11" ht="12.75">
      <c r="F673" s="53"/>
      <c r="K673" s="54"/>
    </row>
    <row r="674" spans="6:11" ht="12.75">
      <c r="F674" s="53"/>
      <c r="K674" s="54"/>
    </row>
    <row r="675" spans="6:11" ht="12.75">
      <c r="F675" s="53"/>
      <c r="K675" s="54"/>
    </row>
    <row r="676" spans="6:11" ht="12.75">
      <c r="F676" s="53"/>
      <c r="K676" s="54"/>
    </row>
    <row r="677" spans="6:11" ht="12.75">
      <c r="F677" s="53"/>
      <c r="K677" s="54"/>
    </row>
    <row r="678" spans="6:11" ht="12.75">
      <c r="F678" s="53"/>
      <c r="K678" s="54"/>
    </row>
    <row r="679" spans="6:11" ht="12.75">
      <c r="F679" s="53"/>
      <c r="K679" s="54"/>
    </row>
    <row r="680" spans="6:11" ht="12.75">
      <c r="F680" s="53"/>
      <c r="K680" s="54"/>
    </row>
    <row r="681" spans="6:11" ht="12.75">
      <c r="F681" s="53"/>
      <c r="K681" s="54"/>
    </row>
    <row r="682" spans="6:11" ht="12.75">
      <c r="F682" s="53"/>
      <c r="K682" s="54"/>
    </row>
    <row r="683" spans="6:11" ht="12.75">
      <c r="F683" s="53"/>
      <c r="K683" s="54"/>
    </row>
    <row r="684" spans="6:11" ht="12.75">
      <c r="F684" s="53"/>
      <c r="K684" s="54"/>
    </row>
    <row r="685" spans="6:11" ht="12.75">
      <c r="F685" s="53"/>
      <c r="K685" s="54"/>
    </row>
    <row r="686" spans="6:11" ht="12.75">
      <c r="F686" s="53"/>
      <c r="K686" s="54"/>
    </row>
    <row r="687" spans="6:11" ht="12.75">
      <c r="F687" s="53"/>
      <c r="K687" s="54"/>
    </row>
    <row r="688" spans="6:11" ht="12.75">
      <c r="F688" s="53"/>
      <c r="K688" s="54"/>
    </row>
    <row r="689" spans="6:11" ht="12.75">
      <c r="F689" s="53"/>
      <c r="K689" s="54"/>
    </row>
    <row r="690" spans="6:11" ht="12.75">
      <c r="F690" s="53"/>
      <c r="K690" s="54"/>
    </row>
    <row r="691" spans="6:11" ht="12.75">
      <c r="F691" s="53"/>
      <c r="K691" s="54"/>
    </row>
    <row r="692" spans="6:11" ht="12.75">
      <c r="F692" s="53"/>
      <c r="K692" s="54"/>
    </row>
    <row r="693" spans="6:11" ht="12.75">
      <c r="F693" s="53"/>
      <c r="K693" s="54"/>
    </row>
    <row r="694" spans="6:11" ht="12.75">
      <c r="F694" s="53"/>
      <c r="K694" s="54"/>
    </row>
    <row r="695" spans="6:11" ht="12.75">
      <c r="F695" s="53"/>
      <c r="K695" s="54"/>
    </row>
    <row r="696" spans="6:11" ht="12.75">
      <c r="F696" s="53"/>
      <c r="K696" s="54"/>
    </row>
    <row r="697" spans="6:11" ht="12.75">
      <c r="F697" s="53"/>
      <c r="K697" s="54"/>
    </row>
    <row r="698" spans="6:11" ht="12.75">
      <c r="F698" s="53"/>
      <c r="K698" s="54"/>
    </row>
    <row r="699" spans="6:11" ht="12.75">
      <c r="F699" s="53"/>
      <c r="K699" s="54"/>
    </row>
    <row r="700" spans="6:11" ht="12.75">
      <c r="F700" s="53"/>
      <c r="K700" s="54"/>
    </row>
    <row r="701" spans="6:11" ht="12.75">
      <c r="F701" s="53"/>
      <c r="K701" s="54"/>
    </row>
    <row r="702" spans="6:11" ht="12.75">
      <c r="F702" s="53"/>
      <c r="K702" s="54"/>
    </row>
    <row r="703" spans="6:11" ht="12.75">
      <c r="F703" s="53"/>
      <c r="K703" s="54"/>
    </row>
    <row r="704" spans="6:11" ht="12.75">
      <c r="F704" s="53"/>
      <c r="K704" s="54"/>
    </row>
    <row r="705" spans="6:11" ht="12.75">
      <c r="F705" s="53"/>
      <c r="K705" s="54"/>
    </row>
    <row r="706" spans="6:11" ht="12.75">
      <c r="F706" s="53"/>
      <c r="K706" s="54"/>
    </row>
    <row r="707" spans="6:11" ht="12.75">
      <c r="F707" s="53"/>
      <c r="K707" s="54"/>
    </row>
    <row r="708" spans="6:11" ht="12.75">
      <c r="F708" s="53"/>
      <c r="K708" s="54"/>
    </row>
    <row r="709" spans="6:11" ht="12.75">
      <c r="F709" s="53"/>
      <c r="K709" s="54"/>
    </row>
    <row r="710" spans="6:11" ht="12.75">
      <c r="F710" s="53"/>
      <c r="K710" s="54"/>
    </row>
    <row r="711" spans="6:11" ht="12.75">
      <c r="F711" s="53"/>
      <c r="K711" s="54"/>
    </row>
    <row r="712" spans="6:11" ht="12.75">
      <c r="F712" s="53"/>
      <c r="K712" s="54"/>
    </row>
    <row r="713" spans="6:11" ht="12.75">
      <c r="F713" s="53"/>
      <c r="K713" s="54"/>
    </row>
    <row r="714" spans="6:11" ht="12.75">
      <c r="F714" s="53"/>
      <c r="K714" s="54"/>
    </row>
    <row r="715" spans="6:11" ht="12.75">
      <c r="F715" s="53"/>
      <c r="K715" s="54"/>
    </row>
    <row r="716" spans="6:11" ht="12.75">
      <c r="F716" s="53"/>
      <c r="K716" s="54"/>
    </row>
    <row r="717" spans="6:11" ht="12.75">
      <c r="F717" s="53"/>
      <c r="K717" s="54"/>
    </row>
    <row r="718" spans="6:11" ht="12.75">
      <c r="F718" s="53"/>
      <c r="K718" s="54"/>
    </row>
    <row r="719" spans="6:11" ht="12.75">
      <c r="F719" s="53"/>
      <c r="K719" s="54"/>
    </row>
    <row r="720" spans="6:11" ht="12.75">
      <c r="F720" s="53"/>
      <c r="K720" s="54"/>
    </row>
    <row r="721" spans="6:11" ht="12.75">
      <c r="F721" s="53"/>
      <c r="K721" s="54"/>
    </row>
    <row r="722" spans="6:11" ht="12.75">
      <c r="F722" s="53"/>
      <c r="K722" s="54"/>
    </row>
    <row r="723" spans="6:11" ht="12.75">
      <c r="F723" s="53"/>
      <c r="K723" s="54"/>
    </row>
    <row r="724" spans="6:11" ht="12.75">
      <c r="F724" s="53"/>
      <c r="K724" s="54"/>
    </row>
    <row r="725" spans="6:11" ht="12.75">
      <c r="F725" s="53"/>
      <c r="K725" s="54"/>
    </row>
    <row r="726" spans="6:11" ht="12.75">
      <c r="F726" s="53"/>
      <c r="K726" s="54"/>
    </row>
    <row r="727" spans="6:11" ht="12.75">
      <c r="F727" s="53"/>
      <c r="K727" s="54"/>
    </row>
    <row r="728" spans="6:11" ht="12.75">
      <c r="F728" s="53"/>
      <c r="K728" s="54"/>
    </row>
    <row r="729" spans="6:11" ht="12.75">
      <c r="F729" s="53"/>
      <c r="K729" s="54"/>
    </row>
    <row r="730" spans="6:11" ht="12.75">
      <c r="F730" s="53"/>
      <c r="K730" s="54"/>
    </row>
    <row r="731" spans="6:11" ht="12.75">
      <c r="F731" s="53"/>
      <c r="K731" s="54"/>
    </row>
    <row r="732" spans="6:11" ht="12.75">
      <c r="F732" s="53"/>
      <c r="K732" s="54"/>
    </row>
    <row r="733" spans="6:11" ht="12.75">
      <c r="F733" s="53"/>
      <c r="K733" s="54"/>
    </row>
    <row r="734" spans="6:11" ht="12.75">
      <c r="F734" s="53"/>
      <c r="K734" s="54"/>
    </row>
    <row r="735" spans="6:11" ht="12.75">
      <c r="F735" s="53"/>
      <c r="K735" s="54"/>
    </row>
    <row r="736" spans="6:11" ht="12.75">
      <c r="F736" s="53"/>
      <c r="K736" s="54"/>
    </row>
    <row r="737" spans="6:11" ht="12.75">
      <c r="F737" s="53"/>
      <c r="K737" s="54"/>
    </row>
    <row r="738" spans="6:11" ht="12.75">
      <c r="F738" s="53"/>
      <c r="K738" s="54"/>
    </row>
    <row r="739" spans="6:11" ht="12.75">
      <c r="F739" s="53"/>
      <c r="K739" s="54"/>
    </row>
    <row r="740" spans="6:11" ht="12.75">
      <c r="F740" s="53"/>
      <c r="K740" s="54"/>
    </row>
    <row r="741" spans="6:11" ht="12.75">
      <c r="F741" s="53"/>
      <c r="K741" s="54"/>
    </row>
    <row r="742" spans="6:11" ht="12.75">
      <c r="F742" s="53"/>
      <c r="K742" s="54"/>
    </row>
    <row r="743" spans="6:11" ht="12.75">
      <c r="F743" s="53"/>
      <c r="K743" s="54"/>
    </row>
    <row r="744" spans="6:11" ht="12.75">
      <c r="F744" s="53"/>
      <c r="K744" s="54"/>
    </row>
    <row r="745" spans="6:11" ht="12.75">
      <c r="F745" s="53"/>
      <c r="K745" s="54"/>
    </row>
    <row r="746" spans="6:11" ht="12.75">
      <c r="F746" s="53"/>
      <c r="K746" s="54"/>
    </row>
    <row r="747" spans="6:11" ht="12.75">
      <c r="F747" s="53"/>
      <c r="K747" s="54"/>
    </row>
    <row r="748" spans="6:11" ht="12.75">
      <c r="F748" s="53"/>
      <c r="K748" s="54"/>
    </row>
    <row r="749" spans="6:11" ht="12.75">
      <c r="F749" s="53"/>
      <c r="K749" s="54"/>
    </row>
    <row r="750" spans="6:11" ht="12.75">
      <c r="F750" s="53"/>
      <c r="K750" s="54"/>
    </row>
    <row r="751" spans="6:11" ht="12.75">
      <c r="F751" s="53"/>
      <c r="K751" s="54"/>
    </row>
    <row r="752" spans="6:11" ht="12.75">
      <c r="F752" s="53"/>
      <c r="K752" s="54"/>
    </row>
    <row r="753" spans="6:11" ht="12.75">
      <c r="F753" s="53"/>
      <c r="K753" s="54"/>
    </row>
  </sheetData>
  <mergeCells count="13">
    <mergeCell ref="A1:A4"/>
    <mergeCell ref="B1:B4"/>
    <mergeCell ref="C1:C4"/>
    <mergeCell ref="D1:D4"/>
    <mergeCell ref="E1:E4"/>
    <mergeCell ref="K1:K4"/>
    <mergeCell ref="J2:J4"/>
    <mergeCell ref="G2:I2"/>
    <mergeCell ref="F1:J1"/>
    <mergeCell ref="I3:I4"/>
    <mergeCell ref="G3:G4"/>
    <mergeCell ref="F2:F4"/>
    <mergeCell ref="H3:H4"/>
  </mergeCells>
  <printOptions gridLines="1" horizontalCentered="1"/>
  <pageMargins left="0.1968503937007874" right="0.1968503937007874" top="0.9448818897637796" bottom="0.6299212598425197" header="0.6" footer="0.31496062992125984"/>
  <pageSetup horizontalDpi="300" verticalDpi="300" orientation="landscape" paperSize="9" scale="85" r:id="rId1"/>
  <headerFooter alignWithMargins="0">
    <oddHeader>&amp;C&amp;"Arial CE,Pogrubiony"&amp;12Tabela autopoprawki do planu wydatków budżetu miasta Opola w 2008 roku&amp;R&amp;11Tabela Nr 2&amp;8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1:E685"/>
  <sheetViews>
    <sheetView workbookViewId="0" topLeftCell="A1">
      <selection activeCell="A1" sqref="A1"/>
    </sheetView>
  </sheetViews>
  <sheetFormatPr defaultColWidth="9.00390625" defaultRowHeight="12.75"/>
  <cols>
    <col min="1" max="1" width="4.00390625" style="149" bestFit="1" customWidth="1"/>
    <col min="2" max="2" width="55.75390625" style="149" customWidth="1"/>
    <col min="3" max="5" width="16.125" style="149" bestFit="1" customWidth="1"/>
    <col min="6" max="16384" width="9.125" style="149" customWidth="1"/>
  </cols>
  <sheetData>
    <row r="1" spans="1:5" s="138" customFormat="1" ht="65.25" customHeight="1">
      <c r="A1" s="136" t="s">
        <v>119</v>
      </c>
      <c r="B1" s="136" t="s">
        <v>392</v>
      </c>
      <c r="C1" s="137" t="s">
        <v>15</v>
      </c>
      <c r="D1" s="137" t="s">
        <v>122</v>
      </c>
      <c r="E1" s="137" t="s">
        <v>123</v>
      </c>
    </row>
    <row r="2" spans="1:5" s="141" customFormat="1" ht="11.25">
      <c r="A2" s="139">
        <v>1</v>
      </c>
      <c r="B2" s="139">
        <v>2</v>
      </c>
      <c r="C2" s="140">
        <v>3</v>
      </c>
      <c r="D2" s="140">
        <v>4</v>
      </c>
      <c r="E2" s="140">
        <v>5</v>
      </c>
    </row>
    <row r="3" spans="1:5" s="145" customFormat="1" ht="21" customHeight="1">
      <c r="A3" s="142"/>
      <c r="B3" s="143" t="s">
        <v>120</v>
      </c>
      <c r="C3" s="144">
        <f>SUM(C4:C7)</f>
        <v>113960184</v>
      </c>
      <c r="D3" s="144">
        <f>SUM(D4:D7)</f>
        <v>6707285</v>
      </c>
      <c r="E3" s="153">
        <f>C3+D3</f>
        <v>120667469</v>
      </c>
    </row>
    <row r="4" spans="1:5" s="145" customFormat="1" ht="43.5" customHeight="1">
      <c r="A4" s="101">
        <v>903</v>
      </c>
      <c r="B4" s="146" t="s">
        <v>568</v>
      </c>
      <c r="C4" s="18">
        <v>21434596</v>
      </c>
      <c r="D4" s="19">
        <v>-4900000</v>
      </c>
      <c r="E4" s="152">
        <f aca="true" t="shared" si="0" ref="E4:E10">C4+D4</f>
        <v>16534596</v>
      </c>
    </row>
    <row r="5" spans="1:5" s="145" customFormat="1" ht="21" customHeight="1">
      <c r="A5" s="101">
        <v>931</v>
      </c>
      <c r="B5" s="146" t="s">
        <v>569</v>
      </c>
      <c r="C5" s="18">
        <v>7000000</v>
      </c>
      <c r="D5" s="18"/>
      <c r="E5" s="152">
        <f t="shared" si="0"/>
        <v>7000000</v>
      </c>
    </row>
    <row r="6" spans="1:5" s="145" customFormat="1" ht="28.5" customHeight="1">
      <c r="A6" s="101">
        <v>952</v>
      </c>
      <c r="B6" s="146" t="s">
        <v>570</v>
      </c>
      <c r="C6" s="18">
        <v>76525588</v>
      </c>
      <c r="D6" s="19">
        <v>4583344</v>
      </c>
      <c r="E6" s="152">
        <f t="shared" si="0"/>
        <v>81108932</v>
      </c>
    </row>
    <row r="7" spans="1:5" s="145" customFormat="1" ht="21" customHeight="1">
      <c r="A7" s="101">
        <v>955</v>
      </c>
      <c r="B7" s="146" t="s">
        <v>571</v>
      </c>
      <c r="C7" s="18">
        <v>9000000</v>
      </c>
      <c r="D7" s="19">
        <v>7023941</v>
      </c>
      <c r="E7" s="152">
        <f t="shared" si="0"/>
        <v>16023941</v>
      </c>
    </row>
    <row r="8" spans="1:5" s="145" customFormat="1" ht="21" customHeight="1">
      <c r="A8" s="142"/>
      <c r="B8" s="143" t="s">
        <v>121</v>
      </c>
      <c r="C8" s="144">
        <f>SUM(C9:C10)</f>
        <v>11200000</v>
      </c>
      <c r="D8" s="144">
        <f>SUM(D9:D10)</f>
        <v>6370539</v>
      </c>
      <c r="E8" s="153">
        <f t="shared" si="0"/>
        <v>17570539</v>
      </c>
    </row>
    <row r="9" spans="1:5" s="145" customFormat="1" ht="43.5" customHeight="1">
      <c r="A9" s="16">
        <v>963</v>
      </c>
      <c r="B9" s="99" t="s">
        <v>576</v>
      </c>
      <c r="C9" s="18">
        <v>4900000</v>
      </c>
      <c r="D9" s="19">
        <v>6370539</v>
      </c>
      <c r="E9" s="152">
        <f t="shared" si="0"/>
        <v>11270539</v>
      </c>
    </row>
    <row r="10" spans="1:5" s="145" customFormat="1" ht="21" customHeight="1">
      <c r="A10" s="16">
        <v>992</v>
      </c>
      <c r="B10" s="99" t="s">
        <v>302</v>
      </c>
      <c r="C10" s="18">
        <v>6300000</v>
      </c>
      <c r="D10" s="18"/>
      <c r="E10" s="152">
        <f t="shared" si="0"/>
        <v>6300000</v>
      </c>
    </row>
    <row r="11" spans="1:2" ht="12.75">
      <c r="A11" s="147"/>
      <c r="B11" s="148"/>
    </row>
    <row r="12" spans="1:5" ht="12.75">
      <c r="A12" s="150"/>
      <c r="B12" s="148"/>
      <c r="D12" s="159"/>
      <c r="E12" s="151"/>
    </row>
    <row r="13" spans="1:5" ht="12.75">
      <c r="A13" s="147"/>
      <c r="B13" s="148"/>
      <c r="D13" s="158"/>
      <c r="E13" s="151"/>
    </row>
    <row r="14" spans="1:5" ht="12.75">
      <c r="A14" s="147"/>
      <c r="B14" s="148"/>
      <c r="D14" s="158"/>
      <c r="E14" s="151"/>
    </row>
    <row r="15" spans="1:5" ht="12.75">
      <c r="A15" s="147"/>
      <c r="B15" s="148"/>
      <c r="E15" s="151"/>
    </row>
    <row r="16" spans="1:2" ht="12.75">
      <c r="A16" s="147"/>
      <c r="B16" s="148"/>
    </row>
    <row r="17" spans="1:2" ht="12.75">
      <c r="A17" s="147"/>
      <c r="B17" s="148"/>
    </row>
    <row r="18" spans="1:2" ht="12.75">
      <c r="A18" s="147"/>
      <c r="B18" s="148"/>
    </row>
    <row r="19" spans="1:2" ht="12.75">
      <c r="A19" s="147"/>
      <c r="B19" s="148"/>
    </row>
    <row r="20" spans="1:2" ht="12.75">
      <c r="A20" s="147"/>
      <c r="B20" s="148"/>
    </row>
    <row r="21" spans="1:2" ht="12.75">
      <c r="A21" s="147"/>
      <c r="B21" s="148"/>
    </row>
    <row r="22" spans="1:2" ht="12.75">
      <c r="A22" s="147"/>
      <c r="B22" s="148"/>
    </row>
    <row r="23" spans="1:2" ht="12.75">
      <c r="A23" s="147"/>
      <c r="B23" s="148"/>
    </row>
    <row r="24" spans="1:2" ht="12.75">
      <c r="A24" s="147"/>
      <c r="B24" s="148"/>
    </row>
    <row r="25" spans="1:2" ht="12.75">
      <c r="A25" s="147"/>
      <c r="B25" s="148"/>
    </row>
    <row r="26" spans="1:2" ht="12.75">
      <c r="A26" s="147"/>
      <c r="B26" s="148"/>
    </row>
    <row r="27" spans="1:2" ht="12.75">
      <c r="A27" s="147"/>
      <c r="B27" s="148"/>
    </row>
    <row r="28" spans="1:2" ht="12.75">
      <c r="A28" s="147"/>
      <c r="B28" s="148"/>
    </row>
    <row r="29" spans="1:2" ht="12.75">
      <c r="A29" s="147"/>
      <c r="B29" s="148"/>
    </row>
    <row r="30" spans="1:2" ht="12.75">
      <c r="A30" s="147"/>
      <c r="B30" s="148"/>
    </row>
    <row r="31" spans="1:2" ht="12.75">
      <c r="A31" s="147"/>
      <c r="B31" s="148"/>
    </row>
    <row r="32" spans="1:2" ht="12.75">
      <c r="A32" s="147"/>
      <c r="B32" s="148"/>
    </row>
    <row r="33" spans="1:2" ht="12.75">
      <c r="A33" s="147"/>
      <c r="B33" s="148"/>
    </row>
    <row r="34" spans="1:2" ht="12.75">
      <c r="A34" s="147"/>
      <c r="B34" s="148"/>
    </row>
    <row r="35" spans="1:2" ht="12.75">
      <c r="A35" s="147"/>
      <c r="B35" s="148"/>
    </row>
    <row r="36" spans="1:2" ht="12.75">
      <c r="A36" s="147"/>
      <c r="B36" s="148"/>
    </row>
    <row r="37" spans="1:2" ht="12.75">
      <c r="A37" s="147"/>
      <c r="B37" s="148"/>
    </row>
    <row r="38" spans="1:2" ht="12.75">
      <c r="A38" s="147"/>
      <c r="B38" s="148"/>
    </row>
    <row r="39" spans="1:2" ht="12.75">
      <c r="A39" s="147"/>
      <c r="B39" s="148"/>
    </row>
    <row r="40" spans="1:2" ht="12.75">
      <c r="A40" s="147"/>
      <c r="B40" s="148"/>
    </row>
    <row r="41" spans="1:2" ht="12.75">
      <c r="A41" s="147"/>
      <c r="B41" s="148"/>
    </row>
    <row r="42" spans="1:2" ht="12.75">
      <c r="A42" s="147"/>
      <c r="B42" s="148"/>
    </row>
    <row r="43" spans="1:2" ht="12.75">
      <c r="A43" s="147"/>
      <c r="B43" s="148"/>
    </row>
    <row r="44" spans="1:2" ht="12.75">
      <c r="A44" s="147"/>
      <c r="B44" s="148"/>
    </row>
    <row r="45" spans="1:2" ht="12.75">
      <c r="A45" s="147"/>
      <c r="B45" s="148"/>
    </row>
    <row r="46" spans="1:2" ht="12.75">
      <c r="A46" s="147"/>
      <c r="B46" s="148"/>
    </row>
    <row r="47" spans="1:2" ht="12.75">
      <c r="A47" s="147"/>
      <c r="B47" s="148"/>
    </row>
    <row r="48" spans="1:2" ht="12.75">
      <c r="A48" s="147"/>
      <c r="B48" s="148"/>
    </row>
    <row r="49" spans="1:2" ht="12.75">
      <c r="A49" s="147"/>
      <c r="B49" s="148"/>
    </row>
    <row r="50" spans="1:2" ht="12.75">
      <c r="A50" s="147"/>
      <c r="B50" s="148"/>
    </row>
    <row r="51" spans="1:2" ht="12.75">
      <c r="A51" s="147"/>
      <c r="B51" s="148"/>
    </row>
    <row r="52" spans="1:2" ht="12.75">
      <c r="A52" s="147"/>
      <c r="B52" s="148"/>
    </row>
    <row r="53" spans="1:2" ht="12.75">
      <c r="A53" s="147"/>
      <c r="B53" s="148"/>
    </row>
    <row r="54" spans="1:2" ht="12.75">
      <c r="A54" s="147"/>
      <c r="B54" s="148"/>
    </row>
    <row r="55" spans="1:2" ht="12.75">
      <c r="A55" s="147"/>
      <c r="B55" s="148"/>
    </row>
    <row r="56" spans="1:2" ht="12.75">
      <c r="A56" s="147"/>
      <c r="B56" s="148"/>
    </row>
    <row r="57" spans="1:2" ht="12.75">
      <c r="A57" s="147"/>
      <c r="B57" s="148"/>
    </row>
    <row r="58" spans="1:2" ht="12.75">
      <c r="A58" s="147"/>
      <c r="B58" s="148"/>
    </row>
    <row r="59" spans="1:2" ht="12.75">
      <c r="A59" s="147"/>
      <c r="B59" s="148"/>
    </row>
    <row r="60" spans="1:2" ht="12.75">
      <c r="A60" s="147"/>
      <c r="B60" s="148"/>
    </row>
    <row r="61" spans="1:2" ht="12.75">
      <c r="A61" s="147"/>
      <c r="B61" s="148"/>
    </row>
    <row r="62" spans="1:2" ht="12.75">
      <c r="A62" s="147"/>
      <c r="B62" s="148"/>
    </row>
    <row r="63" spans="1:2" ht="12.75">
      <c r="A63" s="147"/>
      <c r="B63" s="148"/>
    </row>
    <row r="64" spans="1:2" ht="12.75">
      <c r="A64" s="147"/>
      <c r="B64" s="148"/>
    </row>
    <row r="65" spans="1:2" ht="12.75">
      <c r="A65" s="147"/>
      <c r="B65" s="148"/>
    </row>
    <row r="66" spans="1:2" ht="12.75">
      <c r="A66" s="147"/>
      <c r="B66" s="148"/>
    </row>
    <row r="67" spans="1:2" ht="12.75">
      <c r="A67" s="147"/>
      <c r="B67" s="148"/>
    </row>
    <row r="68" spans="1:2" ht="12.75">
      <c r="A68" s="147"/>
      <c r="B68" s="148"/>
    </row>
    <row r="69" spans="1:2" ht="12.75">
      <c r="A69" s="147"/>
      <c r="B69" s="148"/>
    </row>
    <row r="70" spans="1:2" ht="12.75">
      <c r="A70" s="147"/>
      <c r="B70" s="148"/>
    </row>
    <row r="71" spans="1:2" ht="12.75">
      <c r="A71" s="147"/>
      <c r="B71" s="148"/>
    </row>
    <row r="72" spans="1:2" ht="12.75">
      <c r="A72" s="147"/>
      <c r="B72" s="148"/>
    </row>
    <row r="73" spans="1:2" ht="12.75">
      <c r="A73" s="147"/>
      <c r="B73" s="148"/>
    </row>
    <row r="74" spans="1:2" ht="12.75">
      <c r="A74" s="147"/>
      <c r="B74" s="148"/>
    </row>
    <row r="75" spans="1:2" ht="12.75">
      <c r="A75" s="147"/>
      <c r="B75" s="148"/>
    </row>
    <row r="76" spans="1:2" ht="12.75">
      <c r="A76" s="147"/>
      <c r="B76" s="148"/>
    </row>
    <row r="77" spans="1:2" ht="12.75">
      <c r="A77" s="147"/>
      <c r="B77" s="148"/>
    </row>
    <row r="78" spans="1:2" ht="12.75">
      <c r="A78" s="147"/>
      <c r="B78" s="148"/>
    </row>
    <row r="79" spans="1:2" ht="12.75">
      <c r="A79" s="147"/>
      <c r="B79" s="148"/>
    </row>
    <row r="80" spans="1:2" ht="12.75">
      <c r="A80" s="147"/>
      <c r="B80" s="148"/>
    </row>
    <row r="81" spans="1:2" ht="12.75">
      <c r="A81" s="147"/>
      <c r="B81" s="148"/>
    </row>
    <row r="82" spans="1:2" ht="12.75">
      <c r="A82" s="147"/>
      <c r="B82" s="148"/>
    </row>
    <row r="83" spans="1:2" ht="12.75">
      <c r="A83" s="147"/>
      <c r="B83" s="148"/>
    </row>
    <row r="84" spans="1:2" ht="12.75">
      <c r="A84" s="147"/>
      <c r="B84" s="148"/>
    </row>
    <row r="85" spans="1:2" ht="12.75">
      <c r="A85" s="147"/>
      <c r="B85" s="148"/>
    </row>
    <row r="86" spans="1:2" ht="12.75">
      <c r="A86" s="147"/>
      <c r="B86" s="148"/>
    </row>
    <row r="87" spans="1:2" ht="12.75">
      <c r="A87" s="147"/>
      <c r="B87" s="148"/>
    </row>
    <row r="88" spans="1:2" ht="12.75">
      <c r="A88" s="147"/>
      <c r="B88" s="148"/>
    </row>
    <row r="89" spans="1:2" ht="12.75">
      <c r="A89" s="147"/>
      <c r="B89" s="148"/>
    </row>
    <row r="90" spans="1:2" ht="12.75">
      <c r="A90" s="147"/>
      <c r="B90" s="148"/>
    </row>
    <row r="91" spans="1:2" ht="12.75">
      <c r="A91" s="147"/>
      <c r="B91" s="148"/>
    </row>
    <row r="92" spans="1:2" ht="12.75">
      <c r="A92" s="147"/>
      <c r="B92" s="148"/>
    </row>
    <row r="93" spans="1:2" ht="12.75">
      <c r="A93" s="147"/>
      <c r="B93" s="148"/>
    </row>
    <row r="94" spans="1:2" ht="12.75">
      <c r="A94" s="147"/>
      <c r="B94" s="148"/>
    </row>
    <row r="95" spans="1:2" ht="12.75">
      <c r="A95" s="147"/>
      <c r="B95" s="148"/>
    </row>
    <row r="96" spans="1:2" ht="12.75">
      <c r="A96" s="147"/>
      <c r="B96" s="148"/>
    </row>
    <row r="97" spans="1:2" ht="12.75">
      <c r="A97" s="147"/>
      <c r="B97" s="148"/>
    </row>
    <row r="98" spans="1:2" ht="12.75">
      <c r="A98" s="147"/>
      <c r="B98" s="148"/>
    </row>
    <row r="99" spans="1:2" ht="12.75">
      <c r="A99" s="147"/>
      <c r="B99" s="148"/>
    </row>
    <row r="100" spans="1:2" ht="12.75">
      <c r="A100" s="147"/>
      <c r="B100" s="148"/>
    </row>
    <row r="101" spans="1:2" ht="12.75">
      <c r="A101" s="147"/>
      <c r="B101" s="148"/>
    </row>
    <row r="102" spans="1:2" ht="12.75">
      <c r="A102" s="147"/>
      <c r="B102" s="148"/>
    </row>
    <row r="103" spans="1:2" ht="12.75">
      <c r="A103" s="147"/>
      <c r="B103" s="148"/>
    </row>
    <row r="104" spans="1:2" ht="12.75">
      <c r="A104" s="147"/>
      <c r="B104" s="148"/>
    </row>
    <row r="105" spans="1:2" ht="12.75">
      <c r="A105" s="147"/>
      <c r="B105" s="148"/>
    </row>
    <row r="106" spans="1:2" ht="12.75">
      <c r="A106" s="147"/>
      <c r="B106" s="148"/>
    </row>
    <row r="107" spans="1:2" ht="12.75">
      <c r="A107" s="147"/>
      <c r="B107" s="148"/>
    </row>
    <row r="108" spans="1:2" ht="12.75">
      <c r="A108" s="147"/>
      <c r="B108" s="148"/>
    </row>
    <row r="109" spans="1:2" ht="12.75">
      <c r="A109" s="147"/>
      <c r="B109" s="148"/>
    </row>
    <row r="110" spans="1:2" ht="12.75">
      <c r="A110" s="147"/>
      <c r="B110" s="148"/>
    </row>
    <row r="111" spans="1:2" ht="12.75">
      <c r="A111" s="147"/>
      <c r="B111" s="148"/>
    </row>
    <row r="112" spans="1:2" ht="12.75">
      <c r="A112" s="147"/>
      <c r="B112" s="148"/>
    </row>
    <row r="113" spans="1:2" ht="12.75">
      <c r="A113" s="147"/>
      <c r="B113" s="148"/>
    </row>
    <row r="114" spans="1:2" ht="12.75">
      <c r="A114" s="147"/>
      <c r="B114" s="148"/>
    </row>
    <row r="115" spans="1:2" ht="12.75">
      <c r="A115" s="147"/>
      <c r="B115" s="148"/>
    </row>
    <row r="116" spans="1:2" ht="12.75">
      <c r="A116" s="147"/>
      <c r="B116" s="148"/>
    </row>
    <row r="117" spans="1:2" ht="12.75">
      <c r="A117" s="147"/>
      <c r="B117" s="148"/>
    </row>
    <row r="118" spans="1:2" ht="12.75">
      <c r="A118" s="147"/>
      <c r="B118" s="148"/>
    </row>
    <row r="119" spans="1:2" ht="12.75">
      <c r="A119" s="147"/>
      <c r="B119" s="148"/>
    </row>
    <row r="120" spans="1:2" ht="12.75">
      <c r="A120" s="147"/>
      <c r="B120" s="148"/>
    </row>
    <row r="121" spans="1:2" ht="12.75">
      <c r="A121" s="147"/>
      <c r="B121" s="148"/>
    </row>
    <row r="122" spans="1:2" ht="12.75">
      <c r="A122" s="147"/>
      <c r="B122" s="148"/>
    </row>
    <row r="123" spans="1:2" ht="12.75">
      <c r="A123" s="147"/>
      <c r="B123" s="148"/>
    </row>
    <row r="124" spans="1:2" ht="12.75">
      <c r="A124" s="147"/>
      <c r="B124" s="148"/>
    </row>
    <row r="125" spans="1:2" ht="12.75">
      <c r="A125" s="147"/>
      <c r="B125" s="148"/>
    </row>
    <row r="126" spans="1:2" ht="12.75">
      <c r="A126" s="147"/>
      <c r="B126" s="148"/>
    </row>
    <row r="127" spans="1:2" ht="12.75">
      <c r="A127" s="147"/>
      <c r="B127" s="148"/>
    </row>
    <row r="128" spans="1:2" ht="12.75">
      <c r="A128" s="147"/>
      <c r="B128" s="148"/>
    </row>
    <row r="129" spans="1:2" ht="12.75">
      <c r="A129" s="147"/>
      <c r="B129" s="148"/>
    </row>
    <row r="130" spans="1:2" ht="12.75">
      <c r="A130" s="147"/>
      <c r="B130" s="148"/>
    </row>
    <row r="131" spans="1:2" ht="12.75">
      <c r="A131" s="147"/>
      <c r="B131" s="148"/>
    </row>
    <row r="132" spans="1:2" ht="12.75">
      <c r="A132" s="147"/>
      <c r="B132" s="148"/>
    </row>
    <row r="133" spans="1:2" ht="12.75">
      <c r="A133" s="147"/>
      <c r="B133" s="148"/>
    </row>
    <row r="134" spans="1:2" ht="12.75">
      <c r="A134" s="147"/>
      <c r="B134" s="148"/>
    </row>
    <row r="135" spans="1:2" ht="12.75">
      <c r="A135" s="147"/>
      <c r="B135" s="148"/>
    </row>
    <row r="136" spans="1:2" ht="12.75">
      <c r="A136" s="147"/>
      <c r="B136" s="148"/>
    </row>
    <row r="137" spans="1:2" ht="12.75">
      <c r="A137" s="147"/>
      <c r="B137" s="148"/>
    </row>
    <row r="138" spans="1:2" ht="12.75">
      <c r="A138" s="147"/>
      <c r="B138" s="148"/>
    </row>
    <row r="139" spans="1:2" ht="12.75">
      <c r="A139" s="147"/>
      <c r="B139" s="148"/>
    </row>
    <row r="140" spans="1:2" ht="12.75">
      <c r="A140" s="147"/>
      <c r="B140" s="148"/>
    </row>
    <row r="141" spans="1:2" ht="12.75">
      <c r="A141" s="147"/>
      <c r="B141" s="148"/>
    </row>
    <row r="142" spans="1:2" ht="12.75">
      <c r="A142" s="147"/>
      <c r="B142" s="148"/>
    </row>
    <row r="143" spans="1:2" ht="12.75">
      <c r="A143" s="147"/>
      <c r="B143" s="148"/>
    </row>
    <row r="144" spans="1:2" ht="12.75">
      <c r="A144" s="147"/>
      <c r="B144" s="148"/>
    </row>
    <row r="145" spans="1:2" ht="12.75">
      <c r="A145" s="147"/>
      <c r="B145" s="148"/>
    </row>
    <row r="146" spans="1:2" ht="12.75">
      <c r="A146" s="147"/>
      <c r="B146" s="148"/>
    </row>
    <row r="147" spans="1:2" ht="12.75">
      <c r="A147" s="147"/>
      <c r="B147" s="148"/>
    </row>
    <row r="148" spans="1:2" ht="12.75">
      <c r="A148" s="147"/>
      <c r="B148" s="148"/>
    </row>
    <row r="149" spans="1:2" ht="12.75">
      <c r="A149" s="147"/>
      <c r="B149" s="148"/>
    </row>
    <row r="150" spans="1:2" ht="12.75">
      <c r="A150" s="147"/>
      <c r="B150" s="148"/>
    </row>
    <row r="151" spans="1:2" ht="12.75">
      <c r="A151" s="147"/>
      <c r="B151" s="148"/>
    </row>
    <row r="152" spans="1:2" ht="12.75">
      <c r="A152" s="147"/>
      <c r="B152" s="148"/>
    </row>
    <row r="153" spans="1:2" ht="12.75">
      <c r="A153" s="147"/>
      <c r="B153" s="148"/>
    </row>
    <row r="154" spans="1:2" ht="12.75">
      <c r="A154" s="147"/>
      <c r="B154" s="148"/>
    </row>
    <row r="155" spans="1:2" ht="12.75">
      <c r="A155" s="147"/>
      <c r="B155" s="148"/>
    </row>
    <row r="156" spans="1:2" ht="12.75">
      <c r="A156" s="147"/>
      <c r="B156" s="148"/>
    </row>
    <row r="157" spans="1:2" ht="12.75">
      <c r="A157" s="147"/>
      <c r="B157" s="148"/>
    </row>
    <row r="158" spans="1:2" ht="12.75">
      <c r="A158" s="147"/>
      <c r="B158" s="148"/>
    </row>
    <row r="159" spans="1:2" ht="12.75">
      <c r="A159" s="147"/>
      <c r="B159" s="148"/>
    </row>
    <row r="160" spans="1:2" ht="12.75">
      <c r="A160" s="147"/>
      <c r="B160" s="148"/>
    </row>
    <row r="161" spans="1:2" ht="12.75">
      <c r="A161" s="147"/>
      <c r="B161" s="148"/>
    </row>
    <row r="162" spans="1:2" ht="12.75">
      <c r="A162" s="147"/>
      <c r="B162" s="148"/>
    </row>
    <row r="163" spans="1:2" ht="12.75">
      <c r="A163" s="147"/>
      <c r="B163" s="148"/>
    </row>
    <row r="164" spans="1:2" ht="12.75">
      <c r="A164" s="147"/>
      <c r="B164" s="148"/>
    </row>
    <row r="165" spans="1:2" ht="12.75">
      <c r="A165" s="147"/>
      <c r="B165" s="148"/>
    </row>
    <row r="166" spans="1:2" ht="12.75">
      <c r="A166" s="147"/>
      <c r="B166" s="148"/>
    </row>
    <row r="167" spans="1:2" ht="12.75">
      <c r="A167" s="147"/>
      <c r="B167" s="148"/>
    </row>
    <row r="168" spans="1:2" ht="12.75">
      <c r="A168" s="147"/>
      <c r="B168" s="148"/>
    </row>
    <row r="169" spans="1:2" ht="12.75">
      <c r="A169" s="147"/>
      <c r="B169" s="148"/>
    </row>
    <row r="170" spans="1:2" ht="12.75">
      <c r="A170" s="147"/>
      <c r="B170" s="148"/>
    </row>
    <row r="171" spans="1:2" ht="12.75">
      <c r="A171" s="147"/>
      <c r="B171" s="148"/>
    </row>
    <row r="172" spans="1:2" ht="12.75">
      <c r="A172" s="147"/>
      <c r="B172" s="148"/>
    </row>
    <row r="173" spans="1:2" ht="12.75">
      <c r="A173" s="147"/>
      <c r="B173" s="148"/>
    </row>
    <row r="174" spans="1:2" ht="12.75">
      <c r="A174" s="147"/>
      <c r="B174" s="148"/>
    </row>
    <row r="175" spans="1:2" ht="12.75">
      <c r="A175" s="147"/>
      <c r="B175" s="148"/>
    </row>
    <row r="176" spans="1:2" ht="12.75">
      <c r="A176" s="147"/>
      <c r="B176" s="148"/>
    </row>
    <row r="177" spans="1:2" ht="12.75">
      <c r="A177" s="147"/>
      <c r="B177" s="148"/>
    </row>
    <row r="178" spans="1:2" ht="12.75">
      <c r="A178" s="147"/>
      <c r="B178" s="148"/>
    </row>
    <row r="179" spans="1:2" ht="12.75">
      <c r="A179" s="147"/>
      <c r="B179" s="148"/>
    </row>
    <row r="180" spans="1:2" ht="12.75">
      <c r="A180" s="147"/>
      <c r="B180" s="148"/>
    </row>
    <row r="181" spans="1:2" ht="12.75">
      <c r="A181" s="147"/>
      <c r="B181" s="148"/>
    </row>
    <row r="182" spans="1:2" ht="12.75">
      <c r="A182" s="147"/>
      <c r="B182" s="148"/>
    </row>
    <row r="183" spans="1:2" ht="12.75">
      <c r="A183" s="147"/>
      <c r="B183" s="148"/>
    </row>
    <row r="184" spans="1:2" ht="12.75">
      <c r="A184" s="147"/>
      <c r="B184" s="148"/>
    </row>
    <row r="185" spans="1:2" ht="12.75">
      <c r="A185" s="147"/>
      <c r="B185" s="148"/>
    </row>
    <row r="186" spans="1:2" ht="12.75">
      <c r="A186" s="147"/>
      <c r="B186" s="148"/>
    </row>
    <row r="187" spans="1:2" ht="12.75">
      <c r="A187" s="147"/>
      <c r="B187" s="148"/>
    </row>
    <row r="188" spans="1:2" ht="12.75">
      <c r="A188" s="147"/>
      <c r="B188" s="148"/>
    </row>
    <row r="189" spans="1:2" ht="12.75">
      <c r="A189" s="147"/>
      <c r="B189" s="148"/>
    </row>
    <row r="190" spans="1:2" ht="12.75">
      <c r="A190" s="147"/>
      <c r="B190" s="148"/>
    </row>
    <row r="191" spans="1:2" ht="12.75">
      <c r="A191" s="147"/>
      <c r="B191" s="148"/>
    </row>
    <row r="192" spans="1:2" ht="12.75">
      <c r="A192" s="147"/>
      <c r="B192" s="148"/>
    </row>
    <row r="193" spans="1:2" ht="12.75">
      <c r="A193" s="147"/>
      <c r="B193" s="148"/>
    </row>
    <row r="194" spans="1:2" ht="12.75">
      <c r="A194" s="147"/>
      <c r="B194" s="148"/>
    </row>
    <row r="195" spans="1:2" ht="12.75">
      <c r="A195" s="147"/>
      <c r="B195" s="148"/>
    </row>
    <row r="196" spans="1:2" ht="12.75">
      <c r="A196" s="147"/>
      <c r="B196" s="148"/>
    </row>
    <row r="197" spans="1:2" ht="12.75">
      <c r="A197" s="147"/>
      <c r="B197" s="148"/>
    </row>
    <row r="198" spans="1:2" ht="12.75">
      <c r="A198" s="147"/>
      <c r="B198" s="148"/>
    </row>
    <row r="199" spans="1:2" ht="12.75">
      <c r="A199" s="147"/>
      <c r="B199" s="148"/>
    </row>
    <row r="200" spans="1:2" ht="12.75">
      <c r="A200" s="147"/>
      <c r="B200" s="148"/>
    </row>
    <row r="201" spans="1:2" ht="12.75">
      <c r="A201" s="147"/>
      <c r="B201" s="148"/>
    </row>
    <row r="202" spans="1:2" ht="12.75">
      <c r="A202" s="147"/>
      <c r="B202" s="148"/>
    </row>
    <row r="203" spans="1:2" ht="12.75">
      <c r="A203" s="147"/>
      <c r="B203" s="148"/>
    </row>
    <row r="204" spans="1:2" ht="12.75">
      <c r="A204" s="147"/>
      <c r="B204" s="148"/>
    </row>
    <row r="205" spans="1:2" ht="12.75">
      <c r="A205" s="147"/>
      <c r="B205" s="148"/>
    </row>
    <row r="206" spans="1:2" ht="12.75">
      <c r="A206" s="147"/>
      <c r="B206" s="148"/>
    </row>
    <row r="207" spans="1:2" ht="12.75">
      <c r="A207" s="147"/>
      <c r="B207" s="148"/>
    </row>
    <row r="208" spans="1:2" ht="12.75">
      <c r="A208" s="147"/>
      <c r="B208" s="148"/>
    </row>
    <row r="209" spans="1:2" ht="12.75">
      <c r="A209" s="147"/>
      <c r="B209" s="148"/>
    </row>
    <row r="210" spans="1:2" ht="12.75">
      <c r="A210" s="147"/>
      <c r="B210" s="148"/>
    </row>
    <row r="211" spans="1:2" ht="12.75">
      <c r="A211" s="147"/>
      <c r="B211" s="148"/>
    </row>
    <row r="212" spans="1:2" ht="12.75">
      <c r="A212" s="147"/>
      <c r="B212" s="148"/>
    </row>
    <row r="213" spans="1:2" ht="12.75">
      <c r="A213" s="147"/>
      <c r="B213" s="148"/>
    </row>
    <row r="214" spans="1:2" ht="12.75">
      <c r="A214" s="147"/>
      <c r="B214" s="148"/>
    </row>
    <row r="215" spans="1:2" ht="12.75">
      <c r="A215" s="147"/>
      <c r="B215" s="148"/>
    </row>
    <row r="216" spans="1:2" ht="12.75">
      <c r="A216" s="147"/>
      <c r="B216" s="148"/>
    </row>
    <row r="217" spans="1:2" ht="12.75">
      <c r="A217" s="147"/>
      <c r="B217" s="148"/>
    </row>
    <row r="218" spans="1:2" ht="12.75">
      <c r="A218" s="147"/>
      <c r="B218" s="148"/>
    </row>
    <row r="219" spans="1:2" ht="12.75">
      <c r="A219" s="147"/>
      <c r="B219" s="148"/>
    </row>
    <row r="220" spans="1:2" ht="12.75">
      <c r="A220" s="147"/>
      <c r="B220" s="148"/>
    </row>
    <row r="221" spans="1:2" ht="12.75">
      <c r="A221" s="147"/>
      <c r="B221" s="148"/>
    </row>
    <row r="222" spans="1:2" ht="12.75">
      <c r="A222" s="147"/>
      <c r="B222" s="148"/>
    </row>
    <row r="223" spans="1:2" ht="12.75">
      <c r="A223" s="147"/>
      <c r="B223" s="148"/>
    </row>
    <row r="224" spans="1:2" ht="12.75">
      <c r="A224" s="147"/>
      <c r="B224" s="148"/>
    </row>
    <row r="225" spans="1:2" ht="12.75">
      <c r="A225" s="147"/>
      <c r="B225" s="148"/>
    </row>
    <row r="226" spans="1:2" ht="12.75">
      <c r="A226" s="147"/>
      <c r="B226" s="148"/>
    </row>
    <row r="227" spans="1:2" ht="12.75">
      <c r="A227" s="147"/>
      <c r="B227" s="148"/>
    </row>
    <row r="228" spans="1:2" ht="12.75">
      <c r="A228" s="147"/>
      <c r="B228" s="148"/>
    </row>
    <row r="229" spans="1:2" ht="12.75">
      <c r="A229" s="147"/>
      <c r="B229" s="148"/>
    </row>
    <row r="230" spans="1:2" ht="12.75">
      <c r="A230" s="147"/>
      <c r="B230" s="148"/>
    </row>
    <row r="231" spans="1:2" ht="12.75">
      <c r="A231" s="147"/>
      <c r="B231" s="148"/>
    </row>
    <row r="232" spans="1:2" ht="12.75">
      <c r="A232" s="147"/>
      <c r="B232" s="148"/>
    </row>
    <row r="233" spans="1:2" ht="12.75">
      <c r="A233" s="147"/>
      <c r="B233" s="148"/>
    </row>
    <row r="234" spans="1:2" ht="12.75">
      <c r="A234" s="147"/>
      <c r="B234" s="148"/>
    </row>
    <row r="235" spans="1:2" ht="12.75">
      <c r="A235" s="147"/>
      <c r="B235" s="148"/>
    </row>
    <row r="236" spans="1:2" ht="12.75">
      <c r="A236" s="147"/>
      <c r="B236" s="148"/>
    </row>
    <row r="237" spans="1:2" ht="12.75">
      <c r="A237" s="147"/>
      <c r="B237" s="148"/>
    </row>
    <row r="238" spans="1:2" ht="12.75">
      <c r="A238" s="147"/>
      <c r="B238" s="148"/>
    </row>
    <row r="239" spans="1:2" ht="12.75">
      <c r="A239" s="147"/>
      <c r="B239" s="148"/>
    </row>
    <row r="240" spans="1:2" ht="12.75">
      <c r="A240" s="147"/>
      <c r="B240" s="148"/>
    </row>
    <row r="241" spans="1:2" ht="12.75">
      <c r="A241" s="147"/>
      <c r="B241" s="148"/>
    </row>
    <row r="242" spans="1:2" ht="12.75">
      <c r="A242" s="147"/>
      <c r="B242" s="148"/>
    </row>
    <row r="243" spans="1:2" ht="12.75">
      <c r="A243" s="147"/>
      <c r="B243" s="148"/>
    </row>
    <row r="244" spans="1:2" ht="12.75">
      <c r="A244" s="147"/>
      <c r="B244" s="148"/>
    </row>
    <row r="245" spans="1:2" ht="12.75">
      <c r="A245" s="147"/>
      <c r="B245" s="148"/>
    </row>
    <row r="246" spans="1:2" ht="12.75">
      <c r="A246" s="147"/>
      <c r="B246" s="148"/>
    </row>
    <row r="247" spans="1:2" ht="12.75">
      <c r="A247" s="147"/>
      <c r="B247" s="148"/>
    </row>
    <row r="248" spans="1:2" ht="12.75">
      <c r="A248" s="147"/>
      <c r="B248" s="148"/>
    </row>
    <row r="249" spans="1:2" ht="12.75">
      <c r="A249" s="147"/>
      <c r="B249" s="148"/>
    </row>
    <row r="250" spans="1:2" ht="12.75">
      <c r="A250" s="147"/>
      <c r="B250" s="148"/>
    </row>
    <row r="251" spans="1:2" ht="12.75">
      <c r="A251" s="147"/>
      <c r="B251" s="148"/>
    </row>
    <row r="252" spans="1:2" ht="12.75">
      <c r="A252" s="147"/>
      <c r="B252" s="148"/>
    </row>
    <row r="253" spans="1:2" ht="12.75">
      <c r="A253" s="147"/>
      <c r="B253" s="148"/>
    </row>
    <row r="254" spans="1:2" ht="12.75">
      <c r="A254" s="147"/>
      <c r="B254" s="148"/>
    </row>
    <row r="255" spans="1:2" ht="12.75">
      <c r="A255" s="147"/>
      <c r="B255" s="148"/>
    </row>
    <row r="256" spans="1:2" ht="12.75">
      <c r="A256" s="147"/>
      <c r="B256" s="148"/>
    </row>
    <row r="257" spans="1:2" ht="12.75">
      <c r="A257" s="147"/>
      <c r="B257" s="148"/>
    </row>
    <row r="258" spans="1:2" ht="12.75">
      <c r="A258" s="147"/>
      <c r="B258" s="148"/>
    </row>
    <row r="259" spans="1:2" ht="12.75">
      <c r="A259" s="147"/>
      <c r="B259" s="148"/>
    </row>
    <row r="260" spans="1:2" ht="12.75">
      <c r="A260" s="147"/>
      <c r="B260" s="148"/>
    </row>
    <row r="261" spans="1:2" ht="12.75">
      <c r="A261" s="147"/>
      <c r="B261" s="148"/>
    </row>
    <row r="262" spans="1:2" ht="12.75">
      <c r="A262" s="147"/>
      <c r="B262" s="148"/>
    </row>
    <row r="263" spans="1:2" ht="12.75">
      <c r="A263" s="147"/>
      <c r="B263" s="148"/>
    </row>
    <row r="264" spans="1:2" ht="12.75">
      <c r="A264" s="147"/>
      <c r="B264" s="148"/>
    </row>
    <row r="265" spans="1:2" ht="12.75">
      <c r="A265" s="147"/>
      <c r="B265" s="148"/>
    </row>
    <row r="266" spans="1:2" ht="12.75">
      <c r="A266" s="147"/>
      <c r="B266" s="148"/>
    </row>
    <row r="267" spans="1:2" ht="12.75">
      <c r="A267" s="147"/>
      <c r="B267" s="148"/>
    </row>
    <row r="268" spans="1:2" ht="12.75">
      <c r="A268" s="147"/>
      <c r="B268" s="148"/>
    </row>
    <row r="269" spans="1:2" ht="12.75">
      <c r="A269" s="147"/>
      <c r="B269" s="148"/>
    </row>
    <row r="270" spans="1:2" ht="12.75">
      <c r="A270" s="147"/>
      <c r="B270" s="148"/>
    </row>
    <row r="271" spans="1:2" ht="12.75">
      <c r="A271" s="147"/>
      <c r="B271" s="148"/>
    </row>
    <row r="272" spans="1:2" ht="12.75">
      <c r="A272" s="147"/>
      <c r="B272" s="148"/>
    </row>
    <row r="273" spans="1:2" ht="12.75">
      <c r="A273" s="147"/>
      <c r="B273" s="148"/>
    </row>
    <row r="274" spans="1:2" ht="12.75">
      <c r="A274" s="147"/>
      <c r="B274" s="148"/>
    </row>
    <row r="275" spans="1:2" ht="12.75">
      <c r="A275" s="147"/>
      <c r="B275" s="148"/>
    </row>
    <row r="276" spans="1:2" ht="12.75">
      <c r="A276" s="147"/>
      <c r="B276" s="148"/>
    </row>
    <row r="277" spans="1:2" ht="12.75">
      <c r="A277" s="147"/>
      <c r="B277" s="148"/>
    </row>
    <row r="278" spans="1:2" ht="12.75">
      <c r="A278" s="147"/>
      <c r="B278" s="148"/>
    </row>
    <row r="279" spans="1:2" ht="12.75">
      <c r="A279" s="147"/>
      <c r="B279" s="148"/>
    </row>
    <row r="280" spans="1:2" ht="12.75">
      <c r="A280" s="147"/>
      <c r="B280" s="148"/>
    </row>
    <row r="281" spans="1:2" ht="12.75">
      <c r="A281" s="147"/>
      <c r="B281" s="148"/>
    </row>
    <row r="282" spans="1:2" ht="12.75">
      <c r="A282" s="147"/>
      <c r="B282" s="148"/>
    </row>
    <row r="283" spans="1:2" ht="12.75">
      <c r="A283" s="147"/>
      <c r="B283" s="148"/>
    </row>
    <row r="284" spans="1:2" ht="12.75">
      <c r="A284" s="147"/>
      <c r="B284" s="148"/>
    </row>
    <row r="285" spans="1:2" ht="12.75">
      <c r="A285" s="147"/>
      <c r="B285" s="148"/>
    </row>
    <row r="286" spans="1:2" ht="12.75">
      <c r="A286" s="147"/>
      <c r="B286" s="148"/>
    </row>
    <row r="287" spans="1:2" ht="12.75">
      <c r="A287" s="147"/>
      <c r="B287" s="148"/>
    </row>
    <row r="288" spans="1:2" ht="12.75">
      <c r="A288" s="147"/>
      <c r="B288" s="148"/>
    </row>
    <row r="289" spans="1:2" ht="12.75">
      <c r="A289" s="147"/>
      <c r="B289" s="148"/>
    </row>
    <row r="290" spans="1:2" ht="12.75">
      <c r="A290" s="147"/>
      <c r="B290" s="148"/>
    </row>
    <row r="291" spans="1:2" ht="12.75">
      <c r="A291" s="147"/>
      <c r="B291" s="148"/>
    </row>
    <row r="292" spans="1:2" ht="12.75">
      <c r="A292" s="147"/>
      <c r="B292" s="148"/>
    </row>
    <row r="293" spans="1:2" ht="12.75">
      <c r="A293" s="147"/>
      <c r="B293" s="148"/>
    </row>
    <row r="294" spans="1:2" ht="12.75">
      <c r="A294" s="147"/>
      <c r="B294" s="148"/>
    </row>
    <row r="295" spans="1:2" ht="12.75">
      <c r="A295" s="147"/>
      <c r="B295" s="148"/>
    </row>
    <row r="296" spans="1:2" ht="12.75">
      <c r="A296" s="147"/>
      <c r="B296" s="148"/>
    </row>
    <row r="297" spans="1:2" ht="12.75">
      <c r="A297" s="147"/>
      <c r="B297" s="148"/>
    </row>
    <row r="298" spans="1:2" ht="12.75">
      <c r="A298" s="147"/>
      <c r="B298" s="148"/>
    </row>
    <row r="299" spans="1:2" ht="12.75">
      <c r="A299" s="147"/>
      <c r="B299" s="148"/>
    </row>
    <row r="300" spans="1:2" ht="12.75">
      <c r="A300" s="147"/>
      <c r="B300" s="148"/>
    </row>
    <row r="301" spans="1:2" ht="12.75">
      <c r="A301" s="147"/>
      <c r="B301" s="148"/>
    </row>
    <row r="302" spans="1:2" ht="12.75">
      <c r="A302" s="147"/>
      <c r="B302" s="148"/>
    </row>
    <row r="303" spans="1:2" ht="12.75">
      <c r="A303" s="147"/>
      <c r="B303" s="148"/>
    </row>
    <row r="304" spans="1:2" ht="12.75">
      <c r="A304" s="147"/>
      <c r="B304" s="148"/>
    </row>
    <row r="305" spans="1:2" ht="12.75">
      <c r="A305" s="147"/>
      <c r="B305" s="148"/>
    </row>
    <row r="306" spans="1:2" ht="12.75">
      <c r="A306" s="147"/>
      <c r="B306" s="148"/>
    </row>
    <row r="307" spans="1:2" ht="12.75">
      <c r="A307" s="147"/>
      <c r="B307" s="148"/>
    </row>
    <row r="308" spans="1:2" ht="12.75">
      <c r="A308" s="147"/>
      <c r="B308" s="148"/>
    </row>
    <row r="309" spans="1:2" ht="12.75">
      <c r="A309" s="147"/>
      <c r="B309" s="148"/>
    </row>
    <row r="310" spans="1:2" ht="12.75">
      <c r="A310" s="147"/>
      <c r="B310" s="148"/>
    </row>
    <row r="311" spans="1:2" ht="12.75">
      <c r="A311" s="147"/>
      <c r="B311" s="148"/>
    </row>
    <row r="312" spans="1:2" ht="12.75">
      <c r="A312" s="147"/>
      <c r="B312" s="148"/>
    </row>
    <row r="313" spans="1:2" ht="12.75">
      <c r="A313" s="147"/>
      <c r="B313" s="148"/>
    </row>
    <row r="314" spans="1:2" ht="12.75">
      <c r="A314" s="147"/>
      <c r="B314" s="148"/>
    </row>
    <row r="315" spans="1:2" ht="12.75">
      <c r="A315" s="147"/>
      <c r="B315" s="148"/>
    </row>
    <row r="316" spans="1:2" ht="12.75">
      <c r="A316" s="147"/>
      <c r="B316" s="148"/>
    </row>
    <row r="317" spans="1:2" ht="12.75">
      <c r="A317" s="147"/>
      <c r="B317" s="148"/>
    </row>
    <row r="318" spans="1:2" ht="12.75">
      <c r="A318" s="147"/>
      <c r="B318" s="148"/>
    </row>
    <row r="319" spans="1:2" ht="12.75">
      <c r="A319" s="147"/>
      <c r="B319" s="148"/>
    </row>
    <row r="320" spans="1:2" ht="12.75">
      <c r="A320" s="147"/>
      <c r="B320" s="148"/>
    </row>
    <row r="321" spans="1:2" ht="12.75">
      <c r="A321" s="147"/>
      <c r="B321" s="148"/>
    </row>
    <row r="322" spans="1:2" ht="12.75">
      <c r="A322" s="147"/>
      <c r="B322" s="148"/>
    </row>
    <row r="323" spans="1:2" ht="12.75">
      <c r="A323" s="147"/>
      <c r="B323" s="148"/>
    </row>
    <row r="324" spans="1:2" ht="12.75">
      <c r="A324" s="147"/>
      <c r="B324" s="148"/>
    </row>
    <row r="325" spans="1:2" ht="12.75">
      <c r="A325" s="147"/>
      <c r="B325" s="148"/>
    </row>
    <row r="326" spans="1:2" ht="12.75">
      <c r="A326" s="147"/>
      <c r="B326" s="148"/>
    </row>
    <row r="327" spans="1:2" ht="12.75">
      <c r="A327" s="147"/>
      <c r="B327" s="148"/>
    </row>
    <row r="328" spans="1:2" ht="12.75">
      <c r="A328" s="147"/>
      <c r="B328" s="148"/>
    </row>
    <row r="329" spans="1:2" ht="12.75">
      <c r="A329" s="147"/>
      <c r="B329" s="148"/>
    </row>
    <row r="330" spans="1:2" ht="12.75">
      <c r="A330" s="147"/>
      <c r="B330" s="148"/>
    </row>
    <row r="331" spans="1:2" ht="12.75">
      <c r="A331" s="147"/>
      <c r="B331" s="148"/>
    </row>
    <row r="332" spans="1:2" ht="12.75">
      <c r="A332" s="147"/>
      <c r="B332" s="148"/>
    </row>
    <row r="333" spans="1:2" ht="12.75">
      <c r="A333" s="147"/>
      <c r="B333" s="148"/>
    </row>
    <row r="334" spans="1:2" ht="12.75">
      <c r="A334" s="147"/>
      <c r="B334" s="148"/>
    </row>
    <row r="335" ht="12.75">
      <c r="B335" s="151"/>
    </row>
    <row r="336" ht="12.75">
      <c r="B336" s="151"/>
    </row>
    <row r="337" ht="12.75">
      <c r="B337" s="151"/>
    </row>
    <row r="338" ht="12.75">
      <c r="B338" s="151"/>
    </row>
    <row r="339" ht="12.75">
      <c r="B339" s="151"/>
    </row>
    <row r="340" ht="12.75">
      <c r="B340" s="151"/>
    </row>
    <row r="341" ht="12.75">
      <c r="B341" s="151"/>
    </row>
    <row r="342" ht="12.75">
      <c r="B342" s="151"/>
    </row>
    <row r="343" ht="12.75">
      <c r="B343" s="151"/>
    </row>
    <row r="344" ht="12.75">
      <c r="B344" s="151"/>
    </row>
    <row r="345" ht="12.75">
      <c r="B345" s="151"/>
    </row>
    <row r="346" ht="12.75">
      <c r="B346" s="151"/>
    </row>
    <row r="347" ht="12.75">
      <c r="B347" s="151"/>
    </row>
    <row r="348" ht="12.75">
      <c r="B348" s="151"/>
    </row>
    <row r="349" ht="12.75">
      <c r="B349" s="151"/>
    </row>
    <row r="350" ht="12.75">
      <c r="B350" s="151"/>
    </row>
    <row r="351" ht="12.75">
      <c r="B351" s="151"/>
    </row>
    <row r="352" ht="12.75">
      <c r="B352" s="151"/>
    </row>
    <row r="353" ht="12.75">
      <c r="B353" s="151"/>
    </row>
    <row r="354" ht="12.75">
      <c r="B354" s="151"/>
    </row>
    <row r="355" ht="12.75">
      <c r="B355" s="151"/>
    </row>
    <row r="356" ht="12.75">
      <c r="B356" s="151"/>
    </row>
    <row r="357" ht="12.75">
      <c r="B357" s="151"/>
    </row>
    <row r="358" ht="12.75">
      <c r="B358" s="151"/>
    </row>
    <row r="359" ht="12.75">
      <c r="B359" s="151"/>
    </row>
    <row r="360" ht="12.75">
      <c r="B360" s="151"/>
    </row>
    <row r="361" ht="12.75">
      <c r="B361" s="151"/>
    </row>
    <row r="362" ht="12.75">
      <c r="B362" s="151"/>
    </row>
    <row r="363" ht="12.75">
      <c r="B363" s="151"/>
    </row>
    <row r="364" ht="12.75">
      <c r="B364" s="151"/>
    </row>
    <row r="365" ht="12.75">
      <c r="B365" s="151"/>
    </row>
    <row r="366" ht="12.75">
      <c r="B366" s="151"/>
    </row>
    <row r="367" ht="12.75">
      <c r="B367" s="151"/>
    </row>
    <row r="368" ht="12.75">
      <c r="B368" s="151"/>
    </row>
    <row r="369" ht="12.75">
      <c r="B369" s="151"/>
    </row>
    <row r="370" ht="12.75">
      <c r="B370" s="151"/>
    </row>
    <row r="371" ht="12.75">
      <c r="B371" s="151"/>
    </row>
    <row r="372" ht="12.75">
      <c r="B372" s="151"/>
    </row>
    <row r="373" ht="12.75">
      <c r="B373" s="151"/>
    </row>
    <row r="374" ht="12.75">
      <c r="B374" s="151"/>
    </row>
    <row r="375" ht="12.75">
      <c r="B375" s="151"/>
    </row>
    <row r="376" ht="12.75">
      <c r="B376" s="151"/>
    </row>
    <row r="377" ht="12.75">
      <c r="B377" s="151"/>
    </row>
    <row r="378" ht="12.75">
      <c r="B378" s="151"/>
    </row>
    <row r="379" ht="12.75">
      <c r="B379" s="151"/>
    </row>
    <row r="380" ht="12.75">
      <c r="B380" s="151"/>
    </row>
    <row r="381" ht="12.75">
      <c r="B381" s="151"/>
    </row>
    <row r="382" ht="12.75">
      <c r="B382" s="151"/>
    </row>
    <row r="383" ht="12.75">
      <c r="B383" s="151"/>
    </row>
    <row r="384" ht="12.75">
      <c r="B384" s="151"/>
    </row>
    <row r="385" ht="12.75">
      <c r="B385" s="151"/>
    </row>
    <row r="386" ht="12.75">
      <c r="B386" s="151"/>
    </row>
    <row r="387" ht="12.75">
      <c r="B387" s="151"/>
    </row>
    <row r="388" ht="12.75">
      <c r="B388" s="151"/>
    </row>
    <row r="389" ht="12.75">
      <c r="B389" s="151"/>
    </row>
    <row r="390" ht="12.75">
      <c r="B390" s="151"/>
    </row>
    <row r="391" ht="12.75">
      <c r="B391" s="151"/>
    </row>
    <row r="392" ht="12.75">
      <c r="B392" s="151"/>
    </row>
    <row r="393" ht="12.75">
      <c r="B393" s="151"/>
    </row>
    <row r="394" ht="12.75">
      <c r="B394" s="151"/>
    </row>
    <row r="395" ht="12.75">
      <c r="B395" s="151"/>
    </row>
    <row r="396" ht="12.75">
      <c r="B396" s="151"/>
    </row>
    <row r="397" ht="12.75">
      <c r="B397" s="151"/>
    </row>
    <row r="398" ht="12.75">
      <c r="B398" s="151"/>
    </row>
    <row r="399" ht="12.75">
      <c r="B399" s="151"/>
    </row>
    <row r="400" ht="12.75">
      <c r="B400" s="151"/>
    </row>
    <row r="401" ht="12.75">
      <c r="B401" s="151"/>
    </row>
    <row r="402" ht="12.75">
      <c r="B402" s="151"/>
    </row>
    <row r="403" ht="12.75">
      <c r="B403" s="151"/>
    </row>
    <row r="404" ht="12.75">
      <c r="B404" s="151"/>
    </row>
    <row r="405" ht="12.75">
      <c r="B405" s="151"/>
    </row>
    <row r="406" ht="12.75">
      <c r="B406" s="151"/>
    </row>
    <row r="407" ht="12.75">
      <c r="B407" s="151"/>
    </row>
    <row r="408" ht="12.75">
      <c r="B408" s="151"/>
    </row>
    <row r="409" ht="12.75">
      <c r="B409" s="151"/>
    </row>
    <row r="410" ht="12.75">
      <c r="B410" s="151"/>
    </row>
    <row r="411" ht="12.75">
      <c r="B411" s="151"/>
    </row>
    <row r="412" ht="12.75">
      <c r="B412" s="151"/>
    </row>
    <row r="413" ht="12.75">
      <c r="B413" s="151"/>
    </row>
    <row r="414" ht="12.75">
      <c r="B414" s="151"/>
    </row>
    <row r="415" ht="12.75">
      <c r="B415" s="151"/>
    </row>
    <row r="416" ht="12.75">
      <c r="B416" s="151"/>
    </row>
    <row r="417" ht="12.75">
      <c r="B417" s="151"/>
    </row>
    <row r="418" ht="12.75">
      <c r="B418" s="151"/>
    </row>
    <row r="419" ht="12.75">
      <c r="B419" s="151"/>
    </row>
    <row r="420" ht="12.75">
      <c r="B420" s="151"/>
    </row>
    <row r="421" ht="12.75">
      <c r="B421" s="151"/>
    </row>
    <row r="422" ht="12.75">
      <c r="B422" s="151"/>
    </row>
    <row r="423" ht="12.75">
      <c r="B423" s="151"/>
    </row>
    <row r="424" ht="12.75">
      <c r="B424" s="151"/>
    </row>
    <row r="425" ht="12.75">
      <c r="B425" s="151"/>
    </row>
    <row r="426" ht="12.75">
      <c r="B426" s="151"/>
    </row>
    <row r="427" ht="12.75">
      <c r="B427" s="151"/>
    </row>
    <row r="428" ht="12.75">
      <c r="B428" s="151"/>
    </row>
    <row r="429" ht="12.75">
      <c r="B429" s="151"/>
    </row>
    <row r="430" ht="12.75">
      <c r="B430" s="151"/>
    </row>
    <row r="431" ht="12.75">
      <c r="B431" s="151"/>
    </row>
    <row r="432" ht="12.75">
      <c r="B432" s="151"/>
    </row>
    <row r="433" ht="12.75">
      <c r="B433" s="151"/>
    </row>
    <row r="434" ht="12.75">
      <c r="B434" s="151"/>
    </row>
    <row r="435" ht="12.75">
      <c r="B435" s="151"/>
    </row>
    <row r="436" ht="12.75">
      <c r="B436" s="151"/>
    </row>
    <row r="437" ht="12.75">
      <c r="B437" s="151"/>
    </row>
    <row r="438" ht="12.75">
      <c r="B438" s="151"/>
    </row>
    <row r="439" ht="12.75">
      <c r="B439" s="151"/>
    </row>
    <row r="440" ht="12.75">
      <c r="B440" s="151"/>
    </row>
    <row r="441" ht="12.75">
      <c r="B441" s="151"/>
    </row>
    <row r="442" ht="12.75">
      <c r="B442" s="151"/>
    </row>
    <row r="443" ht="12.75">
      <c r="B443" s="151"/>
    </row>
    <row r="444" ht="12.75">
      <c r="B444" s="151"/>
    </row>
    <row r="445" ht="12.75">
      <c r="B445" s="151"/>
    </row>
    <row r="446" ht="12.75">
      <c r="B446" s="151"/>
    </row>
    <row r="447" ht="12.75">
      <c r="B447" s="151"/>
    </row>
    <row r="448" ht="12.75">
      <c r="B448" s="151"/>
    </row>
    <row r="449" ht="12.75">
      <c r="B449" s="151"/>
    </row>
    <row r="450" ht="12.75">
      <c r="B450" s="151"/>
    </row>
    <row r="451" ht="12.75">
      <c r="B451" s="151"/>
    </row>
    <row r="452" ht="12.75">
      <c r="B452" s="151"/>
    </row>
    <row r="453" ht="12.75">
      <c r="B453" s="151"/>
    </row>
    <row r="454" ht="12.75">
      <c r="B454" s="151"/>
    </row>
    <row r="455" ht="12.75">
      <c r="B455" s="151"/>
    </row>
    <row r="456" ht="12.75">
      <c r="B456" s="151"/>
    </row>
    <row r="457" ht="12.75">
      <c r="B457" s="151"/>
    </row>
    <row r="458" ht="12.75">
      <c r="B458" s="151"/>
    </row>
    <row r="459" ht="12.75">
      <c r="B459" s="151"/>
    </row>
    <row r="460" ht="12.75">
      <c r="B460" s="151"/>
    </row>
    <row r="461" ht="12.75">
      <c r="B461" s="151"/>
    </row>
    <row r="462" ht="12.75">
      <c r="B462" s="151"/>
    </row>
    <row r="463" ht="12.75">
      <c r="B463" s="151"/>
    </row>
    <row r="464" ht="12.75">
      <c r="B464" s="151"/>
    </row>
    <row r="465" ht="12.75">
      <c r="B465" s="151"/>
    </row>
    <row r="466" ht="12.75">
      <c r="B466" s="151"/>
    </row>
    <row r="467" ht="12.75">
      <c r="B467" s="151"/>
    </row>
    <row r="468" ht="12.75">
      <c r="B468" s="151"/>
    </row>
    <row r="469" ht="12.75">
      <c r="B469" s="151"/>
    </row>
    <row r="470" ht="12.75">
      <c r="B470" s="151"/>
    </row>
    <row r="471" ht="12.75">
      <c r="B471" s="151"/>
    </row>
    <row r="472" ht="12.75">
      <c r="B472" s="151"/>
    </row>
    <row r="473" ht="12.75">
      <c r="B473" s="151"/>
    </row>
    <row r="474" ht="12.75">
      <c r="B474" s="151"/>
    </row>
    <row r="475" ht="12.75">
      <c r="B475" s="151"/>
    </row>
    <row r="476" ht="12.75">
      <c r="B476" s="151"/>
    </row>
    <row r="477" ht="12.75">
      <c r="B477" s="151"/>
    </row>
    <row r="478" ht="12.75">
      <c r="B478" s="151"/>
    </row>
    <row r="479" ht="12.75">
      <c r="B479" s="151"/>
    </row>
    <row r="480" ht="12.75">
      <c r="B480" s="151"/>
    </row>
    <row r="481" ht="12.75">
      <c r="B481" s="151"/>
    </row>
    <row r="482" ht="12.75">
      <c r="B482" s="151"/>
    </row>
    <row r="483" ht="12.75">
      <c r="B483" s="151"/>
    </row>
    <row r="484" ht="12.75">
      <c r="B484" s="151"/>
    </row>
    <row r="485" ht="12.75">
      <c r="B485" s="151"/>
    </row>
    <row r="486" ht="12.75">
      <c r="B486" s="151"/>
    </row>
    <row r="487" ht="12.75">
      <c r="B487" s="151"/>
    </row>
    <row r="488" ht="12.75">
      <c r="B488" s="151"/>
    </row>
    <row r="489" ht="12.75">
      <c r="B489" s="151"/>
    </row>
    <row r="490" ht="12.75">
      <c r="B490" s="151"/>
    </row>
    <row r="491" ht="12.75">
      <c r="B491" s="151"/>
    </row>
    <row r="492" ht="12.75">
      <c r="B492" s="151"/>
    </row>
    <row r="493" ht="12.75">
      <c r="B493" s="151"/>
    </row>
    <row r="494" ht="12.75">
      <c r="B494" s="151"/>
    </row>
    <row r="495" ht="12.75">
      <c r="B495" s="151"/>
    </row>
    <row r="496" ht="12.75">
      <c r="B496" s="151"/>
    </row>
    <row r="497" ht="12.75">
      <c r="B497" s="151"/>
    </row>
    <row r="498" ht="12.75">
      <c r="B498" s="151"/>
    </row>
    <row r="499" ht="12.75">
      <c r="B499" s="151"/>
    </row>
    <row r="500" ht="12.75">
      <c r="B500" s="151"/>
    </row>
    <row r="501" ht="12.75">
      <c r="B501" s="151"/>
    </row>
    <row r="502" ht="12.75">
      <c r="B502" s="151"/>
    </row>
    <row r="503" ht="12.75">
      <c r="B503" s="151"/>
    </row>
    <row r="504" ht="12.75">
      <c r="B504" s="151"/>
    </row>
    <row r="505" ht="12.75">
      <c r="B505" s="151"/>
    </row>
    <row r="506" ht="12.75">
      <c r="B506" s="151"/>
    </row>
    <row r="507" ht="12.75">
      <c r="B507" s="151"/>
    </row>
    <row r="508" ht="12.75">
      <c r="B508" s="151"/>
    </row>
    <row r="509" ht="12.75">
      <c r="B509" s="151"/>
    </row>
    <row r="510" ht="12.75">
      <c r="B510" s="151"/>
    </row>
    <row r="511" ht="12.75">
      <c r="B511" s="151"/>
    </row>
    <row r="512" ht="12.75">
      <c r="B512" s="151"/>
    </row>
    <row r="513" ht="12.75">
      <c r="B513" s="151"/>
    </row>
    <row r="514" ht="12.75">
      <c r="B514" s="151"/>
    </row>
    <row r="515" ht="12.75">
      <c r="B515" s="151"/>
    </row>
    <row r="516" ht="12.75">
      <c r="B516" s="151"/>
    </row>
    <row r="517" ht="12.75">
      <c r="B517" s="151"/>
    </row>
    <row r="518" ht="12.75">
      <c r="B518" s="151"/>
    </row>
    <row r="519" ht="12.75">
      <c r="B519" s="151"/>
    </row>
    <row r="520" ht="12.75">
      <c r="B520" s="151"/>
    </row>
    <row r="521" ht="12.75">
      <c r="B521" s="151"/>
    </row>
    <row r="522" ht="12.75">
      <c r="B522" s="151"/>
    </row>
    <row r="523" ht="12.75">
      <c r="B523" s="151"/>
    </row>
    <row r="524" ht="12.75">
      <c r="B524" s="151"/>
    </row>
    <row r="525" ht="12.75">
      <c r="B525" s="151"/>
    </row>
    <row r="526" ht="12.75">
      <c r="B526" s="151"/>
    </row>
    <row r="527" ht="12.75">
      <c r="B527" s="151"/>
    </row>
    <row r="528" ht="12.75">
      <c r="B528" s="151"/>
    </row>
    <row r="529" ht="12.75">
      <c r="B529" s="151"/>
    </row>
    <row r="530" ht="12.75">
      <c r="B530" s="151"/>
    </row>
    <row r="531" ht="12.75">
      <c r="B531" s="151"/>
    </row>
    <row r="532" ht="12.75">
      <c r="B532" s="151"/>
    </row>
    <row r="533" ht="12.75">
      <c r="B533" s="151"/>
    </row>
    <row r="534" ht="12.75">
      <c r="B534" s="151"/>
    </row>
    <row r="535" ht="12.75">
      <c r="B535" s="151"/>
    </row>
    <row r="536" ht="12.75">
      <c r="B536" s="151"/>
    </row>
    <row r="537" ht="12.75">
      <c r="B537" s="151"/>
    </row>
    <row r="538" ht="12.75">
      <c r="B538" s="151"/>
    </row>
    <row r="539" ht="12.75">
      <c r="B539" s="151"/>
    </row>
    <row r="540" ht="12.75">
      <c r="B540" s="151"/>
    </row>
    <row r="541" ht="12.75">
      <c r="B541" s="151"/>
    </row>
    <row r="542" ht="12.75">
      <c r="B542" s="151"/>
    </row>
    <row r="543" ht="12.75">
      <c r="B543" s="151"/>
    </row>
    <row r="544" ht="12.75">
      <c r="B544" s="151"/>
    </row>
    <row r="545" ht="12.75">
      <c r="B545" s="151"/>
    </row>
    <row r="546" ht="12.75">
      <c r="B546" s="151"/>
    </row>
    <row r="547" ht="12.75">
      <c r="B547" s="151"/>
    </row>
    <row r="548" ht="12.75">
      <c r="B548" s="151"/>
    </row>
    <row r="549" ht="12.75">
      <c r="B549" s="151"/>
    </row>
    <row r="550" ht="12.75">
      <c r="B550" s="151"/>
    </row>
    <row r="551" ht="12.75">
      <c r="B551" s="151"/>
    </row>
    <row r="552" ht="12.75">
      <c r="B552" s="151"/>
    </row>
    <row r="553" ht="12.75">
      <c r="B553" s="151"/>
    </row>
    <row r="554" ht="12.75">
      <c r="B554" s="151"/>
    </row>
    <row r="555" ht="12.75">
      <c r="B555" s="151"/>
    </row>
    <row r="556" ht="12.75">
      <c r="B556" s="151"/>
    </row>
    <row r="557" ht="12.75">
      <c r="B557" s="151"/>
    </row>
    <row r="558" ht="12.75">
      <c r="B558" s="151"/>
    </row>
    <row r="559" ht="12.75">
      <c r="B559" s="151"/>
    </row>
    <row r="560" ht="12.75">
      <c r="B560" s="151"/>
    </row>
    <row r="561" ht="12.75">
      <c r="B561" s="151"/>
    </row>
    <row r="562" ht="12.75">
      <c r="B562" s="151"/>
    </row>
    <row r="563" ht="12.75">
      <c r="B563" s="151"/>
    </row>
    <row r="564" ht="12.75">
      <c r="B564" s="151"/>
    </row>
    <row r="565" ht="12.75">
      <c r="B565" s="151"/>
    </row>
    <row r="566" ht="12.75">
      <c r="B566" s="151"/>
    </row>
    <row r="567" ht="12.75">
      <c r="B567" s="151"/>
    </row>
    <row r="568" ht="12.75">
      <c r="B568" s="151"/>
    </row>
    <row r="569" ht="12.75">
      <c r="B569" s="151"/>
    </row>
    <row r="570" ht="12.75">
      <c r="B570" s="151"/>
    </row>
    <row r="571" ht="12.75">
      <c r="B571" s="151"/>
    </row>
    <row r="572" ht="12.75">
      <c r="B572" s="151"/>
    </row>
    <row r="573" ht="12.75">
      <c r="B573" s="151"/>
    </row>
    <row r="574" ht="12.75">
      <c r="B574" s="151"/>
    </row>
    <row r="575" ht="12.75">
      <c r="B575" s="151"/>
    </row>
    <row r="576" ht="12.75">
      <c r="B576" s="151"/>
    </row>
    <row r="577" ht="12.75">
      <c r="B577" s="151"/>
    </row>
    <row r="578" ht="12.75">
      <c r="B578" s="151"/>
    </row>
    <row r="579" ht="12.75">
      <c r="B579" s="151"/>
    </row>
    <row r="580" ht="12.75">
      <c r="B580" s="151"/>
    </row>
    <row r="581" ht="12.75">
      <c r="B581" s="151"/>
    </row>
    <row r="582" ht="12.75">
      <c r="B582" s="151"/>
    </row>
    <row r="583" ht="12.75">
      <c r="B583" s="151"/>
    </row>
    <row r="584" ht="12.75">
      <c r="B584" s="151"/>
    </row>
    <row r="585" ht="12.75">
      <c r="B585" s="151"/>
    </row>
    <row r="586" ht="12.75">
      <c r="B586" s="151"/>
    </row>
    <row r="587" ht="12.75">
      <c r="B587" s="151"/>
    </row>
    <row r="588" ht="12.75">
      <c r="B588" s="151"/>
    </row>
    <row r="589" ht="12.75">
      <c r="B589" s="151"/>
    </row>
    <row r="590" ht="12.75">
      <c r="B590" s="151"/>
    </row>
    <row r="591" ht="12.75">
      <c r="B591" s="151"/>
    </row>
    <row r="592" ht="12.75">
      <c r="B592" s="151"/>
    </row>
    <row r="593" ht="12.75">
      <c r="B593" s="151"/>
    </row>
    <row r="594" ht="12.75">
      <c r="B594" s="151"/>
    </row>
    <row r="595" ht="12.75">
      <c r="B595" s="151"/>
    </row>
    <row r="596" ht="12.75">
      <c r="B596" s="151"/>
    </row>
    <row r="597" ht="12.75">
      <c r="B597" s="151"/>
    </row>
    <row r="598" ht="12.75">
      <c r="B598" s="151"/>
    </row>
    <row r="599" ht="12.75">
      <c r="B599" s="151"/>
    </row>
    <row r="600" ht="12.75">
      <c r="B600" s="151"/>
    </row>
    <row r="601" ht="12.75">
      <c r="B601" s="151"/>
    </row>
    <row r="602" ht="12.75">
      <c r="B602" s="151"/>
    </row>
    <row r="603" ht="12.75">
      <c r="B603" s="151"/>
    </row>
    <row r="604" ht="12.75">
      <c r="B604" s="151"/>
    </row>
    <row r="605" ht="12.75">
      <c r="B605" s="151"/>
    </row>
    <row r="606" ht="12.75">
      <c r="B606" s="151"/>
    </row>
    <row r="607" ht="12.75">
      <c r="B607" s="151"/>
    </row>
    <row r="608" ht="12.75">
      <c r="B608" s="151"/>
    </row>
    <row r="609" ht="12.75">
      <c r="B609" s="151"/>
    </row>
    <row r="610" ht="12.75">
      <c r="B610" s="151"/>
    </row>
    <row r="611" ht="12.75">
      <c r="B611" s="151"/>
    </row>
    <row r="612" ht="12.75">
      <c r="B612" s="151"/>
    </row>
    <row r="613" ht="12.75">
      <c r="B613" s="151"/>
    </row>
    <row r="614" ht="12.75">
      <c r="B614" s="151"/>
    </row>
    <row r="615" ht="12.75">
      <c r="B615" s="151"/>
    </row>
    <row r="616" ht="12.75">
      <c r="B616" s="151"/>
    </row>
    <row r="617" ht="12.75">
      <c r="B617" s="151"/>
    </row>
    <row r="618" ht="12.75">
      <c r="B618" s="151"/>
    </row>
    <row r="619" ht="12.75">
      <c r="B619" s="151"/>
    </row>
    <row r="620" ht="12.75">
      <c r="B620" s="151"/>
    </row>
    <row r="621" ht="12.75">
      <c r="B621" s="151"/>
    </row>
    <row r="622" ht="12.75">
      <c r="B622" s="151"/>
    </row>
    <row r="623" ht="12.75">
      <c r="B623" s="151"/>
    </row>
    <row r="624" ht="12.75">
      <c r="B624" s="151"/>
    </row>
    <row r="625" ht="12.75">
      <c r="B625" s="151"/>
    </row>
    <row r="626" ht="12.75">
      <c r="B626" s="151"/>
    </row>
    <row r="627" ht="12.75">
      <c r="B627" s="151"/>
    </row>
    <row r="628" ht="12.75">
      <c r="B628" s="151"/>
    </row>
    <row r="629" ht="12.75">
      <c r="B629" s="151"/>
    </row>
    <row r="630" ht="12.75">
      <c r="B630" s="151"/>
    </row>
    <row r="631" ht="12.75">
      <c r="B631" s="151"/>
    </row>
    <row r="632" ht="12.75">
      <c r="B632" s="151"/>
    </row>
    <row r="633" ht="12.75">
      <c r="B633" s="151"/>
    </row>
    <row r="634" ht="12.75">
      <c r="B634" s="151"/>
    </row>
    <row r="635" ht="12.75">
      <c r="B635" s="151"/>
    </row>
    <row r="636" ht="12.75">
      <c r="B636" s="151"/>
    </row>
    <row r="637" ht="12.75">
      <c r="B637" s="151"/>
    </row>
    <row r="638" ht="12.75">
      <c r="B638" s="151"/>
    </row>
    <row r="639" ht="12.75">
      <c r="B639" s="151"/>
    </row>
    <row r="640" ht="12.75">
      <c r="B640" s="151"/>
    </row>
    <row r="641" ht="12.75">
      <c r="B641" s="151"/>
    </row>
    <row r="642" ht="12.75">
      <c r="B642" s="151"/>
    </row>
    <row r="643" ht="12.75">
      <c r="B643" s="151"/>
    </row>
    <row r="644" ht="12.75">
      <c r="B644" s="151"/>
    </row>
    <row r="645" ht="12.75">
      <c r="B645" s="151"/>
    </row>
    <row r="646" ht="12.75">
      <c r="B646" s="151"/>
    </row>
    <row r="647" ht="12.75">
      <c r="B647" s="151"/>
    </row>
    <row r="648" ht="12.75">
      <c r="B648" s="151"/>
    </row>
    <row r="649" ht="12.75">
      <c r="B649" s="151"/>
    </row>
    <row r="650" ht="12.75">
      <c r="B650" s="151"/>
    </row>
    <row r="651" ht="12.75">
      <c r="B651" s="151"/>
    </row>
    <row r="652" ht="12.75">
      <c r="B652" s="151"/>
    </row>
    <row r="653" ht="12.75">
      <c r="B653" s="151"/>
    </row>
    <row r="654" ht="12.75">
      <c r="B654" s="151"/>
    </row>
    <row r="655" ht="12.75">
      <c r="B655" s="151"/>
    </row>
    <row r="656" ht="12.75">
      <c r="B656" s="151"/>
    </row>
    <row r="657" ht="12.75">
      <c r="B657" s="151"/>
    </row>
    <row r="658" ht="12.75">
      <c r="B658" s="151"/>
    </row>
    <row r="659" ht="12.75">
      <c r="B659" s="151"/>
    </row>
    <row r="660" ht="12.75">
      <c r="B660" s="151"/>
    </row>
    <row r="661" ht="12.75">
      <c r="B661" s="151"/>
    </row>
    <row r="662" ht="12.75">
      <c r="B662" s="151"/>
    </row>
    <row r="663" ht="12.75">
      <c r="B663" s="151"/>
    </row>
    <row r="664" ht="12.75">
      <c r="B664" s="151"/>
    </row>
    <row r="665" ht="12.75">
      <c r="B665" s="151"/>
    </row>
    <row r="666" ht="12.75">
      <c r="B666" s="151"/>
    </row>
    <row r="667" ht="12.75">
      <c r="B667" s="151"/>
    </row>
    <row r="668" ht="12.75">
      <c r="B668" s="151"/>
    </row>
    <row r="669" ht="12.75">
      <c r="B669" s="151"/>
    </row>
    <row r="670" ht="12.75">
      <c r="B670" s="151"/>
    </row>
    <row r="671" ht="12.75">
      <c r="B671" s="151"/>
    </row>
    <row r="672" ht="12.75">
      <c r="B672" s="151"/>
    </row>
    <row r="673" ht="12.75">
      <c r="B673" s="151"/>
    </row>
    <row r="674" ht="12.75">
      <c r="B674" s="151"/>
    </row>
    <row r="675" ht="12.75">
      <c r="B675" s="151"/>
    </row>
    <row r="676" ht="12.75">
      <c r="B676" s="151"/>
    </row>
    <row r="677" ht="12.75">
      <c r="B677" s="151"/>
    </row>
    <row r="678" ht="12.75">
      <c r="B678" s="151"/>
    </row>
    <row r="679" ht="12.75">
      <c r="B679" s="151"/>
    </row>
    <row r="680" ht="12.75">
      <c r="B680" s="151"/>
    </row>
    <row r="681" ht="12.75">
      <c r="B681" s="151"/>
    </row>
    <row r="682" ht="12.75">
      <c r="B682" s="151"/>
    </row>
    <row r="683" ht="12.75">
      <c r="B683" s="151"/>
    </row>
    <row r="684" ht="12.75">
      <c r="B684" s="151"/>
    </row>
    <row r="685" ht="12.75">
      <c r="B685" s="151"/>
    </row>
  </sheetData>
  <printOptions horizontalCentered="1"/>
  <pageMargins left="0.1968503937007874" right="0.1968503937007874" top="1.27" bottom="0.984251968503937" header="0.5118110236220472" footer="0.5118110236220472"/>
  <pageSetup horizontalDpi="1200" verticalDpi="1200" orientation="portrait" paperSize="9" scale="90" r:id="rId1"/>
  <headerFooter alignWithMargins="0">
    <oddHeader>&amp;C&amp;"Arial CE,Pogrubiony"&amp;12
Tabela autopoprawki do planu przychodów i rozchodów budżetu miasta Opola w 2008 roku&amp;RTabela Nr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Urządu Miasta Opola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Urządu Miasta Opola</dc:creator>
  <cp:keywords/>
  <dc:description/>
  <cp:lastModifiedBy>Twoja nazwa użytkownika</cp:lastModifiedBy>
  <cp:lastPrinted>2008-01-14T07:14:40Z</cp:lastPrinted>
  <dcterms:created xsi:type="dcterms:W3CDTF">2000-11-14T12:10:39Z</dcterms:created>
  <dcterms:modified xsi:type="dcterms:W3CDTF">2008-01-14T12:44:53Z</dcterms:modified>
  <cp:category/>
  <cp:version/>
  <cp:contentType/>
  <cp:contentStatus/>
</cp:coreProperties>
</file>