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04" activeTab="0"/>
  </bookViews>
  <sheets>
    <sheet name="dot dla instyt. kultury zał 11" sheetId="1" r:id="rId1"/>
    <sheet name="pozostałe dotacje - zał. 12" sheetId="2" r:id="rId2"/>
    <sheet name="dochody własne zał 13" sheetId="3" r:id="rId3"/>
    <sheet name="Gosp. pomoc. zał 14" sheetId="4" r:id="rId4"/>
    <sheet name="Fund-gmina zał. 15" sheetId="5" r:id="rId5"/>
    <sheet name="Fund-powiat zał. 16" sheetId="6" r:id="rId6"/>
    <sheet name="Fund-geodez. zał. 17" sheetId="7" r:id="rId7"/>
    <sheet name="zał. 18" sheetId="8" r:id="rId8"/>
    <sheet name="załącznik 1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B" localSheetId="2" hidden="1">'[9]Inwestycje-zał.3'!#REF!</definedName>
    <definedName name="__123Graph_B" localSheetId="1" hidden="1">'[4]Inwestycje-zał.3'!#REF!</definedName>
    <definedName name="__123Graph_B" localSheetId="7" hidden="1">'[4]Inwestycje-zał.3'!#REF!</definedName>
    <definedName name="__123Graph_B" localSheetId="8" hidden="1">'[4]Inwestycje-zał.3'!#REF!</definedName>
    <definedName name="__123Graph_B" hidden="1">'[1]Inwestycje-zał.3'!#REF!</definedName>
    <definedName name="__123Graph_D" localSheetId="2" hidden="1">'[9]Inwestycje-zał.3'!#REF!</definedName>
    <definedName name="__123Graph_D" localSheetId="1" hidden="1">'[4]Inwestycje-zał.3'!#REF!</definedName>
    <definedName name="__123Graph_D" localSheetId="7" hidden="1">'[4]Inwestycje-zał.3'!#REF!</definedName>
    <definedName name="__123Graph_D" localSheetId="8" hidden="1">'[4]Inwestycje-zał.3'!#REF!</definedName>
    <definedName name="__123Graph_D" hidden="1">'[1]Inwestycje-zał.3'!#REF!</definedName>
    <definedName name="__123Graph_F" localSheetId="2" hidden="1">'[9]Inwestycje-zał.3'!#REF!</definedName>
    <definedName name="__123Graph_F" localSheetId="1" hidden="1">'[4]Inwestycje-zał.3'!#REF!</definedName>
    <definedName name="__123Graph_F" localSheetId="7" hidden="1">'[4]Inwestycje-zał.3'!#REF!</definedName>
    <definedName name="__123Graph_F" localSheetId="8" hidden="1">'[4]Inwestycje-zał.3'!#REF!</definedName>
    <definedName name="__123Graph_F" hidden="1">'[1]Inwestycje-zał.3'!#REF!</definedName>
    <definedName name="__123Graph_X" localSheetId="2" hidden="1">'[9]Inwestycje-zał.3'!#REF!</definedName>
    <definedName name="__123Graph_X" localSheetId="1" hidden="1">'[4]Inwestycje-zał.3'!#REF!</definedName>
    <definedName name="__123Graph_X" localSheetId="7" hidden="1">'[4]Inwestycje-zał.3'!#REF!</definedName>
    <definedName name="__123Graph_X" localSheetId="8" hidden="1">'[4]Inwestycje-zał.3'!#REF!</definedName>
    <definedName name="__123Graph_X" hidden="1">'[1]Inwestycje-zał.3'!#REF!</definedName>
    <definedName name="aa" localSheetId="1" hidden="1">'[8]Inwestycje-zał.3'!#REF!</definedName>
    <definedName name="aa" hidden="1">'[5]Inwestycje-zał.3'!#REF!</definedName>
    <definedName name="aaa" localSheetId="1" hidden="1">'[6]Inwestycje-zał.3'!#REF!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localSheetId="1" hidden="1">'[8]Inwestycje-zał.3'!#REF!</definedName>
    <definedName name="kkk" hidden="1">'[5]Inwestycje-zał.3'!#REF!</definedName>
    <definedName name="_xlnm.Print_Area" localSheetId="2">'dochody własne zał 13'!$A$1:$I$159</definedName>
    <definedName name="_xlnm.Print_Area" localSheetId="1">'pozostałe dotacje - zał. 12'!$A$1:$F$83</definedName>
    <definedName name="planowanie" hidden="1">'[4]Inwestycje-zał.3'!#REF!</definedName>
    <definedName name="Sierpień" hidden="1">'[4]Inwestycje-zał.3'!#REF!</definedName>
    <definedName name="_xlnm.Print_Titles" localSheetId="2">'dochody własne zał 13'!$1:$3</definedName>
    <definedName name="_xlnm.Print_Titles" localSheetId="1">'pozostałe dotacje - zał. 12'!$1:$2</definedName>
    <definedName name="_xlnm.Print_Titles" localSheetId="7">'zał. 18'!$1:$6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localSheetId="1" hidden="1">'[7]INWESTYCJE'!#REF!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<sst xmlns="http://schemas.openxmlformats.org/spreadsheetml/2006/main" count="425" uniqueCount="307">
  <si>
    <t>w tym:</t>
  </si>
  <si>
    <t xml:space="preserve">Treść </t>
  </si>
  <si>
    <t>Lp.</t>
  </si>
  <si>
    <t>Nazwa zakładu</t>
  </si>
  <si>
    <t xml:space="preserve">Przypisane przychody własne </t>
  </si>
  <si>
    <t>-</t>
  </si>
  <si>
    <t xml:space="preserve">Wydatki            </t>
  </si>
  <si>
    <t>Galeria Sztuki Współczesnej</t>
  </si>
  <si>
    <t>Miejski Ośrodek Kultury</t>
  </si>
  <si>
    <t xml:space="preserve">w tym: Zespół Pieśni i Tańca "Opole" </t>
  </si>
  <si>
    <t xml:space="preserve">Opolski Teatr Lalki i Aktora </t>
  </si>
  <si>
    <t xml:space="preserve">Szkoły artystyczne </t>
  </si>
  <si>
    <t>Zakład Obsługi Technicznej Miejskiego Ośrodka Dokumentacji Geodezyjnej i Kartograficznej Urzędu Miasta Opola</t>
  </si>
  <si>
    <t>Miejska Biblioteka Publiczna</t>
  </si>
  <si>
    <t>Dom Dziecka</t>
  </si>
  <si>
    <t>Miejski Ośrodek Pomocy Rodzinie</t>
  </si>
  <si>
    <t>Przedszkola, w tym:</t>
  </si>
  <si>
    <t>Szkoły podstawowe, w tym:</t>
  </si>
  <si>
    <t xml:space="preserve">Plan </t>
  </si>
  <si>
    <t xml:space="preserve">Wykonanie </t>
  </si>
  <si>
    <t>Przedszkola specjalne</t>
  </si>
  <si>
    <t>Pogotowie Opiekuńcze</t>
  </si>
  <si>
    <t>Dom Pomocy Społecznej dla Kombatantów</t>
  </si>
  <si>
    <r>
      <t xml:space="preserve">% </t>
    </r>
    <r>
      <rPr>
        <b/>
        <sz val="10"/>
        <rFont val="Arial CE"/>
        <family val="2"/>
      </rPr>
      <t xml:space="preserve">                        4:3</t>
    </r>
  </si>
  <si>
    <t>%</t>
  </si>
  <si>
    <t>4:3</t>
  </si>
  <si>
    <t>7:6</t>
  </si>
  <si>
    <t>Stopień wykonania planu</t>
  </si>
  <si>
    <t>I.</t>
  </si>
  <si>
    <t>II.</t>
  </si>
  <si>
    <t>III.</t>
  </si>
  <si>
    <t xml:space="preserve">Wydatki </t>
  </si>
  <si>
    <t>IV.</t>
  </si>
  <si>
    <t>Stan funduszu obrotowego na początku roku</t>
  </si>
  <si>
    <t xml:space="preserve">Stan funduszu obrotowego na koniec roku </t>
  </si>
  <si>
    <t xml:space="preserve">Przychody </t>
  </si>
  <si>
    <t>Gimnazja, w tym:</t>
  </si>
  <si>
    <r>
      <t>%                                     4:3</t>
    </r>
    <r>
      <rPr>
        <b/>
        <sz val="9"/>
        <rFont val="Arial CE"/>
        <family val="2"/>
      </rPr>
      <t xml:space="preserve">                       </t>
    </r>
  </si>
  <si>
    <t>BEZPIECZEŃSTWO PUBLICZNE I OCHRONA PRZECIWPOŻAROWA</t>
  </si>
  <si>
    <t>OŚWIATA I WYCHOWANIE</t>
  </si>
  <si>
    <t>Szkoły podstawowe specjalne</t>
  </si>
  <si>
    <t>Licea ogólnokształcące</t>
  </si>
  <si>
    <t>Szkoły zawodowe</t>
  </si>
  <si>
    <t>Miejski Ośrodek Doskonalenia Nauczycieli</t>
  </si>
  <si>
    <t>POMOC SPOŁECZNA</t>
  </si>
  <si>
    <t>POZOSTAŁE ZADANIA W ZAKRESIE POLITYKI SPOŁECZNEJ</t>
  </si>
  <si>
    <t>EDUKACYJNA OPIEKA WYCHOWAWCZA</t>
  </si>
  <si>
    <t>Placówki wychowania pozaszkolnego</t>
  </si>
  <si>
    <t>Internaty i bursy szkolne</t>
  </si>
  <si>
    <t>Szkolne schronisko młodzieżowe</t>
  </si>
  <si>
    <t>GOSPODARKA KOMUNALNA I OCHRONA ŚRODOWISKA</t>
  </si>
  <si>
    <t>Ogród Zoologiczny (Miejskie Schronisko dla Bezdomnych Zwierząt)</t>
  </si>
  <si>
    <t>OGRODY BOTANICZNE I ZOOLOGICZNE ORAZ NATURALNE OBSZARY I OBIEKTY CHRONIONEJ PRZYRODY</t>
  </si>
  <si>
    <t>Ogród Zoologiczny, w tym:</t>
  </si>
  <si>
    <t xml:space="preserve">Rozdział </t>
  </si>
  <si>
    <t>Dział</t>
  </si>
  <si>
    <t>Rozdział</t>
  </si>
  <si>
    <t>Pozostała działalność</t>
  </si>
  <si>
    <t xml:space="preserve">ADMINISTRACJA PUBLICZNA </t>
  </si>
  <si>
    <t>Gimnazja</t>
  </si>
  <si>
    <t>Szkoły zawodowe, w tym:</t>
  </si>
  <si>
    <t>Internaty i bursy szkolne, w tym:</t>
  </si>
  <si>
    <t xml:space="preserve">Razem (I+II) </t>
  </si>
  <si>
    <t xml:space="preserve">Wydatki majątkowe </t>
  </si>
  <si>
    <t>INSTYTUCJE KULTURY</t>
  </si>
  <si>
    <t xml:space="preserve">Ogółem  </t>
  </si>
  <si>
    <t>Wydatki bieżące</t>
  </si>
  <si>
    <t xml:space="preserve">BEZPIECZEŃSTWO PUBLICZNE I OCHRONA PRZECIWPOŻAROWA </t>
  </si>
  <si>
    <t>Zadania ratownictwa górskiego i wodnego</t>
  </si>
  <si>
    <t>Dotacja</t>
  </si>
  <si>
    <t xml:space="preserve">OŚWIATA I WYCHOWANIE </t>
  </si>
  <si>
    <t>Szkoły podstawowe</t>
  </si>
  <si>
    <t>Niepubliczne szkoły podstawowe - dotacje</t>
  </si>
  <si>
    <t>Przedszkola</t>
  </si>
  <si>
    <t>Przedszkola niepubliczne - dotacje</t>
  </si>
  <si>
    <t>Niepubliczne Gimnazja - dotacje</t>
  </si>
  <si>
    <t xml:space="preserve">Licea ogólnokształcące </t>
  </si>
  <si>
    <t>Licea ogólnokształcące niepubliczne - dotacje</t>
  </si>
  <si>
    <t>Niepubliczne szkoły zawodowe - dotacje</t>
  </si>
  <si>
    <t>Współpraca z organizacjami pozarządowymi w zakresie nauki, edukacji, oświaty i wychowania</t>
  </si>
  <si>
    <t>OCHRONA ZDROWIA</t>
  </si>
  <si>
    <t>Lecznictwo ambulatoryjne</t>
  </si>
  <si>
    <t>Programy polityki zdrowotnej</t>
  </si>
  <si>
    <t>Realizacja programu promocji i profilaktyki zdrowia - badania mammograficzne - dotacja dla SP ZOZ Centrum</t>
  </si>
  <si>
    <t>Realizacja programu edukacyjnego dla dzieci w wieku przedszkolnym "Biały ząbek"</t>
  </si>
  <si>
    <t>Realizacja programu zapobiegania otyłości wśród  dzieci "ABC zdrowego żywienia"</t>
  </si>
  <si>
    <t>Realizacja programu samobadania piersi  "Badaj swoje piersi"</t>
  </si>
  <si>
    <t>Zwalczanie narkomanii</t>
  </si>
  <si>
    <t>Przeciwdziałanie alkoholizmowi</t>
  </si>
  <si>
    <t>Wydatki bieżące - środki z Miejskiego Programu Profilaktyki i Rozwiązywania Problemów Alkoholowych</t>
  </si>
  <si>
    <t xml:space="preserve">Placówki opiekuńczo-wychowawcze </t>
  </si>
  <si>
    <t>Pokrycie kosztów pobytu dzieci w placówkach opiekuńczo - wychowawczych poza powiatem Opole</t>
  </si>
  <si>
    <t xml:space="preserve">Domy pomocy społecznej </t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</si>
  <si>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</si>
  <si>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t>Ośrodki wsparcia</t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</si>
  <si>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</si>
  <si>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t>Rodziny zastępcze</t>
  </si>
  <si>
    <t>Zasiłki i pomoc w naturze oraz składki na ubezpieczenia społeczne</t>
  </si>
  <si>
    <t xml:space="preserve">Usługi opiekuńcze i specjalistyczne usługi opiekuńcze </t>
  </si>
  <si>
    <t>Wydatki na realizację zadań bieżących z zakresu administracji rządowej oraz innych zadań zleconych gminie (związkom gmin) ustawami</t>
  </si>
  <si>
    <t xml:space="preserve">Pozostała działalność </t>
  </si>
  <si>
    <t>Wydatki na realizację własnych zadań bieżących gmin (związków gmin)</t>
  </si>
  <si>
    <t xml:space="preserve">Realizacja zadań publicznych przez organizacje pozarządowe w zakresie: </t>
  </si>
  <si>
    <t>promocji i organizacji wolontariatu</t>
  </si>
  <si>
    <t>działania na rzecz osób niepełnosprawnych</t>
  </si>
  <si>
    <t>działalności wspomagającej rozwój wspólnot i społeczności lokalnych</t>
  </si>
  <si>
    <t>pomocy rodzinom i osobom w trudnej sytuacji życiowej</t>
  </si>
  <si>
    <t>Państwowe Ognisko Plastyczne - dotacja</t>
  </si>
  <si>
    <t>Internat przy WZDZ Opole - dotacja</t>
  </si>
  <si>
    <t xml:space="preserve">KULTURA I OCHRONA DZIEDZICTWA NARODOWEGO </t>
  </si>
  <si>
    <t>Ochrona i konserwacja zabytków</t>
  </si>
  <si>
    <t>Konserwacja, renowacja i roboty budowlane przy zabytku wpisanym do rejestru zabytków</t>
  </si>
  <si>
    <t>KULTURA FIZYCZNA I SPORT</t>
  </si>
  <si>
    <t>Treść</t>
  </si>
  <si>
    <t>%
  5:4</t>
  </si>
  <si>
    <t>ADMINISTRACJA PUBLICZNA</t>
  </si>
  <si>
    <t>Urząd Miasta Opola</t>
  </si>
  <si>
    <t>Komenda Miejska Państwowej Straży Pożarnej, w tym:</t>
  </si>
  <si>
    <t>wydatki inwestycyjne</t>
  </si>
  <si>
    <t>Miejski Ośrodek Pomocy Osobom Bezdomnym i Uzależnionym, w tym:</t>
  </si>
  <si>
    <t>Miejska Poradnia Psychologiczno - Pedagogiczna</t>
  </si>
  <si>
    <t>Ogółem</t>
  </si>
  <si>
    <t>Centrum Kształcenia Praktycznego, 
w tym:</t>
  </si>
  <si>
    <t>Miejski Ośrodek Sportu i Rekreacji, 
w tym:</t>
  </si>
  <si>
    <t xml:space="preserve">Wynagrodzenia 
i pochodne </t>
  </si>
  <si>
    <t xml:space="preserve">Pokrycie niedoboru        
(dotacja) </t>
  </si>
  <si>
    <t xml:space="preserve">Wydatki            
(bez wpłat do budżetu) </t>
  </si>
  <si>
    <t>Projekt</t>
  </si>
  <si>
    <t>Wydatki Razem               (4+7)</t>
  </si>
  <si>
    <t>z tego:</t>
  </si>
  <si>
    <t>Wydatki Razem               (11+14)</t>
  </si>
  <si>
    <t>Środki z budżetu krajowego</t>
  </si>
  <si>
    <t>Środki z budżetu U E</t>
  </si>
  <si>
    <t>Wydatki razem                (5+6)</t>
  </si>
  <si>
    <t>z tego źródła finansowania:</t>
  </si>
  <si>
    <t>Wydatki razem              (8+9)</t>
  </si>
  <si>
    <t>Wydatki razem                (12+13)</t>
  </si>
  <si>
    <t>Wydatki razem              (15+16)</t>
  </si>
  <si>
    <t>pożyczki i kredyty</t>
  </si>
  <si>
    <t>pozostałe</t>
  </si>
  <si>
    <t>l</t>
  </si>
  <si>
    <t>Wydatki majątkowe razem</t>
  </si>
  <si>
    <t>1.1</t>
  </si>
  <si>
    <t>Program: Fundusz Spójności</t>
  </si>
  <si>
    <t>Działanie: Infrastruktura z dziedzinie ochrony środowiska</t>
  </si>
  <si>
    <t>1.2</t>
  </si>
  <si>
    <t>Program: Sektorowy Program Operacyjny - Transport</t>
  </si>
  <si>
    <t>Priorytet 2. Bezpieczniejsza infrastruktura drogowa</t>
  </si>
  <si>
    <t>Działanie 2.2. Usprawnienie przejazdów drogami krajowymi przez miasta na prawach powiatu</t>
  </si>
  <si>
    <t>1.3</t>
  </si>
  <si>
    <t>Program: Zintegrowany Program Operacyjny Rozwoju Regionalnego</t>
  </si>
  <si>
    <t>1.4</t>
  </si>
  <si>
    <t>Program: Regionalny Program Operacyjny Województwa Opolskiego na lata 2007-2013</t>
  </si>
  <si>
    <t>II</t>
  </si>
  <si>
    <t>Wydatki bieżące razem</t>
  </si>
  <si>
    <t>2.1</t>
  </si>
  <si>
    <t>Priorytet 2. Wzmacnianie rozwoju zasobów ludzkich w regionach</t>
  </si>
  <si>
    <t>Działanie 2.2. Wyrównywanie szans edukacyjnych poprzez programy stypendialne</t>
  </si>
  <si>
    <t>2.2</t>
  </si>
  <si>
    <t>OGÓŁEM (l+ll)</t>
  </si>
  <si>
    <t>Priorytet: wspieranie polityki spójności gospodarczej i społecznej oraz niwelowanie dysproporcji rozwojowych słabiej rozwiniętych krajów m.in. poprzez budowę wielkich sieci transportowych oraz obiektów infrastruktury ochrony środowiska o dużym zasięgu oddziaływania.</t>
  </si>
  <si>
    <t>§</t>
  </si>
  <si>
    <t>Realizujący</t>
  </si>
  <si>
    <t>Razem</t>
  </si>
  <si>
    <r>
      <t>%                                     6:5</t>
    </r>
    <r>
      <rPr>
        <b/>
        <sz val="9"/>
        <rFont val="Arial CE"/>
        <family val="2"/>
      </rPr>
      <t xml:space="preserve">                       </t>
    </r>
  </si>
  <si>
    <t>2.3</t>
  </si>
  <si>
    <t>Komenda Miejska Państwowej Straży Pożarnej**</t>
  </si>
  <si>
    <t>Środowiskowy Dom Samopomocy**</t>
  </si>
  <si>
    <t>Miejski Ośrodek Pomocy Rodzinie**</t>
  </si>
  <si>
    <t>* - kwota stanowi 75% przypisanych i wykonanych dochodów</t>
  </si>
  <si>
    <t>** - kwota stanowi 95% przypisanych i wykonanych dochodów</t>
  </si>
  <si>
    <t>Nazwa jednostki budżetowej</t>
  </si>
  <si>
    <t>Publiczna Szkoła Podstawowa Nr 1</t>
  </si>
  <si>
    <t>Publiczna Szkoła Podstawowa Nr 2</t>
  </si>
  <si>
    <t>Publiczna Szkoła Podstawowa Nr 5</t>
  </si>
  <si>
    <t>w tym wydatki inwestycyjne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</si>
  <si>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</si>
  <si>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</si>
  <si>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</si>
  <si>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</si>
  <si>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</si>
  <si>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</si>
  <si>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</si>
  <si>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</si>
  <si>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</si>
  <si>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</si>
  <si>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</si>
  <si>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</si>
  <si>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</si>
  <si>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Zespół Szkolno-Przedszkolny Nr 1 - Publiczna Szkoła Podstawowa Nr 28</t>
  </si>
  <si>
    <t>Publiczna Szkoła Podstawowa Nr 29</t>
  </si>
  <si>
    <t>Zespół Szkół Specjalnych - Publiczna Szkoła Podstawowa Nr 13</t>
  </si>
  <si>
    <t>Przedszkole Publiczne Nr 2</t>
  </si>
  <si>
    <t>Przedszkole Publiczne Nr 3</t>
  </si>
  <si>
    <t>Przedszkole Publiczne Nr 4</t>
  </si>
  <si>
    <t>Przedszkole Publiczne Nr 5</t>
  </si>
  <si>
    <t>Przedszkole Publiczne Nr 6</t>
  </si>
  <si>
    <t>Przedszkole Publiczne Nr 8</t>
  </si>
  <si>
    <t>Przedszkole Publiczne Nr 14</t>
  </si>
  <si>
    <t>Przedszkole Publiczne Nr 16</t>
  </si>
  <si>
    <t>Przedszkole Publiczne Nr 18</t>
  </si>
  <si>
    <t>Przedszkole Publiczne Nr 20</t>
  </si>
  <si>
    <t>Przedszkole Publiczne Nr 21</t>
  </si>
  <si>
    <t>Przedszkole Publiczne Nr 22</t>
  </si>
  <si>
    <t>Przedszkole Publiczne Nr 23</t>
  </si>
  <si>
    <t>Przedszkole Publiczne Nr 24</t>
  </si>
  <si>
    <t>Przedszkole Publiczne Nr 25</t>
  </si>
  <si>
    <t>Przedszkole Publiczne Nr 26</t>
  </si>
  <si>
    <t>Przedszkole Publiczne Nr 28</t>
  </si>
  <si>
    <t>Przedszkole Publiczne Nr 29</t>
  </si>
  <si>
    <t>Przedszkole Publiczne Nr 30</t>
  </si>
  <si>
    <t>Przedszkole Publiczne Nr 33</t>
  </si>
  <si>
    <t>Zespół Szkolno-Przedszkolny Nr 1 - Przedszkole Publiczne Nr 36</t>
  </si>
  <si>
    <t>Przedszkole Publiczne Nr 37</t>
  </si>
  <si>
    <t>Przedszkole Publiczne Integracyjne Nr 38</t>
  </si>
  <si>
    <t>Przedszkole Publiczne Nr 42</t>
  </si>
  <si>
    <t>Przedszkole Publiczne Nr 43</t>
  </si>
  <si>
    <t>Przedszkole Publiczne Nr 44</t>
  </si>
  <si>
    <t>Przedszkole Publiczne Nr 46</t>
  </si>
  <si>
    <t>Przedszkole Publiczne Integracyjne Nr 51</t>
  </si>
  <si>
    <t>Przedszkole Publiczne Nr 54</t>
  </si>
  <si>
    <t>Przedszkole Publiczne Nr 55</t>
  </si>
  <si>
    <t>Przedszkole Publiczne Nr 56</t>
  </si>
  <si>
    <t>Przedszkole Publiczne Specjalne Nr 53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</si>
  <si>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</si>
  <si>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</si>
  <si>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</si>
  <si>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</si>
  <si>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</si>
  <si>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</si>
  <si>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</si>
  <si>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</si>
  <si>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Publiczne Liceum Ogólnokształcące 
Nr I</t>
  </si>
  <si>
    <t>Publiczne Liceum Ogólnokształcące 
Nr II</t>
  </si>
  <si>
    <t>Zespół Szkół Ogólnokształcących - Publiczne Liceum Ogólnokształcące 
Nr III</t>
  </si>
  <si>
    <t>Zespół Szkół im. Prymasa Tysiąclecia - Publiczne Liceum Ogólnokształcące 
Nr V</t>
  </si>
  <si>
    <t>Publiczne Liceum Ogólnokształcące 
Nr VI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</si>
  <si>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</si>
  <si>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</si>
  <si>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</si>
  <si>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</si>
  <si>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</si>
  <si>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Budowlanych</t>
  </si>
  <si>
    <t>Zespół Szkół Zawodowych im. Stanisława Staszica</t>
  </si>
  <si>
    <t>Zespół Państwowych Placówek Kształcenia Plastycznego</t>
  </si>
  <si>
    <t>Zespół Palcówek Oświatowych - Centrum Kształcenia Praktycznego</t>
  </si>
  <si>
    <t>Międzyszkolny Osrodek Sportowy</t>
  </si>
  <si>
    <t>Mlodzieżowy Dom Kultury</t>
  </si>
  <si>
    <t>Szkolny Ośrodek Sportowo-Wypoczynkowy w Zieleńcu</t>
  </si>
  <si>
    <t>Internat Zespołu Szkół Mechanicznych</t>
  </si>
  <si>
    <t>Zespół Placówek Oświatowych - Bursa</t>
  </si>
  <si>
    <t>Plan na 31.12.2007 r.</t>
  </si>
  <si>
    <t>Wykonanie                  za 2007 r.</t>
  </si>
  <si>
    <t>Promocja jednostek samorządu terytorialnego</t>
  </si>
  <si>
    <t>SP ZOZ Zaodrze - adaptacja pomieszczeń na szatnię dla pracowników</t>
  </si>
  <si>
    <t>SP ZOZ Zaodrze - adaptacja pomieszczeń na punkt informacyjno-rejestracyjny</t>
  </si>
  <si>
    <t>SP ZOZ "Śródmieście" - remont pomieszczeń w budynku SP ZOZ "Śródmieście" w Opolu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</si>
  <si>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</si>
  <si>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</si>
  <si>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</si>
  <si>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Realizacja programu profilaktyki chorób cukrzycy</t>
  </si>
  <si>
    <t xml:space="preserve">Realizacja programu profilaktyki wad postawy </t>
  </si>
  <si>
    <t xml:space="preserve">Realizacja programu profilaktyki w zakresie wczesnego wykrywania raka krtani - dotacja dla SP ZOZ Centrum </t>
  </si>
  <si>
    <t>Realizacja programu profilaktyki szczepień ochronnych przeciw meningokokom grupy C</t>
  </si>
  <si>
    <t>Prowadzenie oddziału dziennego pobytu dla dzieci z porażeniem mózgowym i innymi schorzeniami układu nerwowego</t>
  </si>
  <si>
    <t>Dofinansowanie działalności warsztatu terapii zajęciowej</t>
  </si>
  <si>
    <t>Pomoc finansowa dla Gminy Otmuchów z przeznaczeniem na wsparcie mieszkańców poszkodowanych w wyniku nawałnicy deszczu i gradu w maju 2007r.</t>
  </si>
  <si>
    <t>Wydatki na zadania bieżące realizowane przez gminę na podstawie porozumień z organami administracji rządowej - Realizacja projektu "Program opieki nad dzieckiem i rodziną"</t>
  </si>
  <si>
    <t>Pomoc materialna dla uczniów</t>
  </si>
  <si>
    <t>Rozliczenie projektu "Wspieranie rozwoju edukacyjnego młodzieży wiejskiej poprzez programy stypendialne" w roku szkolnym 2004/2005</t>
  </si>
  <si>
    <t>Wykonanie 
za 2007 r.</t>
  </si>
  <si>
    <t>Wykonanie za 2007 r.</t>
  </si>
  <si>
    <t>Wynik</t>
  </si>
  <si>
    <t>Urząd Miasta Opola 
- Wydział Spraw Obywatelskich</t>
  </si>
  <si>
    <t>Urząd Miasta Opola 
- Referat Nieruchomości Skarbu Państwa*</t>
  </si>
  <si>
    <t>Żłobki w tym:</t>
  </si>
  <si>
    <t>Żłobek Nr 2</t>
  </si>
  <si>
    <t>Żłobek Nr 4</t>
  </si>
  <si>
    <t>Żłobek Nr 9</t>
  </si>
  <si>
    <t xml:space="preserve">Żłobek Pomnik Matki Polki </t>
  </si>
  <si>
    <r>
      <t>nazwa projektu:</t>
    </r>
    <r>
      <rPr>
        <b/>
        <i/>
        <sz val="10"/>
        <rFont val="Arial"/>
        <family val="2"/>
      </rPr>
      <t xml:space="preserve"> "Budowa obwodnicy północnej dla miasta Opola"</t>
    </r>
  </si>
  <si>
    <t xml:space="preserve">Program: Program Operacyjny "Infrastruktura i środowisko" </t>
  </si>
  <si>
    <t>Priorytet 8: Bezpieczeństwo transportu</t>
  </si>
  <si>
    <t>Działanie 8.2: Drogi krajowe poza siecią TEN-T</t>
  </si>
  <si>
    <r>
      <t>nazwa projektu:</t>
    </r>
    <r>
      <rPr>
        <b/>
        <i/>
        <sz val="10"/>
        <rFont val="Arial"/>
        <family val="2"/>
      </rPr>
      <t xml:space="preserve"> "Przebudowa wiaduktu i układu komunikacyjnego oraz remont wiaduktu żelbetowego w ciągu ul.Reymonta"</t>
    </r>
  </si>
  <si>
    <t>Priorytet 12: Kultura i dziedzictwo kulturowe</t>
  </si>
  <si>
    <r>
      <t>nazwa projektu:</t>
    </r>
    <r>
      <rPr>
        <b/>
        <i/>
        <sz val="10"/>
        <rFont val="Arial"/>
        <family val="2"/>
      </rPr>
      <t xml:space="preserve"> "Przebudowa Amfiteatru Tysiąclecia w Opolu"</t>
    </r>
  </si>
  <si>
    <t>1.5</t>
  </si>
  <si>
    <t>Priorytet 6: Rewitalizacja</t>
  </si>
  <si>
    <t>Działanie 6.1 Obszray miejskie</t>
  </si>
  <si>
    <r>
      <t>nazwa projektu:</t>
    </r>
    <r>
      <rPr>
        <b/>
        <i/>
        <sz val="10"/>
        <rFont val="Arial"/>
        <family val="2"/>
      </rPr>
      <t xml:space="preserve"> "Przebudowa, rozbudowa i nadbudowa budynku przy ul. Minorytów 4 z przeznaczeniem na siedzibę wypożyczalni centralnej Miejskiej Biblioteki Publicznej w Opolu"</t>
    </r>
  </si>
  <si>
    <t>Planowane wydatki 2007 r.</t>
  </si>
  <si>
    <t>Wykonanie wydatków w 2007 r.</t>
  </si>
  <si>
    <t>Działanie 2.1. Rozwój umiejętności powiązany z potrzebami regionalnego rynku pracy i możliwości kształcenia ustawicznego w regionie</t>
  </si>
  <si>
    <r>
      <t xml:space="preserve">nazwa projektu: </t>
    </r>
    <r>
      <rPr>
        <b/>
        <i/>
        <sz val="10"/>
        <rFont val="Arial"/>
        <family val="2"/>
      </rPr>
      <t>„Podnoszenie i dostosowanie kwalifikacji zawodowych do potrzeb administracji samorządowej"</t>
    </r>
  </si>
  <si>
    <r>
      <t xml:space="preserve">nazwa projektu: </t>
    </r>
    <r>
      <rPr>
        <b/>
        <i/>
        <sz val="10"/>
        <rFont val="Arial"/>
        <family val="2"/>
      </rPr>
      <t xml:space="preserve">„Wspieranie rozwoju edukacyjnego młodzieży wiejskiej poprzez programy stypendialne w roku 2006/2007” </t>
    </r>
  </si>
  <si>
    <t>Program: Inicjatywa Wspólnotowa INTERREG III A Polska -Czechy</t>
  </si>
  <si>
    <t>Priorytet 2. Rozwój społeczności lokalnej na obszarze przygranicznym</t>
  </si>
  <si>
    <r>
      <t xml:space="preserve">nazwa projektu: </t>
    </r>
    <r>
      <rPr>
        <b/>
        <i/>
        <sz val="10"/>
        <rFont val="Arial"/>
        <family val="2"/>
      </rPr>
      <t xml:space="preserve">„Polsko – czeska współpraca sportowa Opole – Ołomuniec” </t>
    </r>
  </si>
  <si>
    <t>2.4</t>
  </si>
  <si>
    <t>Program: Inicjatywa Wspólnotowa INTERREG III CADSES</t>
  </si>
  <si>
    <t>Priorytet 1. Wspieranie rozwoju przestrzennego i działań podejmowanych dla osiągnięcia spójności społeczno - gospodarczej</t>
  </si>
  <si>
    <t xml:space="preserve">Działanie 1.1. Wspieranie wdrażania wspólnych strategii i działań </t>
  </si>
  <si>
    <r>
      <t xml:space="preserve">nazwa projektu: </t>
    </r>
    <r>
      <rPr>
        <b/>
        <i/>
        <sz val="10"/>
        <rFont val="Arial"/>
        <family val="2"/>
      </rPr>
      <t xml:space="preserve">„ED-C III Via REGIA" </t>
    </r>
  </si>
  <si>
    <t>Urząd Miasta Opola 
- Wydział Świadczeń Socjalnych**</t>
  </si>
  <si>
    <r>
      <t>nazwa projektu:</t>
    </r>
    <r>
      <rPr>
        <b/>
        <i/>
        <sz val="10"/>
        <rFont val="Arial"/>
        <family val="2"/>
      </rPr>
      <t>" Poprawa jakości wody w Opolu"</t>
    </r>
  </si>
  <si>
    <t xml:space="preserve">pożyczki na prefinansowanie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</si>
</sst>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22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7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68" fontId="6" fillId="3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3" borderId="1" xfId="67" applyFont="1" applyFill="1" applyBorder="1" applyAlignment="1">
      <alignment horizontal="center" vertical="center"/>
      <protection/>
    </xf>
    <xf numFmtId="3" fontId="7" fillId="3" borderId="1" xfId="67" applyNumberFormat="1" applyFont="1" applyFill="1" applyBorder="1" applyAlignment="1">
      <alignment horizontal="center" vertical="center" wrapText="1"/>
      <protection/>
    </xf>
    <xf numFmtId="1" fontId="7" fillId="3" borderId="1" xfId="67" applyNumberFormat="1" applyFont="1" applyFill="1" applyBorder="1" applyAlignment="1">
      <alignment horizontal="left" vertical="center"/>
      <protection/>
    </xf>
    <xf numFmtId="1" fontId="7" fillId="3" borderId="1" xfId="67" applyNumberFormat="1" applyFont="1" applyFill="1" applyBorder="1" applyAlignment="1">
      <alignment horizontal="center" vertical="center" wrapText="1"/>
      <protection/>
    </xf>
    <xf numFmtId="0" fontId="7" fillId="0" borderId="1" xfId="67" applyFont="1" applyFill="1" applyBorder="1" applyAlignment="1">
      <alignment horizontal="center" vertical="center"/>
      <protection/>
    </xf>
    <xf numFmtId="0" fontId="0" fillId="0" borderId="1" xfId="67" applyFont="1" applyFill="1" applyBorder="1" applyAlignment="1">
      <alignment horizontal="center" vertical="center"/>
      <protection/>
    </xf>
    <xf numFmtId="3" fontId="9" fillId="0" borderId="1" xfId="67" applyNumberFormat="1" applyFont="1" applyFill="1" applyBorder="1" applyAlignment="1">
      <alignment horizontal="left" vertical="center" wrapText="1"/>
      <protection/>
    </xf>
    <xf numFmtId="0" fontId="9" fillId="0" borderId="1" xfId="67" applyFont="1" applyFill="1" applyBorder="1" applyAlignment="1">
      <alignment horizontal="left" vertical="center"/>
      <protection/>
    </xf>
    <xf numFmtId="3" fontId="9" fillId="0" borderId="1" xfId="67" applyNumberFormat="1" applyFont="1" applyFill="1" applyBorder="1" applyAlignment="1">
      <alignment vertical="center" wrapText="1"/>
      <protection/>
    </xf>
    <xf numFmtId="0" fontId="9" fillId="0" borderId="1" xfId="67" applyFont="1" applyFill="1" applyBorder="1" applyAlignment="1">
      <alignment horizontal="left" vertical="center" wrapText="1"/>
      <protection/>
    </xf>
    <xf numFmtId="1" fontId="0" fillId="0" borderId="1" xfId="67" applyNumberFormat="1" applyFont="1" applyFill="1" applyBorder="1" applyAlignment="1">
      <alignment horizontal="center" vertical="center" wrapText="1"/>
      <protection/>
    </xf>
    <xf numFmtId="1" fontId="7" fillId="3" borderId="1" xfId="67" applyNumberFormat="1" applyFont="1" applyFill="1" applyBorder="1" applyAlignment="1">
      <alignment horizontal="center" vertical="center"/>
      <protection/>
    </xf>
    <xf numFmtId="1" fontId="0" fillId="0" borderId="1" xfId="67" applyNumberFormat="1" applyFont="1" applyFill="1" applyBorder="1" applyAlignment="1">
      <alignment horizontal="center" vertical="center"/>
      <protection/>
    </xf>
    <xf numFmtId="1" fontId="7" fillId="0" borderId="1" xfId="67" applyNumberFormat="1" applyFont="1" applyFill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0" fontId="7" fillId="3" borderId="1" xfId="66" applyFont="1" applyFill="1" applyBorder="1" applyAlignment="1">
      <alignment horizontal="center" vertical="center"/>
      <protection/>
    </xf>
    <xf numFmtId="1" fontId="0" fillId="0" borderId="1" xfId="66" applyNumberFormat="1" applyFont="1" applyBorder="1" applyAlignment="1">
      <alignment horizontal="center" vertical="center" wrapText="1"/>
      <protection/>
    </xf>
    <xf numFmtId="3" fontId="9" fillId="0" borderId="1" xfId="66" applyNumberFormat="1" applyFont="1" applyBorder="1" applyAlignment="1">
      <alignment vertical="center" wrapText="1"/>
      <protection/>
    </xf>
    <xf numFmtId="0" fontId="6" fillId="3" borderId="1" xfId="66" applyFont="1" applyFill="1" applyBorder="1" applyAlignment="1">
      <alignment horizontal="center" vertical="center"/>
      <protection/>
    </xf>
    <xf numFmtId="168" fontId="10" fillId="0" borderId="6" xfId="0" applyNumberFormat="1" applyFont="1" applyFill="1" applyBorder="1" applyAlignment="1">
      <alignment horizontal="center" vertical="center" wrapText="1"/>
    </xf>
    <xf numFmtId="168" fontId="11" fillId="3" borderId="6" xfId="0" applyNumberFormat="1" applyFont="1" applyFill="1" applyBorder="1" applyAlignment="1">
      <alignment horizontal="center" vertical="center" wrapText="1"/>
    </xf>
    <xf numFmtId="168" fontId="6" fillId="3" borderId="6" xfId="0" applyNumberFormat="1" applyFont="1" applyFill="1" applyBorder="1" applyAlignment="1">
      <alignment horizontal="center" vertical="center" wrapText="1"/>
    </xf>
    <xf numFmtId="3" fontId="7" fillId="3" borderId="2" xfId="66" applyNumberFormat="1" applyFont="1" applyFill="1" applyBorder="1" applyAlignment="1">
      <alignment horizontal="center" vertical="center"/>
      <protection/>
    </xf>
    <xf numFmtId="3" fontId="0" fillId="0" borderId="2" xfId="66" applyNumberFormat="1" applyFont="1" applyBorder="1" applyAlignment="1">
      <alignment horizontal="center" vertical="center" wrapText="1"/>
      <protection/>
    </xf>
    <xf numFmtId="3" fontId="6" fillId="3" borderId="2" xfId="66" applyNumberFormat="1" applyFont="1" applyFill="1" applyBorder="1" applyAlignment="1">
      <alignment horizontal="center" vertical="center"/>
      <protection/>
    </xf>
    <xf numFmtId="1" fontId="7" fillId="3" borderId="1" xfId="69" applyNumberFormat="1" applyFont="1" applyFill="1" applyBorder="1" applyAlignment="1">
      <alignment horizontal="center" vertical="center" wrapText="1"/>
      <protection/>
    </xf>
    <xf numFmtId="3" fontId="7" fillId="3" borderId="1" xfId="69" applyNumberFormat="1" applyFont="1" applyFill="1" applyBorder="1" applyAlignment="1">
      <alignment horizontal="center" vertical="center" wrapText="1"/>
      <protection/>
    </xf>
    <xf numFmtId="0" fontId="7" fillId="2" borderId="1" xfId="69" applyFont="1" applyFill="1" applyBorder="1" applyAlignment="1">
      <alignment horizontal="center" vertical="center" wrapText="1"/>
      <protection/>
    </xf>
    <xf numFmtId="0" fontId="0" fillId="0" borderId="0" xfId="69" applyFont="1" applyAlignment="1">
      <alignment/>
      <protection/>
    </xf>
    <xf numFmtId="0" fontId="8" fillId="0" borderId="1" xfId="69" applyFont="1" applyBorder="1" applyAlignment="1">
      <alignment horizontal="center" vertical="center"/>
      <protection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69" applyFont="1" applyAlignment="1">
      <alignment horizontal="center" vertical="center"/>
      <protection/>
    </xf>
    <xf numFmtId="0" fontId="7" fillId="0" borderId="0" xfId="69" applyFont="1" applyFill="1">
      <alignment/>
      <protection/>
    </xf>
    <xf numFmtId="0" fontId="0" fillId="0" borderId="0" xfId="69" applyFont="1" applyFill="1">
      <alignment/>
      <protection/>
    </xf>
    <xf numFmtId="0" fontId="7" fillId="0" borderId="0" xfId="69" applyFont="1" applyFill="1" applyAlignment="1">
      <alignment horizontal="center" vertical="center" wrapText="1"/>
      <protection/>
    </xf>
    <xf numFmtId="0" fontId="0" fillId="0" borderId="0" xfId="69" applyFont="1">
      <alignment/>
      <protection/>
    </xf>
    <xf numFmtId="0" fontId="0" fillId="0" borderId="0" xfId="69" applyFont="1" applyAlignment="1">
      <alignment wrapText="1"/>
      <protection/>
    </xf>
    <xf numFmtId="3" fontId="9" fillId="0" borderId="0" xfId="69" applyNumberFormat="1" applyFont="1">
      <alignment/>
      <protection/>
    </xf>
    <xf numFmtId="1" fontId="7" fillId="0" borderId="1" xfId="69" applyNumberFormat="1" applyFont="1" applyFill="1" applyBorder="1" applyAlignment="1">
      <alignment horizontal="center" vertical="center" wrapText="1"/>
      <protection/>
    </xf>
    <xf numFmtId="3" fontId="7" fillId="0" borderId="1" xfId="69" applyNumberFormat="1" applyFont="1" applyFill="1" applyBorder="1" applyAlignment="1">
      <alignment horizontal="left" vertical="center" wrapText="1"/>
      <protection/>
    </xf>
    <xf numFmtId="1" fontId="0" fillId="0" borderId="1" xfId="69" applyNumberFormat="1" applyFont="1" applyFill="1" applyBorder="1" applyAlignment="1">
      <alignment horizontal="center" vertical="center" wrapText="1"/>
      <protection/>
    </xf>
    <xf numFmtId="3" fontId="9" fillId="0" borderId="1" xfId="69" applyNumberFormat="1" applyFont="1" applyFill="1" applyBorder="1" applyAlignment="1">
      <alignment horizontal="right" vertical="center" wrapText="1"/>
      <protection/>
    </xf>
    <xf numFmtId="49" fontId="9" fillId="0" borderId="1" xfId="69" applyNumberFormat="1" applyFont="1" applyFill="1" applyBorder="1" applyAlignment="1">
      <alignment horizontal="right" vertical="center" wrapText="1"/>
      <protection/>
    </xf>
    <xf numFmtId="49" fontId="7" fillId="0" borderId="1" xfId="69" applyNumberFormat="1" applyFont="1" applyFill="1" applyBorder="1" applyAlignment="1">
      <alignment horizontal="left" vertical="center" wrapText="1"/>
      <protection/>
    </xf>
    <xf numFmtId="3" fontId="9" fillId="0" borderId="1" xfId="69" applyNumberFormat="1" applyFont="1" applyBorder="1" applyAlignment="1">
      <alignment horizontal="right" vertical="center" wrapText="1"/>
      <protection/>
    </xf>
    <xf numFmtId="3" fontId="14" fillId="0" borderId="1" xfId="69" applyNumberFormat="1" applyFont="1" applyBorder="1" applyAlignment="1">
      <alignment horizontal="right" vertical="center" wrapText="1"/>
      <protection/>
    </xf>
    <xf numFmtId="3" fontId="14" fillId="0" borderId="1" xfId="69" applyNumberFormat="1" applyFont="1" applyFill="1" applyBorder="1" applyAlignment="1">
      <alignment horizontal="right" vertical="center" wrapText="1"/>
      <protection/>
    </xf>
    <xf numFmtId="3" fontId="7" fillId="0" borderId="1" xfId="69" applyNumberFormat="1" applyFont="1" applyFill="1" applyBorder="1" applyAlignment="1">
      <alignment vertical="center" wrapText="1"/>
      <protection/>
    </xf>
    <xf numFmtId="1" fontId="0" fillId="3" borderId="1" xfId="69" applyNumberFormat="1" applyFont="1" applyFill="1" applyBorder="1" applyAlignment="1">
      <alignment horizontal="center" vertical="center" wrapText="1"/>
      <protection/>
    </xf>
    <xf numFmtId="49" fontId="9" fillId="0" borderId="1" xfId="69" applyNumberFormat="1" applyFont="1" applyBorder="1" applyAlignment="1">
      <alignment horizontal="right" vertical="center" wrapText="1"/>
      <protection/>
    </xf>
    <xf numFmtId="0" fontId="0" fillId="3" borderId="1" xfId="67" applyFont="1" applyFill="1" applyBorder="1" applyAlignment="1">
      <alignment horizontal="center" vertical="center"/>
      <protection/>
    </xf>
    <xf numFmtId="0" fontId="9" fillId="0" borderId="1" xfId="67" applyFont="1" applyFill="1" applyBorder="1" applyAlignment="1">
      <alignment horizontal="right" vertical="center"/>
      <protection/>
    </xf>
    <xf numFmtId="0" fontId="7" fillId="0" borderId="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4" fontId="6" fillId="3" borderId="11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" fontId="7" fillId="3" borderId="4" xfId="66" applyNumberFormat="1" applyFont="1" applyFill="1" applyBorder="1" applyAlignment="1">
      <alignment horizontal="center" vertical="center"/>
      <protection/>
    </xf>
    <xf numFmtId="4" fontId="0" fillId="0" borderId="4" xfId="66" applyNumberFormat="1" applyFont="1" applyBorder="1" applyAlignment="1">
      <alignment horizontal="center" vertical="center" wrapText="1"/>
      <protection/>
    </xf>
    <xf numFmtId="4" fontId="9" fillId="0" borderId="4" xfId="66" applyNumberFormat="1" applyFont="1" applyBorder="1" applyAlignment="1">
      <alignment horizontal="center" vertical="center" wrapText="1"/>
      <protection/>
    </xf>
    <xf numFmtId="4" fontId="6" fillId="3" borderId="11" xfId="66" applyNumberFormat="1" applyFont="1" applyFill="1" applyBorder="1" applyAlignment="1">
      <alignment horizontal="center" vertical="center"/>
      <protection/>
    </xf>
    <xf numFmtId="3" fontId="7" fillId="3" borderId="2" xfId="67" applyNumberFormat="1" applyFont="1" applyFill="1" applyBorder="1" applyAlignment="1">
      <alignment horizontal="center" vertical="center"/>
      <protection/>
    </xf>
    <xf numFmtId="3" fontId="0" fillId="0" borderId="2" xfId="67" applyNumberFormat="1" applyFont="1" applyFill="1" applyBorder="1" applyAlignment="1">
      <alignment horizontal="center" vertical="center"/>
      <protection/>
    </xf>
    <xf numFmtId="3" fontId="0" fillId="0" borderId="2" xfId="67" applyNumberFormat="1" applyFont="1" applyFill="1" applyBorder="1" applyAlignment="1">
      <alignment horizontal="center" vertical="center" wrapText="1"/>
      <protection/>
    </xf>
    <xf numFmtId="3" fontId="7" fillId="3" borderId="2" xfId="67" applyNumberFormat="1" applyFont="1" applyFill="1" applyBorder="1" applyAlignment="1">
      <alignment horizontal="center" vertical="center" wrapText="1"/>
      <protection/>
    </xf>
    <xf numFmtId="3" fontId="6" fillId="3" borderId="2" xfId="67" applyNumberFormat="1" applyFont="1" applyFill="1" applyBorder="1" applyAlignment="1">
      <alignment horizontal="center" vertical="center" wrapText="1"/>
      <protection/>
    </xf>
    <xf numFmtId="3" fontId="9" fillId="0" borderId="2" xfId="67" applyNumberFormat="1" applyFont="1" applyFill="1" applyBorder="1" applyAlignment="1">
      <alignment horizontal="center" vertical="center"/>
      <protection/>
    </xf>
    <xf numFmtId="4" fontId="7" fillId="3" borderId="8" xfId="67" applyNumberFormat="1" applyFont="1" applyFill="1" applyBorder="1" applyAlignment="1">
      <alignment horizontal="center" vertical="center"/>
      <protection/>
    </xf>
    <xf numFmtId="4" fontId="0" fillId="0" borderId="4" xfId="67" applyNumberFormat="1" applyFont="1" applyFill="1" applyBorder="1" applyAlignment="1">
      <alignment horizontal="center" vertical="center"/>
      <protection/>
    </xf>
    <xf numFmtId="4" fontId="7" fillId="3" borderId="4" xfId="67" applyNumberFormat="1" applyFont="1" applyFill="1" applyBorder="1" applyAlignment="1">
      <alignment horizontal="center" vertical="center"/>
      <protection/>
    </xf>
    <xf numFmtId="4" fontId="0" fillId="0" borderId="4" xfId="67" applyNumberFormat="1" applyFont="1" applyFill="1" applyBorder="1" applyAlignment="1">
      <alignment horizontal="center" vertical="center" wrapText="1"/>
      <protection/>
    </xf>
    <xf numFmtId="4" fontId="7" fillId="3" borderId="4" xfId="67" applyNumberFormat="1" applyFont="1" applyFill="1" applyBorder="1" applyAlignment="1">
      <alignment horizontal="center" vertical="center" wrapText="1"/>
      <protection/>
    </xf>
    <xf numFmtId="4" fontId="6" fillId="3" borderId="11" xfId="67" applyNumberFormat="1" applyFont="1" applyFill="1" applyBorder="1" applyAlignment="1">
      <alignment horizontal="center" vertical="center" wrapText="1"/>
      <protection/>
    </xf>
    <xf numFmtId="4" fontId="9" fillId="0" borderId="4" xfId="67" applyNumberFormat="1" applyFont="1" applyFill="1" applyBorder="1" applyAlignment="1">
      <alignment horizontal="center" vertical="center"/>
      <protection/>
    </xf>
    <xf numFmtId="4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2" borderId="1" xfId="68" applyFont="1" applyFill="1" applyBorder="1" applyAlignment="1">
      <alignment horizontal="center" vertical="center" wrapText="1"/>
      <protection/>
    </xf>
    <xf numFmtId="0" fontId="7" fillId="0" borderId="0" xfId="68" applyFont="1" applyFill="1" applyAlignment="1">
      <alignment horizontal="center" vertical="center" wrapText="1"/>
      <protection/>
    </xf>
    <xf numFmtId="49" fontId="7" fillId="2" borderId="1" xfId="68" applyNumberFormat="1" applyFont="1" applyFill="1" applyBorder="1" applyAlignment="1">
      <alignment horizontal="center" vertical="center" wrapText="1"/>
      <protection/>
    </xf>
    <xf numFmtId="0" fontId="7" fillId="2" borderId="2" xfId="68" applyFont="1" applyFill="1" applyBorder="1" applyAlignment="1">
      <alignment horizontal="center" vertical="center" wrapText="1"/>
      <protection/>
    </xf>
    <xf numFmtId="4" fontId="7" fillId="2" borderId="1" xfId="68" applyNumberFormat="1" applyFont="1" applyFill="1" applyBorder="1" applyAlignment="1">
      <alignment horizontal="center" vertical="center" wrapText="1"/>
      <protection/>
    </xf>
    <xf numFmtId="49" fontId="7" fillId="2" borderId="6" xfId="68" applyNumberFormat="1" applyFont="1" applyFill="1" applyBorder="1" applyAlignment="1">
      <alignment horizontal="center" vertical="center" wrapText="1"/>
      <protection/>
    </xf>
    <xf numFmtId="0" fontId="8" fillId="0" borderId="1" xfId="68" applyFont="1" applyFill="1" applyBorder="1" applyAlignment="1">
      <alignment horizontal="center" vertical="center"/>
      <protection/>
    </xf>
    <xf numFmtId="0" fontId="8" fillId="0" borderId="7" xfId="68" applyFont="1" applyFill="1" applyBorder="1" applyAlignment="1">
      <alignment horizontal="center" vertical="center"/>
      <protection/>
    </xf>
    <xf numFmtId="0" fontId="8" fillId="0" borderId="2" xfId="68" applyFont="1" applyFill="1" applyBorder="1" applyAlignment="1">
      <alignment horizontal="center" vertical="center"/>
      <protection/>
    </xf>
    <xf numFmtId="1" fontId="8" fillId="0" borderId="7" xfId="68" applyNumberFormat="1" applyFont="1" applyFill="1" applyBorder="1" applyAlignment="1">
      <alignment horizontal="center" vertical="center"/>
      <protection/>
    </xf>
    <xf numFmtId="0" fontId="8" fillId="0" borderId="6" xfId="68" applyFont="1" applyFill="1" applyBorder="1" applyAlignment="1">
      <alignment horizontal="center" vertical="center"/>
      <protection/>
    </xf>
    <xf numFmtId="0" fontId="8" fillId="0" borderId="0" xfId="68" applyFont="1" applyFill="1" applyAlignment="1">
      <alignment horizontal="center" vertical="center"/>
      <protection/>
    </xf>
    <xf numFmtId="9" fontId="7" fillId="0" borderId="0" xfId="68" applyNumberFormat="1" applyFont="1" applyFill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10" fillId="0" borderId="0" xfId="68" applyFont="1" applyFill="1">
      <alignment/>
      <protection/>
    </xf>
    <xf numFmtId="0" fontId="0" fillId="0" borderId="0" xfId="68" applyFont="1" applyFill="1">
      <alignment/>
      <protection/>
    </xf>
    <xf numFmtId="4" fontId="0" fillId="0" borderId="2" xfId="67" applyNumberFormat="1" applyFont="1" applyFill="1" applyBorder="1" applyAlignment="1">
      <alignment horizontal="center" vertical="center"/>
      <protection/>
    </xf>
    <xf numFmtId="168" fontId="6" fillId="3" borderId="6" xfId="68" applyNumberFormat="1" applyFont="1" applyFill="1" applyBorder="1" applyAlignment="1">
      <alignment horizontal="center" vertical="center"/>
      <protection/>
    </xf>
    <xf numFmtId="1" fontId="0" fillId="0" borderId="0" xfId="68" applyNumberFormat="1" applyFont="1" applyFill="1" applyAlignment="1">
      <alignment horizontal="center" vertical="center" wrapText="1"/>
      <protection/>
    </xf>
    <xf numFmtId="3" fontId="0" fillId="0" borderId="0" xfId="68" applyNumberFormat="1" applyFont="1" applyFill="1" applyAlignment="1">
      <alignment horizontal="center" vertical="center" wrapText="1"/>
      <protection/>
    </xf>
    <xf numFmtId="3" fontId="0" fillId="0" borderId="0" xfId="68" applyNumberFormat="1" applyFont="1" applyFill="1">
      <alignment/>
      <protection/>
    </xf>
    <xf numFmtId="3" fontId="0" fillId="0" borderId="1" xfId="66" applyNumberFormat="1" applyFont="1" applyBorder="1" applyAlignment="1">
      <alignment horizontal="center" vertical="center" wrapText="1"/>
      <protection/>
    </xf>
    <xf numFmtId="3" fontId="9" fillId="0" borderId="1" xfId="66" applyNumberFormat="1" applyFont="1" applyBorder="1" applyAlignment="1">
      <alignment horizontal="center" vertical="center" wrapText="1"/>
      <protection/>
    </xf>
    <xf numFmtId="1" fontId="7" fillId="0" borderId="1" xfId="0" applyNumberFormat="1" applyFont="1" applyFill="1" applyBorder="1" applyAlignment="1">
      <alignment horizontal="center" vertical="center" wrapText="1"/>
    </xf>
    <xf numFmtId="3" fontId="9" fillId="0" borderId="1" xfId="69" applyNumberFormat="1" applyFont="1" applyFill="1" applyBorder="1" applyAlignment="1">
      <alignment horizontal="right" vertical="center" wrapText="1"/>
      <protection/>
    </xf>
    <xf numFmtId="3" fontId="9" fillId="0" borderId="1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vertical="top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168" fontId="7" fillId="3" borderId="6" xfId="68" applyNumberFormat="1" applyFont="1" applyFill="1" applyBorder="1" applyAlignment="1">
      <alignment horizontal="center" vertical="center"/>
      <protection/>
    </xf>
    <xf numFmtId="168" fontId="0" fillId="0" borderId="6" xfId="68" applyNumberFormat="1" applyFont="1" applyFill="1" applyBorder="1" applyAlignment="1">
      <alignment horizontal="center" vertical="center"/>
      <protection/>
    </xf>
    <xf numFmtId="1" fontId="0" fillId="0" borderId="1" xfId="67" applyNumberFormat="1" applyFont="1" applyFill="1" applyBorder="1" applyAlignment="1">
      <alignment horizontal="left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3" fontId="6" fillId="3" borderId="2" xfId="69" applyNumberFormat="1" applyFont="1" applyFill="1" applyBorder="1" applyAlignment="1">
      <alignment horizontal="center" vertical="center" wrapText="1"/>
      <protection/>
    </xf>
    <xf numFmtId="3" fontId="7" fillId="0" borderId="6" xfId="69" applyNumberFormat="1" applyFont="1" applyBorder="1" applyAlignment="1">
      <alignment horizontal="center" vertical="center" wrapText="1"/>
      <protection/>
    </xf>
    <xf numFmtId="3" fontId="7" fillId="0" borderId="2" xfId="69" applyNumberFormat="1" applyFont="1" applyBorder="1" applyAlignment="1">
      <alignment horizontal="center" vertical="center" wrapText="1"/>
      <protection/>
    </xf>
    <xf numFmtId="0" fontId="8" fillId="0" borderId="2" xfId="69" applyFont="1" applyBorder="1" applyAlignment="1">
      <alignment horizontal="center" vertical="center"/>
      <protection/>
    </xf>
    <xf numFmtId="3" fontId="7" fillId="3" borderId="2" xfId="69" applyNumberFormat="1" applyFont="1" applyFill="1" applyBorder="1" applyAlignment="1">
      <alignment horizontal="center" vertical="center" wrapText="1"/>
      <protection/>
    </xf>
    <xf numFmtId="3" fontId="7" fillId="0" borderId="2" xfId="69" applyNumberFormat="1" applyFont="1" applyFill="1" applyBorder="1" applyAlignment="1">
      <alignment horizontal="center" vertical="center" wrapText="1"/>
      <protection/>
    </xf>
    <xf numFmtId="3" fontId="0" fillId="0" borderId="2" xfId="69" applyNumberFormat="1" applyFont="1" applyFill="1" applyBorder="1" applyAlignment="1">
      <alignment horizontal="center" vertical="center" wrapText="1"/>
      <protection/>
    </xf>
    <xf numFmtId="0" fontId="8" fillId="0" borderId="6" xfId="69" applyFont="1" applyBorder="1" applyAlignment="1">
      <alignment horizontal="center" vertical="center"/>
      <protection/>
    </xf>
    <xf numFmtId="168" fontId="7" fillId="3" borderId="6" xfId="69" applyNumberFormat="1" applyFont="1" applyFill="1" applyBorder="1" applyAlignment="1">
      <alignment horizontal="center" vertical="center" wrapText="1"/>
      <protection/>
    </xf>
    <xf numFmtId="168" fontId="7" fillId="0" borderId="6" xfId="69" applyNumberFormat="1" applyFont="1" applyFill="1" applyBorder="1" applyAlignment="1">
      <alignment horizontal="center" vertical="center" wrapText="1"/>
      <protection/>
    </xf>
    <xf numFmtId="168" fontId="0" fillId="0" borderId="6" xfId="69" applyNumberFormat="1" applyFont="1" applyFill="1" applyBorder="1" applyAlignment="1">
      <alignment horizontal="center" vertical="center" wrapText="1"/>
      <protection/>
    </xf>
    <xf numFmtId="168" fontId="6" fillId="3" borderId="6" xfId="69" applyNumberFormat="1" applyFont="1" applyFill="1" applyBorder="1" applyAlignment="1">
      <alignment horizontal="center" vertical="center" wrapText="1"/>
      <protection/>
    </xf>
    <xf numFmtId="3" fontId="7" fillId="0" borderId="8" xfId="69" applyNumberFormat="1" applyFont="1" applyBorder="1" applyAlignment="1">
      <alignment horizontal="center" vertical="center" wrapText="1"/>
      <protection/>
    </xf>
    <xf numFmtId="0" fontId="8" fillId="0" borderId="4" xfId="69" applyFont="1" applyBorder="1" applyAlignment="1">
      <alignment horizontal="center" vertical="center"/>
      <protection/>
    </xf>
    <xf numFmtId="4" fontId="7" fillId="3" borderId="4" xfId="69" applyNumberFormat="1" applyFont="1" applyFill="1" applyBorder="1" applyAlignment="1">
      <alignment horizontal="center" vertical="center" wrapText="1"/>
      <protection/>
    </xf>
    <xf numFmtId="4" fontId="7" fillId="0" borderId="4" xfId="69" applyNumberFormat="1" applyFont="1" applyFill="1" applyBorder="1" applyAlignment="1">
      <alignment horizontal="center" vertical="center" wrapText="1"/>
      <protection/>
    </xf>
    <xf numFmtId="4" fontId="0" fillId="0" borderId="4" xfId="69" applyNumberFormat="1" applyFont="1" applyFill="1" applyBorder="1" applyAlignment="1">
      <alignment horizontal="center" vertical="center" wrapText="1"/>
      <protection/>
    </xf>
    <xf numFmtId="4" fontId="7" fillId="0" borderId="4" xfId="69" applyNumberFormat="1" applyFont="1" applyBorder="1" applyAlignment="1">
      <alignment horizontal="center" vertical="center" wrapText="1"/>
      <protection/>
    </xf>
    <xf numFmtId="4" fontId="0" fillId="0" borderId="4" xfId="0" applyNumberFormat="1" applyFont="1" applyBorder="1" applyAlignment="1">
      <alignment horizontal="center" vertical="center" wrapText="1"/>
    </xf>
    <xf numFmtId="4" fontId="6" fillId="3" borderId="11" xfId="69" applyNumberFormat="1" applyFont="1" applyFill="1" applyBorder="1" applyAlignment="1">
      <alignment horizontal="center" vertical="center" wrapText="1"/>
      <protection/>
    </xf>
    <xf numFmtId="3" fontId="9" fillId="0" borderId="2" xfId="67" applyNumberFormat="1" applyFont="1" applyFill="1" applyBorder="1" applyAlignment="1">
      <alignment horizontal="center" vertical="center" wrapText="1"/>
      <protection/>
    </xf>
    <xf numFmtId="4" fontId="9" fillId="0" borderId="4" xfId="67" applyNumberFormat="1" applyFont="1" applyFill="1" applyBorder="1" applyAlignment="1">
      <alignment horizontal="center" vertical="center" wrapText="1"/>
      <protection/>
    </xf>
    <xf numFmtId="3" fontId="9" fillId="0" borderId="2" xfId="67" applyNumberFormat="1" applyFont="1" applyFill="1" applyBorder="1" applyAlignment="1">
      <alignment horizontal="center" vertical="center"/>
      <protection/>
    </xf>
    <xf numFmtId="4" fontId="9" fillId="0" borderId="4" xfId="67" applyNumberFormat="1" applyFont="1" applyFill="1" applyBorder="1" applyAlignment="1">
      <alignment horizontal="center" vertical="center"/>
      <protection/>
    </xf>
    <xf numFmtId="3" fontId="7" fillId="0" borderId="2" xfId="0" applyNumberFormat="1" applyFont="1" applyFill="1" applyBorder="1" applyAlignment="1" quotePrefix="1">
      <alignment horizontal="center" vertical="center" wrapText="1"/>
    </xf>
    <xf numFmtId="4" fontId="7" fillId="0" borderId="4" xfId="0" applyNumberFormat="1" applyFont="1" applyFill="1" applyBorder="1" applyAlignment="1" quotePrefix="1">
      <alignment horizontal="center" vertical="center" wrapText="1"/>
    </xf>
    <xf numFmtId="168" fontId="0" fillId="0" borderId="6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8" fontId="13" fillId="0" borderId="6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quotePrefix="1">
      <alignment horizontal="center" vertical="center" wrapText="1"/>
    </xf>
    <xf numFmtId="3" fontId="7" fillId="0" borderId="1" xfId="65" applyNumberFormat="1" applyFont="1" applyFill="1" applyBorder="1" applyAlignment="1" quotePrefix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 horizontal="center" vertical="center"/>
    </xf>
    <xf numFmtId="3" fontId="7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 quotePrefix="1">
      <alignment horizontal="center" vertical="center" wrapText="1"/>
    </xf>
    <xf numFmtId="3" fontId="7" fillId="0" borderId="15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 quotePrefix="1">
      <alignment horizontal="center"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168" fontId="10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3" fontId="20" fillId="0" borderId="1" xfId="0" applyNumberFormat="1" applyFont="1" applyFill="1" applyBorder="1" applyAlignment="1" applyProtection="1">
      <alignment horizontal="center" vertical="center" wrapText="1"/>
      <protection/>
    </xf>
    <xf numFmtId="4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3" borderId="1" xfId="0" applyNumberFormat="1" applyFont="1" applyFill="1" applyBorder="1" applyAlignment="1" applyProtection="1">
      <alignment horizontal="center" vertical="center" wrapText="1"/>
      <protection/>
    </xf>
    <xf numFmtId="4" fontId="20" fillId="3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3" borderId="1" xfId="69" applyNumberFormat="1" applyFont="1" applyFill="1" applyBorder="1" applyAlignment="1">
      <alignment horizontal="center" vertical="center" wrapText="1"/>
      <protection/>
    </xf>
    <xf numFmtId="3" fontId="6" fillId="3" borderId="1" xfId="67" applyNumberFormat="1" applyFont="1" applyFill="1" applyBorder="1" applyAlignment="1">
      <alignment horizontal="center" vertical="center" wrapText="1"/>
      <protection/>
    </xf>
    <xf numFmtId="0" fontId="13" fillId="3" borderId="1" xfId="67" applyFont="1" applyFill="1" applyBorder="1" applyAlignment="1">
      <alignment horizontal="center" vertical="center" wrapText="1"/>
      <protection/>
    </xf>
    <xf numFmtId="0" fontId="7" fillId="0" borderId="1" xfId="68" applyFont="1" applyFill="1" applyBorder="1" applyAlignment="1">
      <alignment horizontal="center" vertical="center" wrapText="1"/>
      <protection/>
    </xf>
    <xf numFmtId="0" fontId="7" fillId="0" borderId="7" xfId="68" applyFont="1" applyFill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</cellXfs>
  <cellStyles count="59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iperłącze" xfId="62"/>
    <cellStyle name="Normal_laroux" xfId="63"/>
    <cellStyle name="normální_laroux" xfId="64"/>
    <cellStyle name="Normalny_zał. 11-17, 19-2006" xfId="65"/>
    <cellStyle name="Normalny_zał. 11-17, 19-2006-IV" xfId="66"/>
    <cellStyle name="Normalny_zał. 11-17-2005" xfId="67"/>
    <cellStyle name="Normalny_zał. 11-19 Pozostałe załączniki" xfId="68"/>
    <cellStyle name="Normalny_Załącznik do uchwały" xfId="69"/>
    <cellStyle name="Odwiedzone hiperłącze" xfId="70"/>
    <cellStyle name="Percent" xfId="71"/>
    <cellStyle name="Currency" xfId="72"/>
    <cellStyle name="Currency [0]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Grudzie&#324;\xls\2006%20ROK\Korekty\Wrzesie&#324;\xls\2000%20ROK\Korekty%202000\SPR\STAROCIE\INFOR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Grudzie&#324;\xls\2006%20ROK\Korekty\Wrzesie&#324;\xls\1999%20ROK\Sprawozdania%201999\SPR\STAROCIE\SPRAW97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Grudzie&#324;\xls\2006%20ROK\Korekty\Wrzesie&#324;\xls\2001%20ROK\Wstepny%20projekt\1999%20ROK\Projekt%20bud&#380;etu%202000\SPR\STAROCIE\INFOR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69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15" bestFit="1" customWidth="1"/>
    <col min="2" max="2" width="40.875" style="15" customWidth="1"/>
    <col min="3" max="3" width="16.125" style="15" customWidth="1"/>
    <col min="4" max="4" width="17.25390625" style="15" customWidth="1"/>
    <col min="5" max="5" width="8.125" style="15" customWidth="1"/>
    <col min="6" max="16384" width="9.125" style="15" customWidth="1"/>
  </cols>
  <sheetData>
    <row r="1" spans="1:5" s="4" customFormat="1" ht="55.5" customHeight="1">
      <c r="A1" s="1" t="s">
        <v>2</v>
      </c>
      <c r="B1" s="2" t="s">
        <v>3</v>
      </c>
      <c r="C1" s="2" t="s">
        <v>251</v>
      </c>
      <c r="D1" s="3" t="s">
        <v>252</v>
      </c>
      <c r="E1" s="20" t="s">
        <v>23</v>
      </c>
    </row>
    <row r="2" spans="1:5" s="8" customFormat="1" ht="11.25" customHeight="1">
      <c r="A2" s="5">
        <v>1</v>
      </c>
      <c r="B2" s="6">
        <v>2</v>
      </c>
      <c r="C2" s="6">
        <v>3</v>
      </c>
      <c r="D2" s="7">
        <v>4</v>
      </c>
      <c r="E2" s="21">
        <v>5</v>
      </c>
    </row>
    <row r="3" spans="1:5" s="10" customFormat="1" ht="21" customHeight="1">
      <c r="A3" s="65"/>
      <c r="B3" s="65" t="s">
        <v>64</v>
      </c>
      <c r="C3" s="72">
        <f>C4+C5+C6+C8</f>
        <v>8621000</v>
      </c>
      <c r="D3" s="120">
        <f>D4+D5+D6+D8</f>
        <v>8588769.49</v>
      </c>
      <c r="E3" s="70">
        <f>D3/C3</f>
        <v>0.9962613954297646</v>
      </c>
    </row>
    <row r="4" spans="1:5" s="11" customFormat="1" ht="21" customHeight="1">
      <c r="A4" s="66">
        <v>1</v>
      </c>
      <c r="B4" s="67" t="s">
        <v>7</v>
      </c>
      <c r="C4" s="73">
        <v>1341000</v>
      </c>
      <c r="D4" s="121">
        <v>1341000</v>
      </c>
      <c r="E4" s="69">
        <f aca="true" t="shared" si="0" ref="E4:E9">D4/C4</f>
        <v>1</v>
      </c>
    </row>
    <row r="5" spans="1:6" s="10" customFormat="1" ht="21" customHeight="1">
      <c r="A5" s="66">
        <v>2</v>
      </c>
      <c r="B5" s="67" t="s">
        <v>13</v>
      </c>
      <c r="C5" s="160">
        <v>2576200</v>
      </c>
      <c r="D5" s="121">
        <v>2554000</v>
      </c>
      <c r="E5" s="69">
        <f t="shared" si="0"/>
        <v>0.9913826566260383</v>
      </c>
      <c r="F5" s="19"/>
    </row>
    <row r="6" spans="1:5" s="10" customFormat="1" ht="21" customHeight="1">
      <c r="A6" s="66">
        <v>3</v>
      </c>
      <c r="B6" s="67" t="s">
        <v>8</v>
      </c>
      <c r="C6" s="160">
        <v>1770100</v>
      </c>
      <c r="D6" s="121">
        <v>1770100</v>
      </c>
      <c r="E6" s="69">
        <f t="shared" si="0"/>
        <v>1</v>
      </c>
    </row>
    <row r="7" spans="1:5" s="10" customFormat="1" ht="21" customHeight="1">
      <c r="A7" s="66"/>
      <c r="B7" s="67" t="s">
        <v>9</v>
      </c>
      <c r="C7" s="161">
        <v>196000</v>
      </c>
      <c r="D7" s="122">
        <v>196000</v>
      </c>
      <c r="E7" s="69">
        <f t="shared" si="0"/>
        <v>1</v>
      </c>
    </row>
    <row r="8" spans="1:5" s="10" customFormat="1" ht="21" customHeight="1">
      <c r="A8" s="66">
        <v>4</v>
      </c>
      <c r="B8" s="67" t="s">
        <v>10</v>
      </c>
      <c r="C8" s="160">
        <v>2933700</v>
      </c>
      <c r="D8" s="121">
        <v>2923669.49</v>
      </c>
      <c r="E8" s="69">
        <f t="shared" si="0"/>
        <v>0.9965809353376284</v>
      </c>
    </row>
    <row r="9" spans="1:5" ht="21" customHeight="1" thickBot="1">
      <c r="A9" s="65"/>
      <c r="B9" s="68" t="s">
        <v>65</v>
      </c>
      <c r="C9" s="74">
        <f>C3</f>
        <v>8621000</v>
      </c>
      <c r="D9" s="123">
        <f>D3</f>
        <v>8588769.49</v>
      </c>
      <c r="E9" s="71">
        <f t="shared" si="0"/>
        <v>0.9962613954297646</v>
      </c>
    </row>
    <row r="10" spans="1:3" ht="12.75">
      <c r="A10" s="12"/>
      <c r="B10" s="13"/>
      <c r="C10" s="14"/>
    </row>
    <row r="11" spans="1:3" ht="12.75">
      <c r="A11" s="12"/>
      <c r="B11" s="13"/>
      <c r="C11" s="14"/>
    </row>
    <row r="12" spans="1:3" ht="12.75">
      <c r="A12" s="16"/>
      <c r="B12" s="14"/>
      <c r="C12" s="14"/>
    </row>
    <row r="13" spans="1:3" ht="12.75">
      <c r="A13" s="16"/>
      <c r="B13" s="14"/>
      <c r="C13" s="14"/>
    </row>
    <row r="14" spans="1:3" ht="12.75">
      <c r="A14" s="16"/>
      <c r="B14" s="14"/>
      <c r="C14" s="14"/>
    </row>
    <row r="15" spans="1:3" ht="12.75">
      <c r="A15" s="16"/>
      <c r="B15" s="14"/>
      <c r="C15" s="14"/>
    </row>
    <row r="16" spans="1:3" ht="12.75">
      <c r="A16" s="16"/>
      <c r="B16" s="14"/>
      <c r="C16" s="14"/>
    </row>
    <row r="17" spans="1:3" ht="12.75">
      <c r="A17" s="16"/>
      <c r="B17" s="14"/>
      <c r="C17" s="14"/>
    </row>
    <row r="18" spans="1:3" ht="12.75">
      <c r="A18" s="16"/>
      <c r="B18" s="14"/>
      <c r="C18" s="14"/>
    </row>
    <row r="19" spans="1:3" ht="12.75">
      <c r="A19" s="16"/>
      <c r="B19" s="14"/>
      <c r="C19" s="14"/>
    </row>
    <row r="20" spans="1:3" ht="12.75">
      <c r="A20" s="16"/>
      <c r="B20" s="14"/>
      <c r="C20" s="14"/>
    </row>
    <row r="21" spans="1:3" ht="12.75">
      <c r="A21" s="16"/>
      <c r="B21" s="14"/>
      <c r="C21" s="14"/>
    </row>
    <row r="22" spans="1:3" ht="12.75">
      <c r="A22" s="16"/>
      <c r="B22" s="14"/>
      <c r="C22" s="14"/>
    </row>
    <row r="23" spans="1:3" ht="12.75">
      <c r="A23" s="16"/>
      <c r="B23" s="14"/>
      <c r="C23" s="14"/>
    </row>
    <row r="24" spans="1:3" ht="12.75">
      <c r="A24" s="16"/>
      <c r="B24" s="14"/>
      <c r="C24" s="14"/>
    </row>
    <row r="25" spans="1:3" ht="12.75">
      <c r="A25" s="16"/>
      <c r="B25" s="14"/>
      <c r="C25" s="14"/>
    </row>
    <row r="26" spans="1:3" ht="12.75">
      <c r="A26" s="16"/>
      <c r="B26" s="14"/>
      <c r="C26" s="14"/>
    </row>
    <row r="27" spans="1:3" ht="12.75">
      <c r="A27" s="16"/>
      <c r="B27" s="14"/>
      <c r="C27" s="14"/>
    </row>
    <row r="28" spans="1:3" ht="12.75">
      <c r="A28" s="16"/>
      <c r="B28" s="14"/>
      <c r="C28" s="14"/>
    </row>
    <row r="29" spans="1:3" ht="12.75">
      <c r="A29" s="16"/>
      <c r="B29" s="14"/>
      <c r="C29" s="14"/>
    </row>
    <row r="30" spans="1:3" ht="12.75">
      <c r="A30" s="16"/>
      <c r="B30" s="14"/>
      <c r="C30" s="14"/>
    </row>
    <row r="31" spans="1:3" ht="12.75">
      <c r="A31" s="16"/>
      <c r="B31" s="14"/>
      <c r="C31" s="14"/>
    </row>
    <row r="32" spans="1:3" ht="12.75">
      <c r="A32" s="16"/>
      <c r="B32" s="14"/>
      <c r="C32" s="14"/>
    </row>
    <row r="33" spans="1:3" ht="12.75">
      <c r="A33" s="16"/>
      <c r="B33" s="14"/>
      <c r="C33" s="14"/>
    </row>
    <row r="34" spans="1:3" ht="12.75">
      <c r="A34" s="16"/>
      <c r="B34" s="14"/>
      <c r="C34" s="14"/>
    </row>
    <row r="35" spans="1:3" ht="12.75">
      <c r="A35" s="16"/>
      <c r="B35" s="14"/>
      <c r="C35" s="14"/>
    </row>
    <row r="36" spans="1:3" ht="12.75">
      <c r="A36" s="16"/>
      <c r="B36" s="14"/>
      <c r="C36" s="14"/>
    </row>
    <row r="37" spans="1:3" ht="12.75">
      <c r="A37" s="16"/>
      <c r="B37" s="14"/>
      <c r="C37" s="14"/>
    </row>
    <row r="38" spans="1:3" ht="12.75">
      <c r="A38" s="16"/>
      <c r="B38" s="14"/>
      <c r="C38" s="14"/>
    </row>
    <row r="39" spans="1:3" ht="12.75">
      <c r="A39" s="16"/>
      <c r="B39" s="14"/>
      <c r="C39" s="14"/>
    </row>
    <row r="40" spans="1:3" ht="12.75">
      <c r="A40" s="16"/>
      <c r="B40" s="14"/>
      <c r="C40" s="14"/>
    </row>
    <row r="41" spans="1:3" ht="12.75">
      <c r="A41" s="16"/>
      <c r="B41" s="14"/>
      <c r="C41" s="14"/>
    </row>
    <row r="42" spans="1:3" ht="12.75">
      <c r="A42" s="16"/>
      <c r="B42" s="14"/>
      <c r="C42" s="14"/>
    </row>
    <row r="43" spans="1:3" ht="12.75">
      <c r="A43" s="16"/>
      <c r="B43" s="14"/>
      <c r="C43" s="14"/>
    </row>
    <row r="44" spans="1:3" ht="12.75">
      <c r="A44" s="16"/>
      <c r="B44" s="14"/>
      <c r="C44" s="14"/>
    </row>
    <row r="45" spans="1:3" ht="12.75">
      <c r="A45" s="16"/>
      <c r="B45" s="14"/>
      <c r="C45" s="14"/>
    </row>
    <row r="46" spans="1:3" ht="12.75">
      <c r="A46" s="16"/>
      <c r="B46" s="14"/>
      <c r="C46" s="14"/>
    </row>
    <row r="47" spans="1:3" ht="12.75">
      <c r="A47" s="16"/>
      <c r="B47" s="14"/>
      <c r="C47" s="14"/>
    </row>
    <row r="48" spans="1:3" ht="12.75">
      <c r="A48" s="16"/>
      <c r="B48" s="14"/>
      <c r="C48" s="14"/>
    </row>
    <row r="49" spans="1:3" ht="12.75">
      <c r="A49" s="16"/>
      <c r="B49" s="14"/>
      <c r="C49" s="14"/>
    </row>
    <row r="50" spans="1:3" ht="12.75">
      <c r="A50" s="16"/>
      <c r="B50" s="14"/>
      <c r="C50" s="14"/>
    </row>
    <row r="51" spans="1:3" ht="12.75">
      <c r="A51" s="16"/>
      <c r="B51" s="14"/>
      <c r="C51" s="14"/>
    </row>
    <row r="52" spans="1:3" ht="12.75">
      <c r="A52" s="16"/>
      <c r="B52" s="14"/>
      <c r="C52" s="14"/>
    </row>
    <row r="53" spans="1:3" ht="12.75">
      <c r="A53" s="16"/>
      <c r="B53" s="14"/>
      <c r="C53" s="14"/>
    </row>
    <row r="54" spans="1:3" ht="12.75">
      <c r="A54" s="16"/>
      <c r="B54" s="14"/>
      <c r="C54" s="14"/>
    </row>
    <row r="55" spans="1:3" ht="12.75">
      <c r="A55" s="16"/>
      <c r="B55" s="14"/>
      <c r="C55" s="14"/>
    </row>
    <row r="56" spans="1:3" ht="12.75">
      <c r="A56" s="16"/>
      <c r="B56" s="14"/>
      <c r="C56" s="14"/>
    </row>
    <row r="57" spans="1:3" ht="12.75">
      <c r="A57" s="16"/>
      <c r="B57" s="14"/>
      <c r="C57" s="14"/>
    </row>
    <row r="58" spans="1:3" ht="12.75">
      <c r="A58" s="16"/>
      <c r="B58" s="14"/>
      <c r="C58" s="14"/>
    </row>
    <row r="59" spans="1:3" ht="12.75">
      <c r="A59" s="16"/>
      <c r="B59" s="14"/>
      <c r="C59" s="14"/>
    </row>
    <row r="60" spans="1:3" ht="12.75">
      <c r="A60" s="16"/>
      <c r="B60" s="14"/>
      <c r="C60" s="14"/>
    </row>
    <row r="61" spans="1:3" ht="12.75">
      <c r="A61" s="16"/>
      <c r="B61" s="14"/>
      <c r="C61" s="14"/>
    </row>
    <row r="62" spans="1:3" ht="12.75">
      <c r="A62" s="16"/>
      <c r="B62" s="14"/>
      <c r="C62" s="14"/>
    </row>
    <row r="63" spans="1:3" ht="12.75">
      <c r="A63" s="16"/>
      <c r="B63" s="14"/>
      <c r="C63" s="14"/>
    </row>
    <row r="64" spans="1:3" ht="12.75">
      <c r="A64" s="16"/>
      <c r="B64" s="14"/>
      <c r="C64" s="14"/>
    </row>
    <row r="65" spans="1:3" ht="12.75">
      <c r="A65" s="16"/>
      <c r="B65" s="14"/>
      <c r="C65" s="14"/>
    </row>
    <row r="66" spans="1:3" ht="12.75">
      <c r="A66" s="16"/>
      <c r="B66" s="14"/>
      <c r="C66" s="14"/>
    </row>
    <row r="67" spans="1:3" ht="12.75">
      <c r="A67" s="16"/>
      <c r="B67" s="14"/>
      <c r="C67" s="14"/>
    </row>
    <row r="68" spans="1:3" ht="12.75">
      <c r="A68" s="16"/>
      <c r="B68" s="14"/>
      <c r="C68" s="14"/>
    </row>
    <row r="69" spans="1:3" ht="12.75">
      <c r="A69" s="16"/>
      <c r="B69" s="14"/>
      <c r="C69" s="14"/>
    </row>
    <row r="70" spans="1:3" ht="12.75">
      <c r="A70" s="16"/>
      <c r="B70" s="14"/>
      <c r="C70" s="14"/>
    </row>
    <row r="71" spans="1:3" ht="12.75">
      <c r="A71" s="16"/>
      <c r="B71" s="14"/>
      <c r="C71" s="14"/>
    </row>
    <row r="72" spans="1:3" ht="12.75">
      <c r="A72" s="16"/>
      <c r="B72" s="14"/>
      <c r="C72" s="14"/>
    </row>
    <row r="73" spans="1:3" ht="12.75">
      <c r="A73" s="16"/>
      <c r="B73" s="14"/>
      <c r="C73" s="14"/>
    </row>
    <row r="74" spans="1:3" ht="12.75">
      <c r="A74" s="16"/>
      <c r="B74" s="14"/>
      <c r="C74" s="14"/>
    </row>
    <row r="75" spans="1:3" ht="12.75">
      <c r="A75" s="16"/>
      <c r="B75" s="14"/>
      <c r="C75" s="14"/>
    </row>
    <row r="76" spans="1:3" ht="12.75">
      <c r="A76" s="16"/>
      <c r="B76" s="14"/>
      <c r="C76" s="14"/>
    </row>
    <row r="77" spans="1:3" ht="12.75">
      <c r="A77" s="16"/>
      <c r="B77" s="14"/>
      <c r="C77" s="14"/>
    </row>
    <row r="78" spans="1:3" ht="12.75">
      <c r="A78" s="16"/>
      <c r="B78" s="14"/>
      <c r="C78" s="14"/>
    </row>
    <row r="79" spans="1:3" ht="12.75">
      <c r="A79" s="16"/>
      <c r="B79" s="14"/>
      <c r="C79" s="14"/>
    </row>
    <row r="80" spans="1:3" ht="12.75">
      <c r="A80" s="16"/>
      <c r="B80" s="14"/>
      <c r="C80" s="14"/>
    </row>
    <row r="81" spans="1:3" ht="12.75">
      <c r="A81" s="16"/>
      <c r="B81" s="14"/>
      <c r="C81" s="14"/>
    </row>
    <row r="82" spans="1:3" ht="12.75">
      <c r="A82" s="16"/>
      <c r="B82" s="14"/>
      <c r="C82" s="14"/>
    </row>
    <row r="83" spans="1:3" ht="12.75">
      <c r="A83" s="16"/>
      <c r="B83" s="14"/>
      <c r="C83" s="14"/>
    </row>
    <row r="84" spans="1:3" ht="12.75">
      <c r="A84" s="16"/>
      <c r="B84" s="14"/>
      <c r="C84" s="14"/>
    </row>
    <row r="85" spans="1:3" ht="12.75">
      <c r="A85" s="16"/>
      <c r="B85" s="14"/>
      <c r="C85" s="14"/>
    </row>
    <row r="86" spans="1:3" ht="12.75">
      <c r="A86" s="16"/>
      <c r="B86" s="14"/>
      <c r="C86" s="14"/>
    </row>
    <row r="87" spans="1:3" ht="12.75">
      <c r="A87" s="16"/>
      <c r="B87" s="14"/>
      <c r="C87" s="14"/>
    </row>
    <row r="88" spans="1:3" ht="12.75">
      <c r="A88" s="16"/>
      <c r="B88" s="14"/>
      <c r="C88" s="14"/>
    </row>
    <row r="89" spans="1:3" ht="12.75">
      <c r="A89" s="16"/>
      <c r="B89" s="14"/>
      <c r="C89" s="14"/>
    </row>
    <row r="90" spans="1:3" ht="12.75">
      <c r="A90" s="16"/>
      <c r="B90" s="14"/>
      <c r="C90" s="14"/>
    </row>
    <row r="91" spans="1:3" ht="12.75">
      <c r="A91" s="16"/>
      <c r="B91" s="14"/>
      <c r="C91" s="14"/>
    </row>
    <row r="92" spans="1:3" ht="12.75">
      <c r="A92" s="16"/>
      <c r="B92" s="14"/>
      <c r="C92" s="14"/>
    </row>
    <row r="93" spans="1:3" ht="12.75">
      <c r="A93" s="16"/>
      <c r="B93" s="14"/>
      <c r="C93" s="14"/>
    </row>
    <row r="94" spans="1:3" ht="12.75">
      <c r="A94" s="16"/>
      <c r="B94" s="14"/>
      <c r="C94" s="14"/>
    </row>
    <row r="95" spans="1:3" ht="12.75">
      <c r="A95" s="16"/>
      <c r="B95" s="14"/>
      <c r="C95" s="14"/>
    </row>
    <row r="96" spans="1:3" ht="12.75">
      <c r="A96" s="16"/>
      <c r="B96" s="14"/>
      <c r="C96" s="14"/>
    </row>
    <row r="97" spans="1:3" ht="12.75">
      <c r="A97" s="16"/>
      <c r="B97" s="14"/>
      <c r="C97" s="14"/>
    </row>
    <row r="98" spans="1:3" ht="12.75">
      <c r="A98" s="16"/>
      <c r="B98" s="14"/>
      <c r="C98" s="14"/>
    </row>
    <row r="99" spans="1:3" ht="12.75">
      <c r="A99" s="16"/>
      <c r="B99" s="14"/>
      <c r="C99" s="14"/>
    </row>
    <row r="100" spans="1:3" ht="12.75">
      <c r="A100" s="16"/>
      <c r="B100" s="14"/>
      <c r="C100" s="14"/>
    </row>
    <row r="101" spans="1:3" ht="12.75">
      <c r="A101" s="16"/>
      <c r="B101" s="14"/>
      <c r="C101" s="14"/>
    </row>
    <row r="102" spans="1:3" ht="12.75">
      <c r="A102" s="16"/>
      <c r="B102" s="14"/>
      <c r="C102" s="14"/>
    </row>
    <row r="103" spans="1:3" ht="12.75">
      <c r="A103" s="16"/>
      <c r="B103" s="14"/>
      <c r="C103" s="14"/>
    </row>
    <row r="104" spans="1:3" ht="12.75">
      <c r="A104" s="16"/>
      <c r="B104" s="14"/>
      <c r="C104" s="14"/>
    </row>
    <row r="105" spans="1:3" ht="12.75">
      <c r="A105" s="16"/>
      <c r="B105" s="14"/>
      <c r="C105" s="14"/>
    </row>
    <row r="106" spans="1:3" ht="12.75">
      <c r="A106" s="16"/>
      <c r="B106" s="14"/>
      <c r="C106" s="14"/>
    </row>
    <row r="107" spans="1:3" ht="12.75">
      <c r="A107" s="16"/>
      <c r="B107" s="14"/>
      <c r="C107" s="14"/>
    </row>
    <row r="108" spans="1:3" ht="12.75">
      <c r="A108" s="16"/>
      <c r="B108" s="14"/>
      <c r="C108" s="14"/>
    </row>
    <row r="109" spans="1:3" ht="12.75">
      <c r="A109" s="16"/>
      <c r="B109" s="14"/>
      <c r="C109" s="14"/>
    </row>
    <row r="110" spans="1:3" ht="12.75">
      <c r="A110" s="16"/>
      <c r="B110" s="14"/>
      <c r="C110" s="14"/>
    </row>
    <row r="111" spans="1:3" ht="12.75">
      <c r="A111" s="16"/>
      <c r="B111" s="14"/>
      <c r="C111" s="14"/>
    </row>
    <row r="112" spans="1:3" ht="12.75">
      <c r="A112" s="16"/>
      <c r="B112" s="14"/>
      <c r="C112" s="14"/>
    </row>
    <row r="113" spans="1:3" ht="12.75">
      <c r="A113" s="16"/>
      <c r="B113" s="14"/>
      <c r="C113" s="14"/>
    </row>
    <row r="114" spans="1:3" ht="12.75">
      <c r="A114" s="16"/>
      <c r="B114" s="14"/>
      <c r="C114" s="14"/>
    </row>
    <row r="115" spans="1:3" ht="12.75">
      <c r="A115" s="16"/>
      <c r="B115" s="14"/>
      <c r="C115" s="14"/>
    </row>
    <row r="116" spans="1:3" ht="12.75">
      <c r="A116" s="16"/>
      <c r="B116" s="14"/>
      <c r="C116" s="14"/>
    </row>
    <row r="117" spans="1:3" ht="12.75">
      <c r="A117" s="16"/>
      <c r="B117" s="14"/>
      <c r="C117" s="14"/>
    </row>
    <row r="118" spans="1:3" ht="12.75">
      <c r="A118" s="16"/>
      <c r="B118" s="14"/>
      <c r="C118" s="14"/>
    </row>
    <row r="119" spans="1:3" ht="12.75">
      <c r="A119" s="16"/>
      <c r="B119" s="14"/>
      <c r="C119" s="14"/>
    </row>
    <row r="120" spans="1:3" ht="12.75">
      <c r="A120" s="16"/>
      <c r="B120" s="14"/>
      <c r="C120" s="14"/>
    </row>
    <row r="121" spans="1:3" ht="12.75">
      <c r="A121" s="16"/>
      <c r="B121" s="14"/>
      <c r="C121" s="14"/>
    </row>
    <row r="122" spans="1:3" ht="12.75">
      <c r="A122" s="16"/>
      <c r="B122" s="14"/>
      <c r="C122" s="14"/>
    </row>
    <row r="123" spans="1:3" ht="12.75">
      <c r="A123" s="16"/>
      <c r="B123" s="14"/>
      <c r="C123" s="14"/>
    </row>
    <row r="124" spans="1:3" ht="12.75">
      <c r="A124" s="16"/>
      <c r="B124" s="14"/>
      <c r="C124" s="14"/>
    </row>
    <row r="125" spans="1:3" ht="12.75">
      <c r="A125" s="16"/>
      <c r="B125" s="14"/>
      <c r="C125" s="14"/>
    </row>
    <row r="126" spans="1:3" ht="12.75">
      <c r="A126" s="16"/>
      <c r="B126" s="14"/>
      <c r="C126" s="14"/>
    </row>
    <row r="127" spans="1:3" ht="12.75">
      <c r="A127" s="16"/>
      <c r="B127" s="14"/>
      <c r="C127" s="14"/>
    </row>
    <row r="128" spans="1:3" ht="12.75">
      <c r="A128" s="16"/>
      <c r="B128" s="14"/>
      <c r="C128" s="14"/>
    </row>
    <row r="129" spans="1:3" ht="12.75">
      <c r="A129" s="16"/>
      <c r="B129" s="14"/>
      <c r="C129" s="14"/>
    </row>
    <row r="130" spans="1:3" ht="12.75">
      <c r="A130" s="16"/>
      <c r="B130" s="14"/>
      <c r="C130" s="14"/>
    </row>
    <row r="131" spans="1:3" ht="12.75">
      <c r="A131" s="16"/>
      <c r="B131" s="14"/>
      <c r="C131" s="14"/>
    </row>
    <row r="132" spans="1:3" ht="12.75">
      <c r="A132" s="16"/>
      <c r="B132" s="14"/>
      <c r="C132" s="14"/>
    </row>
    <row r="133" spans="1:3" ht="12.75">
      <c r="A133" s="16"/>
      <c r="B133" s="14"/>
      <c r="C133" s="14"/>
    </row>
    <row r="134" spans="1:3" ht="12.75">
      <c r="A134" s="16"/>
      <c r="B134" s="14"/>
      <c r="C134" s="14"/>
    </row>
    <row r="135" spans="1:3" ht="12.75">
      <c r="A135" s="16"/>
      <c r="B135" s="14"/>
      <c r="C135" s="14"/>
    </row>
    <row r="136" spans="1:3" ht="12.75">
      <c r="A136" s="16"/>
      <c r="B136" s="14"/>
      <c r="C136" s="14"/>
    </row>
    <row r="137" spans="1:3" ht="12.75">
      <c r="A137" s="16"/>
      <c r="B137" s="14"/>
      <c r="C137" s="14"/>
    </row>
    <row r="138" spans="1:3" ht="12.75">
      <c r="A138" s="16"/>
      <c r="B138" s="14"/>
      <c r="C138" s="14"/>
    </row>
    <row r="139" spans="1:3" ht="12.75">
      <c r="A139" s="16"/>
      <c r="B139" s="14"/>
      <c r="C139" s="14"/>
    </row>
    <row r="140" spans="1:3" ht="12.75">
      <c r="A140" s="16"/>
      <c r="B140" s="14"/>
      <c r="C140" s="14"/>
    </row>
    <row r="141" spans="1:3" ht="12.75">
      <c r="A141" s="16"/>
      <c r="B141" s="14"/>
      <c r="C141" s="14"/>
    </row>
    <row r="142" spans="1:3" ht="12.75">
      <c r="A142" s="16"/>
      <c r="B142" s="14"/>
      <c r="C142" s="14"/>
    </row>
    <row r="143" spans="1:3" ht="12.75">
      <c r="A143" s="16"/>
      <c r="B143" s="14"/>
      <c r="C143" s="14"/>
    </row>
    <row r="144" spans="1:3" ht="12.75">
      <c r="A144" s="16"/>
      <c r="B144" s="14"/>
      <c r="C144" s="14"/>
    </row>
    <row r="145" spans="1:3" ht="12.75">
      <c r="A145" s="16"/>
      <c r="B145" s="14"/>
      <c r="C145" s="14"/>
    </row>
    <row r="146" spans="1:3" ht="12.75">
      <c r="A146" s="16"/>
      <c r="B146" s="14"/>
      <c r="C146" s="14"/>
    </row>
    <row r="147" spans="1:3" ht="12.75">
      <c r="A147" s="16"/>
      <c r="B147" s="14"/>
      <c r="C147" s="14"/>
    </row>
    <row r="148" spans="1:3" ht="12.75">
      <c r="A148" s="16"/>
      <c r="B148" s="14"/>
      <c r="C148" s="14"/>
    </row>
    <row r="149" spans="1:3" ht="12.75">
      <c r="A149" s="16"/>
      <c r="B149" s="14"/>
      <c r="C149" s="14"/>
    </row>
    <row r="150" spans="1:3" ht="12.75">
      <c r="A150" s="16"/>
      <c r="B150" s="14"/>
      <c r="C150" s="14"/>
    </row>
    <row r="151" spans="1:3" ht="12.75">
      <c r="A151" s="16"/>
      <c r="B151" s="14"/>
      <c r="C151" s="14"/>
    </row>
    <row r="152" spans="1:3" ht="12.75">
      <c r="A152" s="16"/>
      <c r="B152" s="14"/>
      <c r="C152" s="14"/>
    </row>
    <row r="153" spans="1:3" ht="12.75">
      <c r="A153" s="16"/>
      <c r="B153" s="14"/>
      <c r="C153" s="14"/>
    </row>
    <row r="154" spans="1:3" ht="12.75">
      <c r="A154" s="16"/>
      <c r="B154" s="14"/>
      <c r="C154" s="14"/>
    </row>
    <row r="155" spans="1:3" ht="12.75">
      <c r="A155" s="16"/>
      <c r="B155" s="14"/>
      <c r="C155" s="14"/>
    </row>
    <row r="156" spans="1:3" ht="12.75">
      <c r="A156" s="16"/>
      <c r="B156" s="14"/>
      <c r="C156" s="14"/>
    </row>
    <row r="157" spans="1:3" ht="12.75">
      <c r="A157" s="16"/>
      <c r="B157" s="14"/>
      <c r="C157" s="14"/>
    </row>
    <row r="158" spans="1:3" ht="12.75">
      <c r="A158" s="16"/>
      <c r="B158" s="14"/>
      <c r="C158" s="14"/>
    </row>
    <row r="159" spans="1:3" ht="12.75">
      <c r="A159" s="16"/>
      <c r="B159" s="14"/>
      <c r="C159" s="14"/>
    </row>
    <row r="160" spans="1:3" ht="12.75">
      <c r="A160" s="16"/>
      <c r="B160" s="14"/>
      <c r="C160" s="14"/>
    </row>
    <row r="161" spans="1:3" ht="12.75">
      <c r="A161" s="16"/>
      <c r="B161" s="14"/>
      <c r="C161" s="14"/>
    </row>
    <row r="162" spans="1:3" ht="12.75">
      <c r="A162" s="16"/>
      <c r="B162" s="14"/>
      <c r="C162" s="14"/>
    </row>
    <row r="163" spans="1:3" ht="12.75">
      <c r="A163" s="16"/>
      <c r="B163" s="14"/>
      <c r="C163" s="14"/>
    </row>
    <row r="164" spans="1:3" ht="12.75">
      <c r="A164" s="16"/>
      <c r="B164" s="14"/>
      <c r="C164" s="14"/>
    </row>
    <row r="165" spans="1:3" ht="12.75">
      <c r="A165" s="16"/>
      <c r="B165" s="14"/>
      <c r="C165" s="14"/>
    </row>
    <row r="166" spans="1:3" ht="12.75">
      <c r="A166" s="16"/>
      <c r="B166" s="14"/>
      <c r="C166" s="14"/>
    </row>
    <row r="167" spans="1:3" ht="12.75">
      <c r="A167" s="16"/>
      <c r="B167" s="14"/>
      <c r="C167" s="14"/>
    </row>
    <row r="168" spans="1:3" ht="12.75">
      <c r="A168" s="16"/>
      <c r="B168" s="14"/>
      <c r="C168" s="14"/>
    </row>
    <row r="169" spans="1:3" ht="12.75">
      <c r="A169" s="16"/>
      <c r="B169" s="14"/>
      <c r="C169" s="14"/>
    </row>
    <row r="170" spans="1:3" ht="12.75">
      <c r="A170" s="16"/>
      <c r="B170" s="14"/>
      <c r="C170" s="14"/>
    </row>
    <row r="171" spans="1:3" ht="12.75">
      <c r="A171" s="16"/>
      <c r="B171" s="14"/>
      <c r="C171" s="14"/>
    </row>
    <row r="172" spans="1:3" ht="12.75">
      <c r="A172" s="16"/>
      <c r="B172" s="14"/>
      <c r="C172" s="14"/>
    </row>
    <row r="173" spans="1:3" ht="12.75">
      <c r="A173" s="16"/>
      <c r="B173" s="14"/>
      <c r="C173" s="14"/>
    </row>
    <row r="174" spans="1:3" ht="12.75">
      <c r="A174" s="16"/>
      <c r="B174" s="14"/>
      <c r="C174" s="14"/>
    </row>
    <row r="175" spans="1:3" ht="12.75">
      <c r="A175" s="16"/>
      <c r="B175" s="14"/>
      <c r="C175" s="14"/>
    </row>
    <row r="176" spans="1:3" ht="12.75">
      <c r="A176" s="16"/>
      <c r="B176" s="14"/>
      <c r="C176" s="14"/>
    </row>
    <row r="177" spans="1:3" ht="12.75">
      <c r="A177" s="16"/>
      <c r="B177" s="14"/>
      <c r="C177" s="14"/>
    </row>
    <row r="178" spans="1:3" ht="12.75">
      <c r="A178" s="16"/>
      <c r="B178" s="14"/>
      <c r="C178" s="14"/>
    </row>
    <row r="179" spans="1:3" ht="12.75">
      <c r="A179" s="16"/>
      <c r="B179" s="14"/>
      <c r="C179" s="14"/>
    </row>
    <row r="180" spans="1:3" ht="12.75">
      <c r="A180" s="16"/>
      <c r="B180" s="14"/>
      <c r="C180" s="14"/>
    </row>
    <row r="181" spans="1:3" ht="12.75">
      <c r="A181" s="16"/>
      <c r="B181" s="14"/>
      <c r="C181" s="14"/>
    </row>
    <row r="182" spans="1:3" ht="12.75">
      <c r="A182" s="16"/>
      <c r="B182" s="14"/>
      <c r="C182" s="14"/>
    </row>
    <row r="183" spans="1:3" ht="12.75">
      <c r="A183" s="16"/>
      <c r="B183" s="14"/>
      <c r="C183" s="14"/>
    </row>
    <row r="184" spans="1:3" ht="12.75">
      <c r="A184" s="16"/>
      <c r="B184" s="14"/>
      <c r="C184" s="14"/>
    </row>
    <row r="185" spans="1:3" ht="12.75">
      <c r="A185" s="16"/>
      <c r="B185" s="14"/>
      <c r="C185" s="14"/>
    </row>
    <row r="186" spans="1:3" ht="12.75">
      <c r="A186" s="16"/>
      <c r="B186" s="14"/>
      <c r="C186" s="14"/>
    </row>
    <row r="187" spans="1:3" ht="12.75">
      <c r="A187" s="16"/>
      <c r="B187" s="14"/>
      <c r="C187" s="14"/>
    </row>
    <row r="188" spans="1:3" ht="12.75">
      <c r="A188" s="16"/>
      <c r="B188" s="14"/>
      <c r="C188" s="14"/>
    </row>
    <row r="189" spans="1:3" ht="12.75">
      <c r="A189" s="16"/>
      <c r="B189" s="14"/>
      <c r="C189" s="14"/>
    </row>
    <row r="190" spans="1:3" ht="12.75">
      <c r="A190" s="16"/>
      <c r="B190" s="14"/>
      <c r="C190" s="14"/>
    </row>
    <row r="191" spans="1:3" ht="12.75">
      <c r="A191" s="16"/>
      <c r="B191" s="14"/>
      <c r="C191" s="14"/>
    </row>
    <row r="192" spans="1:3" ht="12.75">
      <c r="A192" s="16"/>
      <c r="B192" s="14"/>
      <c r="C192" s="14"/>
    </row>
    <row r="193" spans="1:3" ht="12.75">
      <c r="A193" s="16"/>
      <c r="B193" s="14"/>
      <c r="C193" s="14"/>
    </row>
    <row r="194" spans="1:3" ht="12.75">
      <c r="A194" s="16"/>
      <c r="B194" s="14"/>
      <c r="C194" s="14"/>
    </row>
    <row r="195" spans="1:3" ht="12.75">
      <c r="A195" s="16"/>
      <c r="B195" s="14"/>
      <c r="C195" s="14"/>
    </row>
    <row r="196" spans="1:3" ht="12.75">
      <c r="A196" s="16"/>
      <c r="B196" s="14"/>
      <c r="C196" s="14"/>
    </row>
    <row r="197" spans="1:3" ht="12.75">
      <c r="A197" s="16"/>
      <c r="B197" s="14"/>
      <c r="C197" s="14"/>
    </row>
    <row r="198" spans="1:3" ht="12.75">
      <c r="A198" s="16"/>
      <c r="B198" s="14"/>
      <c r="C198" s="14"/>
    </row>
    <row r="199" spans="1:3" ht="12.75">
      <c r="A199" s="16"/>
      <c r="B199" s="14"/>
      <c r="C199" s="14"/>
    </row>
    <row r="200" spans="1:3" ht="12.75">
      <c r="A200" s="16"/>
      <c r="B200" s="14"/>
      <c r="C200" s="14"/>
    </row>
    <row r="201" spans="1:3" ht="12.75">
      <c r="A201" s="16"/>
      <c r="B201" s="14"/>
      <c r="C201" s="14"/>
    </row>
    <row r="202" spans="1:3" ht="12.75">
      <c r="A202" s="16"/>
      <c r="B202" s="14"/>
      <c r="C202" s="14"/>
    </row>
    <row r="203" spans="1:3" ht="12.75">
      <c r="A203" s="16"/>
      <c r="B203" s="14"/>
      <c r="C203" s="14"/>
    </row>
    <row r="204" spans="1:3" ht="12.75">
      <c r="A204" s="16"/>
      <c r="B204" s="14"/>
      <c r="C204" s="14"/>
    </row>
    <row r="205" spans="1:3" ht="12.75">
      <c r="A205" s="16"/>
      <c r="B205" s="14"/>
      <c r="C205" s="14"/>
    </row>
    <row r="206" spans="1:3" ht="12.75">
      <c r="A206" s="16"/>
      <c r="B206" s="14"/>
      <c r="C206" s="14"/>
    </row>
    <row r="207" spans="1:3" ht="12.75">
      <c r="A207" s="16"/>
      <c r="B207" s="14"/>
      <c r="C207" s="14"/>
    </row>
    <row r="208" spans="1:3" ht="12.75">
      <c r="A208" s="16"/>
      <c r="B208" s="14"/>
      <c r="C208" s="14"/>
    </row>
    <row r="209" spans="1:3" ht="12.75">
      <c r="A209" s="16"/>
      <c r="B209" s="14"/>
      <c r="C209" s="14"/>
    </row>
    <row r="210" spans="1:3" ht="12.75">
      <c r="A210" s="16"/>
      <c r="B210" s="14"/>
      <c r="C210" s="14"/>
    </row>
    <row r="211" spans="1:3" ht="12.75">
      <c r="A211" s="16"/>
      <c r="B211" s="14"/>
      <c r="C211" s="14"/>
    </row>
    <row r="212" spans="1:3" ht="12.75">
      <c r="A212" s="16"/>
      <c r="B212" s="14"/>
      <c r="C212" s="14"/>
    </row>
    <row r="213" spans="1:3" ht="12.75">
      <c r="A213" s="16"/>
      <c r="B213" s="14"/>
      <c r="C213" s="14"/>
    </row>
    <row r="214" spans="1:3" ht="12.75">
      <c r="A214" s="16"/>
      <c r="B214" s="14"/>
      <c r="C214" s="14"/>
    </row>
    <row r="215" spans="1:3" ht="12.75">
      <c r="A215" s="16"/>
      <c r="B215" s="14"/>
      <c r="C215" s="14"/>
    </row>
    <row r="216" spans="1:3" ht="12.75">
      <c r="A216" s="16"/>
      <c r="B216" s="14"/>
      <c r="C216" s="14"/>
    </row>
    <row r="217" spans="1:3" ht="12.75">
      <c r="A217" s="16"/>
      <c r="B217" s="14"/>
      <c r="C217" s="14"/>
    </row>
    <row r="218" spans="1:3" ht="12.75">
      <c r="A218" s="16"/>
      <c r="B218" s="14"/>
      <c r="C218" s="14"/>
    </row>
    <row r="219" spans="1:3" ht="12.75">
      <c r="A219" s="16"/>
      <c r="B219" s="14"/>
      <c r="C219" s="14"/>
    </row>
    <row r="220" spans="1:3" ht="12.75">
      <c r="A220" s="16"/>
      <c r="B220" s="14"/>
      <c r="C220" s="14"/>
    </row>
    <row r="221" spans="1:3" ht="12.75">
      <c r="A221" s="16"/>
      <c r="B221" s="14"/>
      <c r="C221" s="14"/>
    </row>
    <row r="222" spans="1:3" ht="12.75">
      <c r="A222" s="16"/>
      <c r="B222" s="14"/>
      <c r="C222" s="14"/>
    </row>
    <row r="223" spans="1:3" ht="12.75">
      <c r="A223" s="16"/>
      <c r="B223" s="14"/>
      <c r="C223" s="14"/>
    </row>
    <row r="224" spans="1:3" ht="12.75">
      <c r="A224" s="16"/>
      <c r="B224" s="14"/>
      <c r="C224" s="14"/>
    </row>
    <row r="225" spans="1:3" ht="12.75">
      <c r="A225" s="16"/>
      <c r="B225" s="14"/>
      <c r="C225" s="14"/>
    </row>
    <row r="226" spans="1:3" ht="12.75">
      <c r="A226" s="16"/>
      <c r="B226" s="14"/>
      <c r="C226" s="14"/>
    </row>
    <row r="227" spans="1:3" ht="12.75">
      <c r="A227" s="16"/>
      <c r="B227" s="14"/>
      <c r="C227" s="14"/>
    </row>
    <row r="228" spans="1:3" ht="12.75">
      <c r="A228" s="16"/>
      <c r="B228" s="14"/>
      <c r="C228" s="14"/>
    </row>
    <row r="229" spans="1:3" ht="12.75">
      <c r="A229" s="16"/>
      <c r="B229" s="14"/>
      <c r="C229" s="14"/>
    </row>
    <row r="230" spans="1:3" ht="12.75">
      <c r="A230" s="16"/>
      <c r="B230" s="14"/>
      <c r="C230" s="14"/>
    </row>
    <row r="231" spans="1:3" ht="12.75">
      <c r="A231" s="16"/>
      <c r="B231" s="14"/>
      <c r="C231" s="14"/>
    </row>
    <row r="232" spans="1:3" ht="12.75">
      <c r="A232" s="16"/>
      <c r="B232" s="14"/>
      <c r="C232" s="14"/>
    </row>
    <row r="233" spans="1:3" ht="12.75">
      <c r="A233" s="16"/>
      <c r="B233" s="14"/>
      <c r="C233" s="14"/>
    </row>
    <row r="234" spans="1:3" ht="12.75">
      <c r="A234" s="16"/>
      <c r="B234" s="14"/>
      <c r="C234" s="14"/>
    </row>
    <row r="235" spans="1:3" ht="12.75">
      <c r="A235" s="16"/>
      <c r="B235" s="14"/>
      <c r="C235" s="14"/>
    </row>
    <row r="236" spans="1:3" ht="12.75">
      <c r="A236" s="16"/>
      <c r="B236" s="14"/>
      <c r="C236" s="14"/>
    </row>
    <row r="237" spans="1:3" ht="12.75">
      <c r="A237" s="16"/>
      <c r="B237" s="14"/>
      <c r="C237" s="14"/>
    </row>
    <row r="238" spans="1:3" ht="12.75">
      <c r="A238" s="16"/>
      <c r="B238" s="14"/>
      <c r="C238" s="14"/>
    </row>
    <row r="239" spans="1:3" ht="12.75">
      <c r="A239" s="16"/>
      <c r="B239" s="14"/>
      <c r="C239" s="14"/>
    </row>
    <row r="240" spans="1:3" ht="12.75">
      <c r="A240" s="16"/>
      <c r="B240" s="14"/>
      <c r="C240" s="14"/>
    </row>
    <row r="241" spans="1:3" ht="12.75">
      <c r="A241" s="16"/>
      <c r="B241" s="14"/>
      <c r="C241" s="14"/>
    </row>
    <row r="242" spans="1:3" ht="12.75">
      <c r="A242" s="16"/>
      <c r="B242" s="14"/>
      <c r="C242" s="14"/>
    </row>
    <row r="243" spans="1:3" ht="12.75">
      <c r="A243" s="16"/>
      <c r="B243" s="14"/>
      <c r="C243" s="14"/>
    </row>
    <row r="244" spans="1:3" ht="12.75">
      <c r="A244" s="16"/>
      <c r="B244" s="14"/>
      <c r="C244" s="14"/>
    </row>
    <row r="245" spans="1:3" ht="12.75">
      <c r="A245" s="16"/>
      <c r="B245" s="14"/>
      <c r="C245" s="14"/>
    </row>
    <row r="246" spans="1:3" ht="12.75">
      <c r="A246" s="16"/>
      <c r="B246" s="14"/>
      <c r="C246" s="14"/>
    </row>
    <row r="247" spans="1:3" ht="12.75">
      <c r="A247" s="16"/>
      <c r="B247" s="14"/>
      <c r="C247" s="14"/>
    </row>
    <row r="248" spans="1:3" ht="12.75">
      <c r="A248" s="16"/>
      <c r="B248" s="14"/>
      <c r="C248" s="14"/>
    </row>
    <row r="249" spans="1:3" ht="12.75">
      <c r="A249" s="16"/>
      <c r="B249" s="14"/>
      <c r="C249" s="14"/>
    </row>
    <row r="250" spans="1:3" ht="12.75">
      <c r="A250" s="16"/>
      <c r="B250" s="14"/>
      <c r="C250" s="14"/>
    </row>
    <row r="251" spans="1:3" ht="12.75">
      <c r="A251" s="16"/>
      <c r="B251" s="14"/>
      <c r="C251" s="14"/>
    </row>
    <row r="252" spans="1:3" ht="12.75">
      <c r="A252" s="16"/>
      <c r="B252" s="14"/>
      <c r="C252" s="14"/>
    </row>
    <row r="253" spans="1:3" ht="12.75">
      <c r="A253" s="16"/>
      <c r="B253" s="14"/>
      <c r="C253" s="14"/>
    </row>
    <row r="254" spans="1:3" ht="12.75">
      <c r="A254" s="16"/>
      <c r="B254" s="14"/>
      <c r="C254" s="14"/>
    </row>
    <row r="255" spans="1:3" ht="12.75">
      <c r="A255" s="16"/>
      <c r="B255" s="14"/>
      <c r="C255" s="14"/>
    </row>
    <row r="256" spans="1:3" ht="12.75">
      <c r="A256" s="16"/>
      <c r="B256" s="14"/>
      <c r="C256" s="14"/>
    </row>
    <row r="257" spans="1:3" ht="12.75">
      <c r="A257" s="16"/>
      <c r="B257" s="14"/>
      <c r="C257" s="14"/>
    </row>
    <row r="258" spans="1:3" ht="12.75">
      <c r="A258" s="16"/>
      <c r="B258" s="14"/>
      <c r="C258" s="14"/>
    </row>
    <row r="259" spans="1:3" ht="12.75">
      <c r="A259" s="16"/>
      <c r="B259" s="14"/>
      <c r="C259" s="14"/>
    </row>
    <row r="260" spans="1:3" ht="12.75">
      <c r="A260" s="16"/>
      <c r="B260" s="14"/>
      <c r="C260" s="14"/>
    </row>
    <row r="261" spans="1:3" ht="12.75">
      <c r="A261" s="16"/>
      <c r="B261" s="14"/>
      <c r="C261" s="14"/>
    </row>
    <row r="262" spans="1:3" ht="12.75">
      <c r="A262" s="16"/>
      <c r="B262" s="14"/>
      <c r="C262" s="14"/>
    </row>
    <row r="263" spans="1:3" ht="12.75">
      <c r="A263" s="16"/>
      <c r="B263" s="14"/>
      <c r="C263" s="14"/>
    </row>
    <row r="264" spans="1:3" ht="12.75">
      <c r="A264" s="16"/>
      <c r="B264" s="14"/>
      <c r="C264" s="14"/>
    </row>
    <row r="265" spans="1:3" ht="12.75">
      <c r="A265" s="16"/>
      <c r="B265" s="14"/>
      <c r="C265" s="14"/>
    </row>
    <row r="266" spans="1:3" ht="12.75">
      <c r="A266" s="16"/>
      <c r="B266" s="14"/>
      <c r="C266" s="14"/>
    </row>
    <row r="267" spans="1:3" ht="12.75">
      <c r="A267" s="16"/>
      <c r="B267" s="14"/>
      <c r="C267" s="14"/>
    </row>
    <row r="268" spans="1:3" ht="12.75">
      <c r="A268" s="16"/>
      <c r="B268" s="14"/>
      <c r="C268" s="14"/>
    </row>
    <row r="269" spans="1:3" ht="12.75">
      <c r="A269" s="16"/>
      <c r="B269" s="14"/>
      <c r="C269" s="14"/>
    </row>
    <row r="270" spans="1:3" ht="12.75">
      <c r="A270" s="16"/>
      <c r="B270" s="14"/>
      <c r="C270" s="14"/>
    </row>
    <row r="271" spans="1:3" ht="12.75">
      <c r="A271" s="16"/>
      <c r="B271" s="14"/>
      <c r="C271" s="14"/>
    </row>
    <row r="272" spans="1:3" ht="12.75">
      <c r="A272" s="16"/>
      <c r="B272" s="14"/>
      <c r="C272" s="14"/>
    </row>
    <row r="273" spans="1:3" ht="12.75">
      <c r="A273" s="16"/>
      <c r="B273" s="14"/>
      <c r="C273" s="14"/>
    </row>
    <row r="274" spans="1:3" ht="12.75">
      <c r="A274" s="16"/>
      <c r="B274" s="14"/>
      <c r="C274" s="14"/>
    </row>
    <row r="275" spans="1:3" ht="12.75">
      <c r="A275" s="16"/>
      <c r="B275" s="14"/>
      <c r="C275" s="14"/>
    </row>
    <row r="276" spans="1:3" ht="12.75">
      <c r="A276" s="16"/>
      <c r="B276" s="14"/>
      <c r="C276" s="14"/>
    </row>
    <row r="277" spans="1:3" ht="12.75">
      <c r="A277" s="16"/>
      <c r="B277" s="14"/>
      <c r="C277" s="14"/>
    </row>
    <row r="278" spans="1:3" ht="12.75">
      <c r="A278" s="16"/>
      <c r="B278" s="14"/>
      <c r="C278" s="14"/>
    </row>
    <row r="279" spans="1:3" ht="12.75">
      <c r="A279" s="16"/>
      <c r="B279" s="14"/>
      <c r="C279" s="14"/>
    </row>
    <row r="280" spans="1:3" ht="12.75">
      <c r="A280" s="16"/>
      <c r="B280" s="14"/>
      <c r="C280" s="14"/>
    </row>
    <row r="281" spans="1:3" ht="12.75">
      <c r="A281" s="16"/>
      <c r="B281" s="14"/>
      <c r="C281" s="14"/>
    </row>
    <row r="282" spans="1:3" ht="12.75">
      <c r="A282" s="16"/>
      <c r="B282" s="14"/>
      <c r="C282" s="14"/>
    </row>
    <row r="283" spans="1:3" ht="12.75">
      <c r="A283" s="16"/>
      <c r="B283" s="14"/>
      <c r="C283" s="14"/>
    </row>
    <row r="284" spans="1:3" ht="12.75">
      <c r="A284" s="16"/>
      <c r="B284" s="14"/>
      <c r="C284" s="14"/>
    </row>
    <row r="285" spans="1:3" ht="12.75">
      <c r="A285" s="16"/>
      <c r="B285" s="14"/>
      <c r="C285" s="14"/>
    </row>
    <row r="286" spans="1:3" ht="12.75">
      <c r="A286" s="16"/>
      <c r="B286" s="14"/>
      <c r="C286" s="14"/>
    </row>
    <row r="287" spans="1:3" ht="12.75">
      <c r="A287" s="16"/>
      <c r="B287" s="14"/>
      <c r="C287" s="14"/>
    </row>
    <row r="288" spans="1:3" ht="12.75">
      <c r="A288" s="16"/>
      <c r="B288" s="14"/>
      <c r="C288" s="14"/>
    </row>
    <row r="289" spans="1:3" ht="12.75">
      <c r="A289" s="16"/>
      <c r="B289" s="14"/>
      <c r="C289" s="14"/>
    </row>
    <row r="290" spans="1:3" ht="12.75">
      <c r="A290" s="16"/>
      <c r="B290" s="14"/>
      <c r="C290" s="14"/>
    </row>
    <row r="291" spans="1:3" ht="12.75">
      <c r="A291" s="16"/>
      <c r="B291" s="14"/>
      <c r="C291" s="14"/>
    </row>
    <row r="292" spans="1:3" ht="12.75">
      <c r="A292" s="16"/>
      <c r="B292" s="14"/>
      <c r="C292" s="14"/>
    </row>
    <row r="293" spans="1:3" ht="12.75">
      <c r="A293" s="16"/>
      <c r="B293" s="14"/>
      <c r="C293" s="14"/>
    </row>
    <row r="294" spans="1:3" ht="12.75">
      <c r="A294" s="16"/>
      <c r="B294" s="14"/>
      <c r="C294" s="14"/>
    </row>
    <row r="295" spans="1:3" ht="12.75">
      <c r="A295" s="16"/>
      <c r="B295" s="14"/>
      <c r="C295" s="14"/>
    </row>
    <row r="296" spans="1:3" ht="12.75">
      <c r="A296" s="16"/>
      <c r="B296" s="14"/>
      <c r="C296" s="14"/>
    </row>
    <row r="297" spans="1:3" ht="12.75">
      <c r="A297" s="16"/>
      <c r="B297" s="14"/>
      <c r="C297" s="14"/>
    </row>
    <row r="298" spans="1:3" ht="12.75">
      <c r="A298" s="16"/>
      <c r="B298" s="14"/>
      <c r="C298" s="14"/>
    </row>
    <row r="299" spans="1:3" ht="12.75">
      <c r="A299" s="16"/>
      <c r="B299" s="14"/>
      <c r="C299" s="14"/>
    </row>
    <row r="300" spans="1:3" ht="12.75">
      <c r="A300" s="16"/>
      <c r="B300" s="14"/>
      <c r="C300" s="14"/>
    </row>
    <row r="301" spans="1:3" ht="12.75">
      <c r="A301" s="16"/>
      <c r="B301" s="14"/>
      <c r="C301" s="14"/>
    </row>
    <row r="302" spans="1:3" ht="12.75">
      <c r="A302" s="16"/>
      <c r="B302" s="14"/>
      <c r="C302" s="14"/>
    </row>
    <row r="303" spans="1:3" ht="12.75">
      <c r="A303" s="16"/>
      <c r="B303" s="14"/>
      <c r="C303" s="14"/>
    </row>
    <row r="304" spans="1:3" ht="12.75">
      <c r="A304" s="16"/>
      <c r="B304" s="14"/>
      <c r="C304" s="14"/>
    </row>
    <row r="305" spans="1:3" ht="12.75">
      <c r="A305" s="16"/>
      <c r="B305" s="14"/>
      <c r="C305" s="14"/>
    </row>
    <row r="306" spans="1:3" ht="12.75">
      <c r="A306" s="16"/>
      <c r="B306" s="14"/>
      <c r="C306" s="14"/>
    </row>
    <row r="307" spans="1:3" ht="12.75">
      <c r="A307" s="16"/>
      <c r="B307" s="14"/>
      <c r="C307" s="14"/>
    </row>
    <row r="308" spans="1:3" ht="12.75">
      <c r="A308" s="16"/>
      <c r="B308" s="14"/>
      <c r="C308" s="14"/>
    </row>
    <row r="309" spans="1:3" ht="12.75">
      <c r="A309" s="16"/>
      <c r="B309" s="14"/>
      <c r="C309" s="14"/>
    </row>
    <row r="310" spans="1:3" ht="12.75">
      <c r="A310" s="16"/>
      <c r="B310" s="14"/>
      <c r="C310" s="14"/>
    </row>
    <row r="311" spans="1:3" ht="12.75">
      <c r="A311" s="16"/>
      <c r="B311" s="14"/>
      <c r="C311" s="14"/>
    </row>
    <row r="312" spans="1:3" ht="12.75">
      <c r="A312" s="16"/>
      <c r="B312" s="14"/>
      <c r="C312" s="14"/>
    </row>
    <row r="313" spans="1:3" ht="12.75">
      <c r="A313" s="16"/>
      <c r="B313" s="14"/>
      <c r="C313" s="14"/>
    </row>
    <row r="314" spans="1:3" ht="12.75">
      <c r="A314" s="16"/>
      <c r="B314" s="14"/>
      <c r="C314" s="14"/>
    </row>
    <row r="315" spans="1:3" ht="12.75">
      <c r="A315" s="16"/>
      <c r="B315" s="14"/>
      <c r="C315" s="14"/>
    </row>
    <row r="316" spans="1:3" ht="12.75">
      <c r="A316" s="16"/>
      <c r="B316" s="14"/>
      <c r="C316" s="14"/>
    </row>
    <row r="317" spans="1:3" ht="12.75">
      <c r="A317" s="16"/>
      <c r="B317" s="14"/>
      <c r="C317" s="14"/>
    </row>
    <row r="318" spans="1:3" ht="12.75">
      <c r="A318" s="16"/>
      <c r="B318" s="14"/>
      <c r="C318" s="14"/>
    </row>
    <row r="319" spans="1:3" ht="12.75">
      <c r="A319" s="16"/>
      <c r="B319" s="14"/>
      <c r="C319" s="14"/>
    </row>
    <row r="320" spans="1:3" ht="12.75">
      <c r="A320" s="16"/>
      <c r="B320" s="14"/>
      <c r="C320" s="14"/>
    </row>
    <row r="321" spans="1:3" ht="12.75">
      <c r="A321" s="16"/>
      <c r="B321" s="14"/>
      <c r="C321" s="14"/>
    </row>
    <row r="322" spans="1:3" ht="12.75">
      <c r="A322" s="16"/>
      <c r="B322" s="14"/>
      <c r="C322" s="14"/>
    </row>
    <row r="323" spans="1:3" ht="12.75">
      <c r="A323" s="16"/>
      <c r="B323" s="14"/>
      <c r="C323" s="14"/>
    </row>
    <row r="324" spans="1:3" ht="12.75">
      <c r="A324" s="16"/>
      <c r="B324" s="14"/>
      <c r="C324" s="14"/>
    </row>
    <row r="325" spans="1:3" ht="12.75">
      <c r="A325" s="16"/>
      <c r="B325" s="14"/>
      <c r="C325" s="14"/>
    </row>
    <row r="326" spans="1:3" ht="12.75">
      <c r="A326" s="16"/>
      <c r="B326" s="14"/>
      <c r="C326" s="14"/>
    </row>
    <row r="327" spans="1:3" ht="12.75">
      <c r="A327" s="16"/>
      <c r="B327" s="14"/>
      <c r="C327" s="14"/>
    </row>
    <row r="328" spans="1:3" ht="12.75">
      <c r="A328" s="16"/>
      <c r="B328" s="14"/>
      <c r="C328" s="14"/>
    </row>
    <row r="329" spans="1:3" ht="12.75">
      <c r="A329" s="16"/>
      <c r="B329" s="14"/>
      <c r="C329" s="14"/>
    </row>
    <row r="330" spans="1:3" ht="12.75">
      <c r="A330" s="16"/>
      <c r="B330" s="14"/>
      <c r="C330" s="14"/>
    </row>
    <row r="331" spans="1:3" ht="12.75">
      <c r="A331" s="16"/>
      <c r="B331" s="14"/>
      <c r="C331" s="14"/>
    </row>
    <row r="332" spans="1:3" ht="12.75">
      <c r="A332" s="16"/>
      <c r="B332" s="14"/>
      <c r="C332" s="14"/>
    </row>
    <row r="333" spans="1:3" ht="12.75">
      <c r="A333" s="16"/>
      <c r="B333" s="14"/>
      <c r="C333" s="14"/>
    </row>
    <row r="334" spans="1:3" ht="12.75">
      <c r="A334" s="16"/>
      <c r="B334" s="14"/>
      <c r="C334" s="14"/>
    </row>
    <row r="335" spans="1:3" ht="12.75">
      <c r="A335" s="16"/>
      <c r="B335" s="14"/>
      <c r="C335" s="14"/>
    </row>
    <row r="336" spans="1:3" ht="12.75">
      <c r="A336" s="16"/>
      <c r="B336" s="14"/>
      <c r="C336" s="14"/>
    </row>
    <row r="337" spans="1:3" ht="12.75">
      <c r="A337" s="16"/>
      <c r="B337" s="14"/>
      <c r="C337" s="14"/>
    </row>
    <row r="338" spans="1:3" ht="12.75">
      <c r="A338" s="16"/>
      <c r="B338" s="14"/>
      <c r="C338" s="14"/>
    </row>
    <row r="339" spans="1:3" ht="12.75">
      <c r="A339" s="16"/>
      <c r="B339" s="14"/>
      <c r="C339" s="14"/>
    </row>
    <row r="340" spans="1:3" ht="12.75">
      <c r="A340" s="16"/>
      <c r="B340" s="14"/>
      <c r="C340" s="14"/>
    </row>
    <row r="341" spans="1:3" ht="12.75">
      <c r="A341" s="16"/>
      <c r="B341" s="14"/>
      <c r="C341" s="14"/>
    </row>
    <row r="342" spans="1:3" ht="12.75">
      <c r="A342" s="16"/>
      <c r="B342" s="14"/>
      <c r="C342" s="14"/>
    </row>
    <row r="343" spans="2:3" ht="12.75">
      <c r="B343" s="17"/>
      <c r="C343" s="17"/>
    </row>
    <row r="344" spans="2:3" ht="12.75">
      <c r="B344" s="17"/>
      <c r="C344" s="17"/>
    </row>
    <row r="345" spans="2:3" ht="12.75">
      <c r="B345" s="17"/>
      <c r="C345" s="17"/>
    </row>
    <row r="346" spans="2:3" ht="12.75">
      <c r="B346" s="17"/>
      <c r="C346" s="17"/>
    </row>
    <row r="347" spans="2:3" ht="12.75">
      <c r="B347" s="17"/>
      <c r="C347" s="17"/>
    </row>
    <row r="348" spans="2:3" ht="12.75">
      <c r="B348" s="17"/>
      <c r="C348" s="17"/>
    </row>
    <row r="349" spans="2:3" ht="12.75">
      <c r="B349" s="17"/>
      <c r="C349" s="17"/>
    </row>
    <row r="350" spans="2:3" ht="12.75">
      <c r="B350" s="17"/>
      <c r="C350" s="17"/>
    </row>
    <row r="351" spans="2:3" ht="12.75">
      <c r="B351" s="17"/>
      <c r="C351" s="17"/>
    </row>
    <row r="352" spans="2:3" ht="12.75">
      <c r="B352" s="17"/>
      <c r="C352" s="17"/>
    </row>
    <row r="353" spans="2:3" ht="12.75">
      <c r="B353" s="17"/>
      <c r="C353" s="17"/>
    </row>
    <row r="354" spans="2:3" ht="12.75">
      <c r="B354" s="17"/>
      <c r="C354" s="17"/>
    </row>
    <row r="355" spans="2:3" ht="12.75">
      <c r="B355" s="17"/>
      <c r="C355" s="17"/>
    </row>
    <row r="356" spans="2:3" ht="12.75">
      <c r="B356" s="17"/>
      <c r="C356" s="17"/>
    </row>
    <row r="357" spans="2:3" ht="12.75">
      <c r="B357" s="17"/>
      <c r="C357" s="17"/>
    </row>
    <row r="358" spans="2:3" ht="12.75">
      <c r="B358" s="17"/>
      <c r="C358" s="17"/>
    </row>
    <row r="359" spans="2:3" ht="12.75">
      <c r="B359" s="17"/>
      <c r="C359" s="17"/>
    </row>
    <row r="360" spans="2:3" ht="12.75">
      <c r="B360" s="17"/>
      <c r="C360" s="17"/>
    </row>
    <row r="361" spans="2:3" ht="12.75">
      <c r="B361" s="17"/>
      <c r="C361" s="17"/>
    </row>
    <row r="362" spans="2:3" ht="12.75">
      <c r="B362" s="17"/>
      <c r="C362" s="17"/>
    </row>
    <row r="363" spans="2:3" ht="12.75">
      <c r="B363" s="17"/>
      <c r="C363" s="17"/>
    </row>
    <row r="364" spans="2:3" ht="12.75">
      <c r="B364" s="17"/>
      <c r="C364" s="17"/>
    </row>
    <row r="365" spans="2:3" ht="12.75">
      <c r="B365" s="17"/>
      <c r="C365" s="17"/>
    </row>
    <row r="366" spans="2:3" ht="12.75">
      <c r="B366" s="17"/>
      <c r="C366" s="17"/>
    </row>
    <row r="367" spans="2:3" ht="12.75">
      <c r="B367" s="17"/>
      <c r="C367" s="17"/>
    </row>
    <row r="368" spans="2:3" ht="12.75">
      <c r="B368" s="17"/>
      <c r="C368" s="17"/>
    </row>
    <row r="369" spans="2:3" ht="12.75">
      <c r="B369" s="17"/>
      <c r="C369" s="17"/>
    </row>
    <row r="370" spans="2:3" ht="12.75">
      <c r="B370" s="17"/>
      <c r="C370" s="17"/>
    </row>
    <row r="371" spans="2:3" ht="12.75">
      <c r="B371" s="17"/>
      <c r="C371" s="17"/>
    </row>
    <row r="372" spans="2:3" ht="12.75">
      <c r="B372" s="17"/>
      <c r="C372" s="17"/>
    </row>
    <row r="373" spans="2:3" ht="12.75">
      <c r="B373" s="17"/>
      <c r="C373" s="17"/>
    </row>
    <row r="374" spans="2:3" ht="12.75">
      <c r="B374" s="17"/>
      <c r="C374" s="17"/>
    </row>
    <row r="375" spans="2:3" ht="12.75">
      <c r="B375" s="17"/>
      <c r="C375" s="17"/>
    </row>
    <row r="376" spans="2:3" ht="12.75">
      <c r="B376" s="17"/>
      <c r="C376" s="17"/>
    </row>
    <row r="377" spans="2:3" ht="12.75">
      <c r="B377" s="17"/>
      <c r="C377" s="17"/>
    </row>
    <row r="378" spans="2:3" ht="12.75">
      <c r="B378" s="17"/>
      <c r="C378" s="17"/>
    </row>
    <row r="379" spans="2:3" ht="12.75">
      <c r="B379" s="17"/>
      <c r="C379" s="17"/>
    </row>
    <row r="380" spans="2:3" ht="12.75">
      <c r="B380" s="17"/>
      <c r="C380" s="17"/>
    </row>
    <row r="381" spans="2:3" ht="12.75">
      <c r="B381" s="17"/>
      <c r="C381" s="17"/>
    </row>
    <row r="382" spans="2:3" ht="12.75">
      <c r="B382" s="17"/>
      <c r="C382" s="17"/>
    </row>
    <row r="383" spans="2:3" ht="12.75">
      <c r="B383" s="17"/>
      <c r="C383" s="17"/>
    </row>
    <row r="384" spans="2:3" ht="12.75">
      <c r="B384" s="17"/>
      <c r="C384" s="17"/>
    </row>
    <row r="385" spans="2:3" ht="12.75">
      <c r="B385" s="17"/>
      <c r="C385" s="17"/>
    </row>
    <row r="386" spans="2:3" ht="12.75">
      <c r="B386" s="17"/>
      <c r="C386" s="17"/>
    </row>
    <row r="387" spans="2:3" ht="12.75">
      <c r="B387" s="17"/>
      <c r="C387" s="17"/>
    </row>
    <row r="388" spans="2:3" ht="12.75">
      <c r="B388" s="17"/>
      <c r="C388" s="17"/>
    </row>
    <row r="389" spans="2:3" ht="12.75">
      <c r="B389" s="17"/>
      <c r="C389" s="17"/>
    </row>
    <row r="390" spans="2:3" ht="12.75">
      <c r="B390" s="17"/>
      <c r="C390" s="17"/>
    </row>
    <row r="391" spans="2:3" ht="12.75">
      <c r="B391" s="17"/>
      <c r="C391" s="17"/>
    </row>
    <row r="392" spans="2:3" ht="12.75">
      <c r="B392" s="17"/>
      <c r="C392" s="17"/>
    </row>
    <row r="393" spans="2:3" ht="12.75">
      <c r="B393" s="17"/>
      <c r="C393" s="17"/>
    </row>
    <row r="394" spans="2:3" ht="12.75">
      <c r="B394" s="17"/>
      <c r="C394" s="17"/>
    </row>
    <row r="395" spans="2:3" ht="12.75">
      <c r="B395" s="17"/>
      <c r="C395" s="17"/>
    </row>
    <row r="396" spans="2:3" ht="12.75">
      <c r="B396" s="17"/>
      <c r="C396" s="17"/>
    </row>
    <row r="397" spans="2:3" ht="12.75">
      <c r="B397" s="17"/>
      <c r="C397" s="17"/>
    </row>
    <row r="398" spans="2:3" ht="12.75">
      <c r="B398" s="17"/>
      <c r="C398" s="17"/>
    </row>
    <row r="399" spans="2:3" ht="12.75">
      <c r="B399" s="17"/>
      <c r="C399" s="17"/>
    </row>
    <row r="400" spans="2:3" ht="12.75">
      <c r="B400" s="17"/>
      <c r="C400" s="17"/>
    </row>
    <row r="401" spans="2:3" ht="12.75">
      <c r="B401" s="17"/>
      <c r="C401" s="17"/>
    </row>
    <row r="402" spans="2:3" ht="12.75">
      <c r="B402" s="17"/>
      <c r="C402" s="17"/>
    </row>
    <row r="403" spans="2:3" ht="12.75">
      <c r="B403" s="17"/>
      <c r="C403" s="17"/>
    </row>
    <row r="404" spans="2:3" ht="12.75">
      <c r="B404" s="17"/>
      <c r="C404" s="17"/>
    </row>
    <row r="405" spans="2:3" ht="12.75">
      <c r="B405" s="17"/>
      <c r="C405" s="17"/>
    </row>
    <row r="406" spans="2:3" ht="12.75">
      <c r="B406" s="17"/>
      <c r="C406" s="17"/>
    </row>
    <row r="407" spans="2:3" ht="12.75">
      <c r="B407" s="17"/>
      <c r="C407" s="17"/>
    </row>
    <row r="408" spans="2:3" ht="12.75">
      <c r="B408" s="17"/>
      <c r="C408" s="17"/>
    </row>
    <row r="409" spans="2:3" ht="12.75">
      <c r="B409" s="17"/>
      <c r="C409" s="17"/>
    </row>
    <row r="410" spans="2:3" ht="12.75">
      <c r="B410" s="17"/>
      <c r="C410" s="17"/>
    </row>
    <row r="411" spans="2:3" ht="12.75">
      <c r="B411" s="17"/>
      <c r="C411" s="17"/>
    </row>
    <row r="412" spans="2:3" ht="12.75">
      <c r="B412" s="17"/>
      <c r="C412" s="17"/>
    </row>
    <row r="413" spans="2:3" ht="12.75">
      <c r="B413" s="17"/>
      <c r="C413" s="17"/>
    </row>
    <row r="414" spans="2:3" ht="12.75">
      <c r="B414" s="17"/>
      <c r="C414" s="17"/>
    </row>
    <row r="415" spans="2:3" ht="12.75">
      <c r="B415" s="17"/>
      <c r="C415" s="17"/>
    </row>
    <row r="416" spans="2:3" ht="12.75">
      <c r="B416" s="17"/>
      <c r="C416" s="17"/>
    </row>
    <row r="417" spans="2:3" ht="12.75">
      <c r="B417" s="17"/>
      <c r="C417" s="17"/>
    </row>
    <row r="418" spans="2:3" ht="12.75">
      <c r="B418" s="17"/>
      <c r="C418" s="17"/>
    </row>
    <row r="419" spans="2:3" ht="12.75">
      <c r="B419" s="17"/>
      <c r="C419" s="17"/>
    </row>
    <row r="420" spans="2:3" ht="12.75">
      <c r="B420" s="17"/>
      <c r="C420" s="17"/>
    </row>
    <row r="421" spans="2:3" ht="12.75">
      <c r="B421" s="17"/>
      <c r="C421" s="17"/>
    </row>
    <row r="422" spans="2:3" ht="12.75">
      <c r="B422" s="17"/>
      <c r="C422" s="17"/>
    </row>
    <row r="423" spans="2:3" ht="12.75">
      <c r="B423" s="17"/>
      <c r="C423" s="17"/>
    </row>
    <row r="424" spans="2:3" ht="12.75">
      <c r="B424" s="17"/>
      <c r="C424" s="17"/>
    </row>
    <row r="425" spans="2:3" ht="12.75">
      <c r="B425" s="17"/>
      <c r="C425" s="17"/>
    </row>
    <row r="426" spans="2:3" ht="12.75">
      <c r="B426" s="17"/>
      <c r="C426" s="17"/>
    </row>
    <row r="427" spans="2:3" ht="12.75">
      <c r="B427" s="17"/>
      <c r="C427" s="17"/>
    </row>
    <row r="428" spans="2:3" ht="12.75">
      <c r="B428" s="17"/>
      <c r="C428" s="17"/>
    </row>
    <row r="429" spans="2:3" ht="12.75">
      <c r="B429" s="17"/>
      <c r="C429" s="17"/>
    </row>
    <row r="430" spans="2:3" ht="12.75">
      <c r="B430" s="17"/>
      <c r="C430" s="17"/>
    </row>
    <row r="431" spans="2:3" ht="12.75">
      <c r="B431" s="17"/>
      <c r="C431" s="17"/>
    </row>
    <row r="432" spans="2:3" ht="12.75">
      <c r="B432" s="17"/>
      <c r="C432" s="17"/>
    </row>
    <row r="433" spans="2:3" ht="12.75">
      <c r="B433" s="17"/>
      <c r="C433" s="17"/>
    </row>
    <row r="434" spans="2:3" ht="12.75">
      <c r="B434" s="17"/>
      <c r="C434" s="17"/>
    </row>
    <row r="435" spans="2:3" ht="12.75">
      <c r="B435" s="17"/>
      <c r="C435" s="17"/>
    </row>
    <row r="436" spans="2:3" ht="12.75">
      <c r="B436" s="17"/>
      <c r="C436" s="17"/>
    </row>
    <row r="437" spans="2:3" ht="12.75">
      <c r="B437" s="17"/>
      <c r="C437" s="17"/>
    </row>
    <row r="438" spans="2:3" ht="12.75">
      <c r="B438" s="17"/>
      <c r="C438" s="17"/>
    </row>
    <row r="439" spans="2:3" ht="12.75">
      <c r="B439" s="17"/>
      <c r="C439" s="17"/>
    </row>
    <row r="440" spans="2:3" ht="12.75">
      <c r="B440" s="17"/>
      <c r="C440" s="17"/>
    </row>
    <row r="441" spans="2:3" ht="12.75">
      <c r="B441" s="17"/>
      <c r="C441" s="17"/>
    </row>
    <row r="442" spans="2:3" ht="12.75">
      <c r="B442" s="17"/>
      <c r="C442" s="17"/>
    </row>
    <row r="443" spans="2:3" ht="12.75">
      <c r="B443" s="17"/>
      <c r="C443" s="17"/>
    </row>
    <row r="444" spans="2:3" ht="12.75">
      <c r="B444" s="17"/>
      <c r="C444" s="17"/>
    </row>
    <row r="445" spans="2:3" ht="12.75">
      <c r="B445" s="17"/>
      <c r="C445" s="17"/>
    </row>
    <row r="446" spans="2:3" ht="12.75">
      <c r="B446" s="17"/>
      <c r="C446" s="17"/>
    </row>
    <row r="447" spans="2:3" ht="12.75">
      <c r="B447" s="17"/>
      <c r="C447" s="17"/>
    </row>
    <row r="448" spans="2:3" ht="12.75">
      <c r="B448" s="17"/>
      <c r="C448" s="17"/>
    </row>
    <row r="449" spans="2:3" ht="12.75">
      <c r="B449" s="17"/>
      <c r="C449" s="17"/>
    </row>
    <row r="450" spans="2:3" ht="12.75">
      <c r="B450" s="17"/>
      <c r="C450" s="17"/>
    </row>
    <row r="451" spans="2:3" ht="12.75">
      <c r="B451" s="17"/>
      <c r="C451" s="17"/>
    </row>
    <row r="452" spans="2:3" ht="12.75">
      <c r="B452" s="17"/>
      <c r="C452" s="17"/>
    </row>
    <row r="453" spans="2:3" ht="12.75">
      <c r="B453" s="17"/>
      <c r="C453" s="17"/>
    </row>
    <row r="454" spans="2:3" ht="12.75">
      <c r="B454" s="17"/>
      <c r="C454" s="17"/>
    </row>
    <row r="455" spans="2:3" ht="12.75">
      <c r="B455" s="17"/>
      <c r="C455" s="17"/>
    </row>
    <row r="456" spans="2:3" ht="12.75">
      <c r="B456" s="17"/>
      <c r="C456" s="17"/>
    </row>
    <row r="457" spans="2:3" ht="12.75">
      <c r="B457" s="17"/>
      <c r="C457" s="17"/>
    </row>
    <row r="458" spans="2:3" ht="12.75">
      <c r="B458" s="17"/>
      <c r="C458" s="17"/>
    </row>
    <row r="459" spans="2:3" ht="12.75">
      <c r="B459" s="17"/>
      <c r="C459" s="17"/>
    </row>
    <row r="460" spans="2:3" ht="12.75">
      <c r="B460" s="17"/>
      <c r="C460" s="17"/>
    </row>
    <row r="461" spans="2:3" ht="12.75">
      <c r="B461" s="17"/>
      <c r="C461" s="17"/>
    </row>
    <row r="462" spans="2:3" ht="12.75">
      <c r="B462" s="17"/>
      <c r="C462" s="17"/>
    </row>
    <row r="463" spans="2:3" ht="12.75">
      <c r="B463" s="17"/>
      <c r="C463" s="17"/>
    </row>
    <row r="464" spans="2:3" ht="12.75">
      <c r="B464" s="17"/>
      <c r="C464" s="17"/>
    </row>
    <row r="465" spans="2:3" ht="12.75">
      <c r="B465" s="17"/>
      <c r="C465" s="17"/>
    </row>
    <row r="466" spans="2:3" ht="12.75">
      <c r="B466" s="17"/>
      <c r="C466" s="17"/>
    </row>
    <row r="467" spans="2:3" ht="12.75">
      <c r="B467" s="17"/>
      <c r="C467" s="17"/>
    </row>
    <row r="468" spans="2:3" ht="12.75">
      <c r="B468" s="17"/>
      <c r="C468" s="17"/>
    </row>
    <row r="469" spans="2:3" ht="12.75">
      <c r="B469" s="17"/>
      <c r="C469" s="17"/>
    </row>
    <row r="470" spans="2:3" ht="12.75">
      <c r="B470" s="17"/>
      <c r="C470" s="17"/>
    </row>
    <row r="471" spans="2:3" ht="12.75">
      <c r="B471" s="17"/>
      <c r="C471" s="17"/>
    </row>
    <row r="472" spans="2:3" ht="12.75">
      <c r="B472" s="17"/>
      <c r="C472" s="17"/>
    </row>
    <row r="473" spans="2:3" ht="12.75">
      <c r="B473" s="17"/>
      <c r="C473" s="17"/>
    </row>
    <row r="474" spans="2:3" ht="12.75">
      <c r="B474" s="17"/>
      <c r="C474" s="17"/>
    </row>
    <row r="475" spans="2:3" ht="12.75">
      <c r="B475" s="17"/>
      <c r="C475" s="17"/>
    </row>
    <row r="476" spans="2:3" ht="12.75">
      <c r="B476" s="17"/>
      <c r="C476" s="17"/>
    </row>
    <row r="477" spans="2:3" ht="12.75">
      <c r="B477" s="17"/>
      <c r="C477" s="17"/>
    </row>
    <row r="478" spans="2:3" ht="12.75">
      <c r="B478" s="17"/>
      <c r="C478" s="17"/>
    </row>
    <row r="479" spans="2:3" ht="12.75">
      <c r="B479" s="17"/>
      <c r="C479" s="17"/>
    </row>
    <row r="480" spans="2:3" ht="12.75">
      <c r="B480" s="17"/>
      <c r="C480" s="17"/>
    </row>
    <row r="481" spans="2:3" ht="12.75">
      <c r="B481" s="17"/>
      <c r="C481" s="17"/>
    </row>
    <row r="482" spans="2:3" ht="12.75">
      <c r="B482" s="17"/>
      <c r="C482" s="17"/>
    </row>
    <row r="483" spans="2:3" ht="12.75">
      <c r="B483" s="17"/>
      <c r="C483" s="17"/>
    </row>
    <row r="484" spans="2:3" ht="12.75">
      <c r="B484" s="17"/>
      <c r="C484" s="17"/>
    </row>
    <row r="485" spans="2:3" ht="12.75">
      <c r="B485" s="17"/>
      <c r="C485" s="17"/>
    </row>
    <row r="486" spans="2:3" ht="12.75">
      <c r="B486" s="17"/>
      <c r="C486" s="17"/>
    </row>
    <row r="487" spans="2:3" ht="12.75">
      <c r="B487" s="17"/>
      <c r="C487" s="17"/>
    </row>
    <row r="488" spans="2:3" ht="12.75">
      <c r="B488" s="17"/>
      <c r="C488" s="17"/>
    </row>
    <row r="489" spans="2:3" ht="12.75">
      <c r="B489" s="17"/>
      <c r="C489" s="17"/>
    </row>
    <row r="490" spans="2:3" ht="12.75">
      <c r="B490" s="17"/>
      <c r="C490" s="17"/>
    </row>
    <row r="491" spans="2:3" ht="12.75">
      <c r="B491" s="17"/>
      <c r="C491" s="17"/>
    </row>
    <row r="492" spans="2:3" ht="12.75">
      <c r="B492" s="17"/>
      <c r="C492" s="17"/>
    </row>
    <row r="493" spans="2:3" ht="12.75">
      <c r="B493" s="17"/>
      <c r="C493" s="17"/>
    </row>
    <row r="494" spans="2:3" ht="12.75">
      <c r="B494" s="17"/>
      <c r="C494" s="17"/>
    </row>
    <row r="495" spans="2:3" ht="12.75">
      <c r="B495" s="17"/>
      <c r="C495" s="17"/>
    </row>
    <row r="496" spans="2:3" ht="12.75">
      <c r="B496" s="17"/>
      <c r="C496" s="17"/>
    </row>
    <row r="497" spans="2:3" ht="12.75">
      <c r="B497" s="17"/>
      <c r="C497" s="17"/>
    </row>
    <row r="498" spans="2:3" ht="12.75">
      <c r="B498" s="17"/>
      <c r="C498" s="17"/>
    </row>
    <row r="499" spans="2:3" ht="12.75">
      <c r="B499" s="17"/>
      <c r="C499" s="17"/>
    </row>
    <row r="500" spans="2:3" ht="12.75">
      <c r="B500" s="17"/>
      <c r="C500" s="17"/>
    </row>
    <row r="501" spans="2:3" ht="12.75">
      <c r="B501" s="17"/>
      <c r="C501" s="17"/>
    </row>
    <row r="502" spans="2:3" ht="12.75">
      <c r="B502" s="17"/>
      <c r="C502" s="17"/>
    </row>
    <row r="503" spans="2:3" ht="12.75">
      <c r="B503" s="17"/>
      <c r="C503" s="17"/>
    </row>
    <row r="504" spans="2:3" ht="12.75">
      <c r="B504" s="17"/>
      <c r="C504" s="17"/>
    </row>
    <row r="505" spans="2:3" ht="12.75">
      <c r="B505" s="17"/>
      <c r="C505" s="17"/>
    </row>
    <row r="506" spans="2:3" ht="12.75">
      <c r="B506" s="17"/>
      <c r="C506" s="17"/>
    </row>
    <row r="507" spans="2:3" ht="12.75">
      <c r="B507" s="17"/>
      <c r="C507" s="17"/>
    </row>
    <row r="508" spans="2:3" ht="12.75">
      <c r="B508" s="17"/>
      <c r="C508" s="17"/>
    </row>
    <row r="509" spans="2:3" ht="12.75">
      <c r="B509" s="17"/>
      <c r="C509" s="17"/>
    </row>
    <row r="510" spans="2:3" ht="12.75">
      <c r="B510" s="17"/>
      <c r="C510" s="17"/>
    </row>
    <row r="511" spans="2:3" ht="12.75">
      <c r="B511" s="17"/>
      <c r="C511" s="17"/>
    </row>
    <row r="512" spans="2:3" ht="12.75">
      <c r="B512" s="17"/>
      <c r="C512" s="17"/>
    </row>
    <row r="513" spans="2:3" ht="12.75">
      <c r="B513" s="17"/>
      <c r="C513" s="17"/>
    </row>
    <row r="514" spans="2:3" ht="12.75">
      <c r="B514" s="17"/>
      <c r="C514" s="17"/>
    </row>
    <row r="515" spans="2:3" ht="12.75">
      <c r="B515" s="17"/>
      <c r="C515" s="17"/>
    </row>
    <row r="516" spans="2:3" ht="12.75">
      <c r="B516" s="17"/>
      <c r="C516" s="17"/>
    </row>
    <row r="517" spans="2:3" ht="12.75">
      <c r="B517" s="17"/>
      <c r="C517" s="17"/>
    </row>
    <row r="518" spans="2:3" ht="12.75">
      <c r="B518" s="17"/>
      <c r="C518" s="17"/>
    </row>
    <row r="519" spans="2:3" ht="12.75">
      <c r="B519" s="17"/>
      <c r="C519" s="17"/>
    </row>
    <row r="520" spans="2:3" ht="12.75">
      <c r="B520" s="17"/>
      <c r="C520" s="17"/>
    </row>
    <row r="521" spans="2:3" ht="12.75">
      <c r="B521" s="17"/>
      <c r="C521" s="17"/>
    </row>
    <row r="522" spans="2:3" ht="12.75">
      <c r="B522" s="17"/>
      <c r="C522" s="17"/>
    </row>
    <row r="523" spans="2:3" ht="12.75">
      <c r="B523" s="17"/>
      <c r="C523" s="17"/>
    </row>
    <row r="524" spans="2:3" ht="12.75">
      <c r="B524" s="17"/>
      <c r="C524" s="17"/>
    </row>
    <row r="525" spans="2:3" ht="12.75">
      <c r="B525" s="17"/>
      <c r="C525" s="17"/>
    </row>
    <row r="526" spans="2:3" ht="12.75">
      <c r="B526" s="17"/>
      <c r="C526" s="17"/>
    </row>
    <row r="527" spans="2:3" ht="12.75">
      <c r="B527" s="17"/>
      <c r="C527" s="17"/>
    </row>
    <row r="528" spans="2:3" ht="12.75">
      <c r="B528" s="17"/>
      <c r="C528" s="17"/>
    </row>
    <row r="529" spans="2:3" ht="12.75">
      <c r="B529" s="17"/>
      <c r="C529" s="17"/>
    </row>
    <row r="530" spans="2:3" ht="12.75">
      <c r="B530" s="17"/>
      <c r="C530" s="17"/>
    </row>
    <row r="531" spans="2:3" ht="12.75">
      <c r="B531" s="17"/>
      <c r="C531" s="17"/>
    </row>
    <row r="532" spans="2:3" ht="12.75">
      <c r="B532" s="17"/>
      <c r="C532" s="17"/>
    </row>
    <row r="533" spans="2:3" ht="12.75">
      <c r="B533" s="17"/>
      <c r="C533" s="17"/>
    </row>
    <row r="534" spans="2:3" ht="12.75">
      <c r="B534" s="17"/>
      <c r="C534" s="17"/>
    </row>
    <row r="535" spans="2:3" ht="12.75">
      <c r="B535" s="17"/>
      <c r="C535" s="17"/>
    </row>
    <row r="536" spans="2:3" ht="12.75">
      <c r="B536" s="17"/>
      <c r="C536" s="17"/>
    </row>
    <row r="537" spans="2:3" ht="12.75">
      <c r="B537" s="17"/>
      <c r="C537" s="17"/>
    </row>
    <row r="538" spans="2:3" ht="12.75">
      <c r="B538" s="17"/>
      <c r="C538" s="17"/>
    </row>
    <row r="539" spans="2:3" ht="12.75">
      <c r="B539" s="17"/>
      <c r="C539" s="17"/>
    </row>
    <row r="540" spans="2:3" ht="12.75">
      <c r="B540" s="17"/>
      <c r="C540" s="17"/>
    </row>
    <row r="541" spans="2:3" ht="12.75">
      <c r="B541" s="17"/>
      <c r="C541" s="17"/>
    </row>
    <row r="542" spans="2:3" ht="12.75">
      <c r="B542" s="17"/>
      <c r="C542" s="17"/>
    </row>
    <row r="543" spans="2:3" ht="12.75">
      <c r="B543" s="17"/>
      <c r="C543" s="17"/>
    </row>
    <row r="544" spans="2:3" ht="12.75">
      <c r="B544" s="17"/>
      <c r="C544" s="17"/>
    </row>
    <row r="545" spans="2:3" ht="12.75">
      <c r="B545" s="17"/>
      <c r="C545" s="17"/>
    </row>
    <row r="546" spans="2:3" ht="12.75">
      <c r="B546" s="17"/>
      <c r="C546" s="17"/>
    </row>
    <row r="547" spans="2:3" ht="12.75">
      <c r="B547" s="17"/>
      <c r="C547" s="17"/>
    </row>
    <row r="548" spans="2:3" ht="12.75">
      <c r="B548" s="17"/>
      <c r="C548" s="17"/>
    </row>
    <row r="549" spans="2:3" ht="12.75">
      <c r="B549" s="17"/>
      <c r="C549" s="17"/>
    </row>
    <row r="550" spans="2:3" ht="12.75">
      <c r="B550" s="17"/>
      <c r="C550" s="17"/>
    </row>
    <row r="551" spans="2:3" ht="12.75">
      <c r="B551" s="17"/>
      <c r="C551" s="17"/>
    </row>
    <row r="552" spans="2:3" ht="12.75">
      <c r="B552" s="17"/>
      <c r="C552" s="17"/>
    </row>
    <row r="553" spans="2:3" ht="12.75">
      <c r="B553" s="17"/>
      <c r="C553" s="17"/>
    </row>
    <row r="554" spans="2:3" ht="12.75">
      <c r="B554" s="17"/>
      <c r="C554" s="17"/>
    </row>
    <row r="555" spans="2:3" ht="12.75">
      <c r="B555" s="17"/>
      <c r="C555" s="17"/>
    </row>
    <row r="556" spans="2:3" ht="12.75">
      <c r="B556" s="17"/>
      <c r="C556" s="17"/>
    </row>
    <row r="557" spans="2:3" ht="12.75">
      <c r="B557" s="17"/>
      <c r="C557" s="17"/>
    </row>
    <row r="558" spans="2:3" ht="12.75">
      <c r="B558" s="17"/>
      <c r="C558" s="17"/>
    </row>
    <row r="559" spans="2:3" ht="12.75">
      <c r="B559" s="17"/>
      <c r="C559" s="17"/>
    </row>
    <row r="560" spans="2:3" ht="12.75">
      <c r="B560" s="17"/>
      <c r="C560" s="17"/>
    </row>
    <row r="561" spans="2:3" ht="12.75">
      <c r="B561" s="17"/>
      <c r="C561" s="17"/>
    </row>
    <row r="562" spans="2:3" ht="12.75">
      <c r="B562" s="17"/>
      <c r="C562" s="17"/>
    </row>
    <row r="563" spans="2:3" ht="12.75">
      <c r="B563" s="17"/>
      <c r="C563" s="17"/>
    </row>
    <row r="564" spans="2:3" ht="12.75">
      <c r="B564" s="17"/>
      <c r="C564" s="17"/>
    </row>
    <row r="565" spans="2:3" ht="12.75">
      <c r="B565" s="17"/>
      <c r="C565" s="17"/>
    </row>
    <row r="566" spans="2:3" ht="12.75">
      <c r="B566" s="17"/>
      <c r="C566" s="17"/>
    </row>
    <row r="567" spans="2:3" ht="12.75">
      <c r="B567" s="17"/>
      <c r="C567" s="17"/>
    </row>
    <row r="568" spans="2:3" ht="12.75">
      <c r="B568" s="17"/>
      <c r="C568" s="17"/>
    </row>
    <row r="569" spans="2:3" ht="12.75">
      <c r="B569" s="17"/>
      <c r="C569" s="17"/>
    </row>
    <row r="570" spans="2:3" ht="12.75">
      <c r="B570" s="17"/>
      <c r="C570" s="17"/>
    </row>
    <row r="571" spans="2:3" ht="12.75">
      <c r="B571" s="17"/>
      <c r="C571" s="17"/>
    </row>
    <row r="572" spans="2:3" ht="12.75">
      <c r="B572" s="17"/>
      <c r="C572" s="17"/>
    </row>
    <row r="573" spans="2:3" ht="12.75">
      <c r="B573" s="17"/>
      <c r="C573" s="17"/>
    </row>
    <row r="574" spans="2:3" ht="12.75">
      <c r="B574" s="17"/>
      <c r="C574" s="17"/>
    </row>
    <row r="575" spans="2:3" ht="12.75">
      <c r="B575" s="17"/>
      <c r="C575" s="17"/>
    </row>
    <row r="576" spans="2:3" ht="12.75">
      <c r="B576" s="17"/>
      <c r="C576" s="17"/>
    </row>
    <row r="577" spans="2:3" ht="12.75">
      <c r="B577" s="17"/>
      <c r="C577" s="17"/>
    </row>
    <row r="578" spans="2:3" ht="12.75">
      <c r="B578" s="17"/>
      <c r="C578" s="17"/>
    </row>
    <row r="579" spans="2:3" ht="12.75">
      <c r="B579" s="17"/>
      <c r="C579" s="17"/>
    </row>
    <row r="580" spans="2:3" ht="12.75">
      <c r="B580" s="17"/>
      <c r="C580" s="17"/>
    </row>
    <row r="581" spans="2:3" ht="12.75">
      <c r="B581" s="17"/>
      <c r="C581" s="17"/>
    </row>
    <row r="582" spans="2:3" ht="12.75">
      <c r="B582" s="17"/>
      <c r="C582" s="17"/>
    </row>
    <row r="583" spans="2:3" ht="12.75">
      <c r="B583" s="17"/>
      <c r="C583" s="17"/>
    </row>
    <row r="584" spans="2:3" ht="12.75">
      <c r="B584" s="17"/>
      <c r="C584" s="17"/>
    </row>
    <row r="585" spans="2:3" ht="12.75">
      <c r="B585" s="17"/>
      <c r="C585" s="17"/>
    </row>
    <row r="586" spans="2:3" ht="12.75">
      <c r="B586" s="17"/>
      <c r="C586" s="17"/>
    </row>
    <row r="587" spans="2:3" ht="12.75">
      <c r="B587" s="17"/>
      <c r="C587" s="17"/>
    </row>
    <row r="588" spans="2:3" ht="12.75">
      <c r="B588" s="17"/>
      <c r="C588" s="17"/>
    </row>
    <row r="589" spans="2:3" ht="12.75">
      <c r="B589" s="17"/>
      <c r="C589" s="17"/>
    </row>
    <row r="590" spans="2:3" ht="12.75">
      <c r="B590" s="17"/>
      <c r="C590" s="17"/>
    </row>
    <row r="591" spans="2:3" ht="12.75">
      <c r="B591" s="17"/>
      <c r="C591" s="17"/>
    </row>
    <row r="592" spans="2:3" ht="12.75">
      <c r="B592" s="17"/>
      <c r="C592" s="17"/>
    </row>
    <row r="593" spans="2:3" ht="12.75">
      <c r="B593" s="17"/>
      <c r="C593" s="17"/>
    </row>
    <row r="594" spans="2:3" ht="12.75">
      <c r="B594" s="17"/>
      <c r="C594" s="17"/>
    </row>
    <row r="595" spans="2:3" ht="12.75">
      <c r="B595" s="17"/>
      <c r="C595" s="17"/>
    </row>
    <row r="596" spans="2:3" ht="12.75">
      <c r="B596" s="17"/>
      <c r="C596" s="17"/>
    </row>
    <row r="597" spans="2:3" ht="12.75">
      <c r="B597" s="17"/>
      <c r="C597" s="17"/>
    </row>
    <row r="598" spans="2:3" ht="12.75">
      <c r="B598" s="17"/>
      <c r="C598" s="17"/>
    </row>
    <row r="599" spans="2:3" ht="12.75">
      <c r="B599" s="17"/>
      <c r="C599" s="17"/>
    </row>
    <row r="600" spans="2:3" ht="12.75">
      <c r="B600" s="17"/>
      <c r="C600" s="17"/>
    </row>
    <row r="601" spans="2:3" ht="12.75">
      <c r="B601" s="17"/>
      <c r="C601" s="17"/>
    </row>
    <row r="602" spans="2:3" ht="12.75">
      <c r="B602" s="17"/>
      <c r="C602" s="17"/>
    </row>
    <row r="603" spans="2:3" ht="12.75">
      <c r="B603" s="17"/>
      <c r="C603" s="17"/>
    </row>
    <row r="604" spans="2:3" ht="12.75">
      <c r="B604" s="17"/>
      <c r="C604" s="17"/>
    </row>
    <row r="605" spans="2:3" ht="12.75">
      <c r="B605" s="17"/>
      <c r="C605" s="17"/>
    </row>
    <row r="606" spans="2:3" ht="12.75">
      <c r="B606" s="17"/>
      <c r="C606" s="17"/>
    </row>
    <row r="607" spans="2:3" ht="12.75">
      <c r="B607" s="17"/>
      <c r="C607" s="17"/>
    </row>
    <row r="608" spans="2:3" ht="12.75">
      <c r="B608" s="17"/>
      <c r="C608" s="17"/>
    </row>
    <row r="609" spans="2:3" ht="12.75">
      <c r="B609" s="17"/>
      <c r="C609" s="17"/>
    </row>
    <row r="610" spans="2:3" ht="12.75">
      <c r="B610" s="17"/>
      <c r="C610" s="17"/>
    </row>
    <row r="611" spans="2:3" ht="12.75">
      <c r="B611" s="17"/>
      <c r="C611" s="17"/>
    </row>
    <row r="612" spans="2:3" ht="12.75">
      <c r="B612" s="17"/>
      <c r="C612" s="17"/>
    </row>
    <row r="613" spans="2:3" ht="12.75">
      <c r="B613" s="17"/>
      <c r="C613" s="17"/>
    </row>
    <row r="614" spans="2:3" ht="12.75">
      <c r="B614" s="17"/>
      <c r="C614" s="17"/>
    </row>
    <row r="615" spans="2:3" ht="12.75">
      <c r="B615" s="17"/>
      <c r="C615" s="17"/>
    </row>
    <row r="616" spans="2:3" ht="12.75">
      <c r="B616" s="17"/>
      <c r="C616" s="17"/>
    </row>
    <row r="617" spans="2:3" ht="12.75">
      <c r="B617" s="17"/>
      <c r="C617" s="17"/>
    </row>
    <row r="618" spans="2:3" ht="12.75">
      <c r="B618" s="17"/>
      <c r="C618" s="17"/>
    </row>
    <row r="619" spans="2:3" ht="12.75">
      <c r="B619" s="17"/>
      <c r="C619" s="17"/>
    </row>
    <row r="620" spans="2:3" ht="12.75">
      <c r="B620" s="17"/>
      <c r="C620" s="17"/>
    </row>
    <row r="621" spans="2:3" ht="12.75">
      <c r="B621" s="17"/>
      <c r="C621" s="17"/>
    </row>
    <row r="622" spans="2:3" ht="12.75">
      <c r="B622" s="17"/>
      <c r="C622" s="17"/>
    </row>
    <row r="623" spans="2:3" ht="12.75">
      <c r="B623" s="17"/>
      <c r="C623" s="17"/>
    </row>
    <row r="624" spans="2:3" ht="12.75">
      <c r="B624" s="17"/>
      <c r="C624" s="17"/>
    </row>
    <row r="625" spans="2:3" ht="12.75">
      <c r="B625" s="17"/>
      <c r="C625" s="17"/>
    </row>
    <row r="626" spans="2:3" ht="12.75">
      <c r="B626" s="17"/>
      <c r="C626" s="17"/>
    </row>
    <row r="627" spans="2:3" ht="12.75">
      <c r="B627" s="17"/>
      <c r="C627" s="17"/>
    </row>
    <row r="628" spans="2:3" ht="12.75">
      <c r="B628" s="17"/>
      <c r="C628" s="17"/>
    </row>
    <row r="629" spans="2:3" ht="12.75">
      <c r="B629" s="17"/>
      <c r="C629" s="17"/>
    </row>
    <row r="630" spans="2:3" ht="12.75">
      <c r="B630" s="17"/>
      <c r="C630" s="17"/>
    </row>
    <row r="631" spans="2:3" ht="12.75">
      <c r="B631" s="17"/>
      <c r="C631" s="17"/>
    </row>
    <row r="632" spans="2:3" ht="12.75">
      <c r="B632" s="17"/>
      <c r="C632" s="17"/>
    </row>
    <row r="633" spans="2:3" ht="12.75">
      <c r="B633" s="17"/>
      <c r="C633" s="17"/>
    </row>
    <row r="634" spans="2:3" ht="12.75">
      <c r="B634" s="17"/>
      <c r="C634" s="17"/>
    </row>
    <row r="635" spans="2:3" ht="12.75">
      <c r="B635" s="17"/>
      <c r="C635" s="17"/>
    </row>
    <row r="636" spans="2:3" ht="12.75">
      <c r="B636" s="17"/>
      <c r="C636" s="17"/>
    </row>
    <row r="637" spans="2:3" ht="12.75">
      <c r="B637" s="17"/>
      <c r="C637" s="17"/>
    </row>
    <row r="638" spans="2:3" ht="12.75">
      <c r="B638" s="17"/>
      <c r="C638" s="17"/>
    </row>
    <row r="639" spans="2:3" ht="12.75">
      <c r="B639" s="17"/>
      <c r="C639" s="17"/>
    </row>
    <row r="640" spans="2:3" ht="12.75">
      <c r="B640" s="17"/>
      <c r="C640" s="17"/>
    </row>
    <row r="641" spans="2:3" ht="12.75">
      <c r="B641" s="17"/>
      <c r="C641" s="17"/>
    </row>
    <row r="642" spans="2:3" ht="12.75">
      <c r="B642" s="17"/>
      <c r="C642" s="17"/>
    </row>
    <row r="643" spans="2:3" ht="12.75">
      <c r="B643" s="17"/>
      <c r="C643" s="17"/>
    </row>
    <row r="644" spans="2:3" ht="12.75">
      <c r="B644" s="17"/>
      <c r="C644" s="17"/>
    </row>
    <row r="645" spans="2:3" ht="12.75">
      <c r="B645" s="17"/>
      <c r="C645" s="17"/>
    </row>
    <row r="646" spans="2:3" ht="12.75">
      <c r="B646" s="17"/>
      <c r="C646" s="17"/>
    </row>
    <row r="647" spans="2:3" ht="12.75">
      <c r="B647" s="17"/>
      <c r="C647" s="17"/>
    </row>
    <row r="648" spans="2:3" ht="12.75">
      <c r="B648" s="17"/>
      <c r="C648" s="17"/>
    </row>
    <row r="649" spans="2:3" ht="12.75">
      <c r="B649" s="17"/>
      <c r="C649" s="17"/>
    </row>
    <row r="650" spans="2:3" ht="12.75">
      <c r="B650" s="17"/>
      <c r="C650" s="17"/>
    </row>
    <row r="651" spans="2:3" ht="12.75">
      <c r="B651" s="17"/>
      <c r="C651" s="17"/>
    </row>
    <row r="652" spans="2:3" ht="12.75">
      <c r="B652" s="17"/>
      <c r="C652" s="17"/>
    </row>
    <row r="653" spans="2:3" ht="12.75">
      <c r="B653" s="17"/>
      <c r="C653" s="17"/>
    </row>
    <row r="654" spans="2:3" ht="12.75">
      <c r="B654" s="17"/>
      <c r="C654" s="17"/>
    </row>
    <row r="655" spans="2:3" ht="12.75">
      <c r="B655" s="17"/>
      <c r="C655" s="17"/>
    </row>
    <row r="656" spans="2:3" ht="12.75">
      <c r="B656" s="17"/>
      <c r="C656" s="17"/>
    </row>
    <row r="657" spans="2:3" ht="12.75">
      <c r="B657" s="17"/>
      <c r="C657" s="17"/>
    </row>
    <row r="658" spans="2:3" ht="12.75">
      <c r="B658" s="17"/>
      <c r="C658" s="17"/>
    </row>
    <row r="659" spans="2:3" ht="12.75">
      <c r="B659" s="17"/>
      <c r="C659" s="17"/>
    </row>
    <row r="660" spans="2:3" ht="12.75">
      <c r="B660" s="17"/>
      <c r="C660" s="17"/>
    </row>
    <row r="661" spans="2:3" ht="12.75">
      <c r="B661" s="17"/>
      <c r="C661" s="17"/>
    </row>
    <row r="662" spans="2:3" ht="12.75">
      <c r="B662" s="17"/>
      <c r="C662" s="17"/>
    </row>
    <row r="663" spans="2:3" ht="12.75">
      <c r="B663" s="17"/>
      <c r="C663" s="17"/>
    </row>
    <row r="664" spans="2:3" ht="12.75">
      <c r="B664" s="17"/>
      <c r="C664" s="17"/>
    </row>
    <row r="665" spans="2:3" ht="12.75">
      <c r="B665" s="17"/>
      <c r="C665" s="17"/>
    </row>
    <row r="666" spans="2:3" ht="12.75">
      <c r="B666" s="17"/>
      <c r="C666" s="17"/>
    </row>
    <row r="667" spans="2:3" ht="12.75">
      <c r="B667" s="17"/>
      <c r="C667" s="17"/>
    </row>
    <row r="668" spans="2:3" ht="12.75">
      <c r="B668" s="17"/>
      <c r="C668" s="17"/>
    </row>
    <row r="669" spans="2:3" ht="12.75">
      <c r="B669" s="17"/>
      <c r="C669" s="17"/>
    </row>
    <row r="670" spans="2:3" ht="12.75">
      <c r="B670" s="17"/>
      <c r="C670" s="17"/>
    </row>
    <row r="671" spans="2:3" ht="12.75">
      <c r="B671" s="17"/>
      <c r="C671" s="17"/>
    </row>
    <row r="672" spans="2:3" ht="12.75">
      <c r="B672" s="17"/>
      <c r="C672" s="17"/>
    </row>
    <row r="673" spans="2:3" ht="12.75">
      <c r="B673" s="17"/>
      <c r="C673" s="17"/>
    </row>
    <row r="674" spans="2:3" ht="12.75">
      <c r="B674" s="17"/>
      <c r="C674" s="17"/>
    </row>
    <row r="675" spans="2:3" ht="12.75">
      <c r="B675" s="17"/>
      <c r="C675" s="17"/>
    </row>
    <row r="676" spans="2:3" ht="12.75">
      <c r="B676" s="17"/>
      <c r="C676" s="17"/>
    </row>
    <row r="677" spans="2:3" ht="12.75">
      <c r="B677" s="17"/>
      <c r="C677" s="17"/>
    </row>
    <row r="678" spans="2:3" ht="12.75">
      <c r="B678" s="17"/>
      <c r="C678" s="17"/>
    </row>
    <row r="679" spans="2:3" ht="12.75">
      <c r="B679" s="17"/>
      <c r="C679" s="17"/>
    </row>
    <row r="680" spans="2:3" ht="12.75">
      <c r="B680" s="17"/>
      <c r="C680" s="17"/>
    </row>
    <row r="681" spans="2:3" ht="12.75">
      <c r="B681" s="17"/>
      <c r="C681" s="17"/>
    </row>
    <row r="682" spans="2:3" ht="12.75">
      <c r="B682" s="17"/>
      <c r="C682" s="17"/>
    </row>
    <row r="683" spans="2:3" ht="12.75">
      <c r="B683" s="17"/>
      <c r="C683" s="17"/>
    </row>
    <row r="684" spans="2:3" ht="12.75">
      <c r="B684" s="17"/>
      <c r="C684" s="17"/>
    </row>
    <row r="685" spans="2:3" ht="12.75">
      <c r="B685" s="17"/>
      <c r="C685" s="17"/>
    </row>
    <row r="686" spans="2:3" ht="12.75">
      <c r="B686" s="17"/>
      <c r="C686" s="17"/>
    </row>
    <row r="687" spans="2:3" ht="12.75">
      <c r="B687" s="17"/>
      <c r="C687" s="17"/>
    </row>
    <row r="688" spans="2:3" ht="12.75">
      <c r="B688" s="17"/>
      <c r="C688" s="17"/>
    </row>
    <row r="689" spans="2:3" ht="12.75">
      <c r="B689" s="17"/>
      <c r="C689" s="17"/>
    </row>
    <row r="690" spans="2:3" ht="12.75">
      <c r="B690" s="17"/>
      <c r="C690" s="17"/>
    </row>
    <row r="691" spans="2:3" ht="12.75">
      <c r="B691" s="17"/>
      <c r="C691" s="17"/>
    </row>
    <row r="692" spans="2:3" ht="12.75">
      <c r="B692" s="17"/>
      <c r="C692" s="17"/>
    </row>
    <row r="693" spans="2:3" ht="12.75">
      <c r="B693" s="17"/>
      <c r="C693" s="17"/>
    </row>
  </sheetData>
  <printOptions gridLines="1" horizontalCentered="1"/>
  <pageMargins left="0.5905511811023623" right="0.5905511811023623" top="1.2" bottom="0.7480314960629921" header="0.5118110236220472" footer="0.5118110236220472"/>
  <pageSetup horizontalDpi="1200" verticalDpi="1200" orientation="portrait" paperSize="9" r:id="rId1"/>
  <headerFooter alignWithMargins="0">
    <oddHeader>&amp;C&amp;"Arial CE,Pogrubiony"&amp;11
Wykonanie planu dotacji dla instytucji kultury miasta Opola w 2007 roku&amp;R&amp;9Załącznik Nr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F88"/>
  <sheetViews>
    <sheetView workbookViewId="0" topLeftCell="A1">
      <selection activeCell="A1" sqref="A1"/>
    </sheetView>
  </sheetViews>
  <sheetFormatPr defaultColWidth="9.00390625" defaultRowHeight="12.75"/>
  <cols>
    <col min="1" max="1" width="5.625" style="85" bestFit="1" customWidth="1"/>
    <col min="2" max="2" width="8.875" style="85" bestFit="1" customWidth="1"/>
    <col min="3" max="3" width="43.75390625" style="86" customWidth="1"/>
    <col min="4" max="4" width="16.125" style="87" customWidth="1"/>
    <col min="5" max="5" width="16.125" style="85" customWidth="1"/>
    <col min="6" max="6" width="7.375" style="85" customWidth="1"/>
    <col min="7" max="16384" width="9.125" style="85" customWidth="1"/>
  </cols>
  <sheetData>
    <row r="1" spans="1:6" s="78" customFormat="1" ht="42.75" customHeight="1">
      <c r="A1" s="77" t="s">
        <v>55</v>
      </c>
      <c r="B1" s="77" t="s">
        <v>56</v>
      </c>
      <c r="C1" s="77" t="s">
        <v>113</v>
      </c>
      <c r="D1" s="176" t="s">
        <v>251</v>
      </c>
      <c r="E1" s="186" t="s">
        <v>252</v>
      </c>
      <c r="F1" s="175" t="s">
        <v>114</v>
      </c>
    </row>
    <row r="2" spans="1:6" s="81" customFormat="1" ht="9.75" customHeight="1">
      <c r="A2" s="79">
        <v>1</v>
      </c>
      <c r="B2" s="79">
        <v>2</v>
      </c>
      <c r="C2" s="80">
        <v>3</v>
      </c>
      <c r="D2" s="177">
        <v>4</v>
      </c>
      <c r="E2" s="187">
        <v>5</v>
      </c>
      <c r="F2" s="181">
        <v>6</v>
      </c>
    </row>
    <row r="3" spans="1:6" s="82" customFormat="1" ht="19.5" customHeight="1">
      <c r="A3" s="75">
        <v>750</v>
      </c>
      <c r="B3" s="75"/>
      <c r="C3" s="76" t="s">
        <v>58</v>
      </c>
      <c r="D3" s="178">
        <f>D4+D6</f>
        <v>170190</v>
      </c>
      <c r="E3" s="188">
        <f>E4+E6</f>
        <v>163731</v>
      </c>
      <c r="F3" s="182">
        <f>E3/D3</f>
        <v>0.9620482989599859</v>
      </c>
    </row>
    <row r="4" spans="1:6" s="82" customFormat="1" ht="25.5">
      <c r="A4" s="88"/>
      <c r="B4" s="88">
        <v>75075</v>
      </c>
      <c r="C4" s="61" t="s">
        <v>253</v>
      </c>
      <c r="D4" s="179">
        <f>D5</f>
        <v>74310</v>
      </c>
      <c r="E4" s="189">
        <f>E5</f>
        <v>69406.45</v>
      </c>
      <c r="F4" s="183">
        <f aca="true" t="shared" si="0" ref="F4:F67">E4/D4</f>
        <v>0.9340122459965011</v>
      </c>
    </row>
    <row r="5" spans="1:6" s="83" customFormat="1" ht="12.75">
      <c r="A5" s="90"/>
      <c r="B5" s="90"/>
      <c r="C5" s="91" t="s">
        <v>66</v>
      </c>
      <c r="D5" s="180">
        <v>74310</v>
      </c>
      <c r="E5" s="190">
        <v>69406.45</v>
      </c>
      <c r="F5" s="184">
        <f t="shared" si="0"/>
        <v>0.9340122459965011</v>
      </c>
    </row>
    <row r="6" spans="1:6" s="83" customFormat="1" ht="12.75">
      <c r="A6" s="88"/>
      <c r="B6" s="88">
        <v>75095</v>
      </c>
      <c r="C6" s="89" t="s">
        <v>57</v>
      </c>
      <c r="D6" s="179">
        <f>SUM(D7:D7)</f>
        <v>95880</v>
      </c>
      <c r="E6" s="189">
        <f>SUM(E7:E7)</f>
        <v>94324.55</v>
      </c>
      <c r="F6" s="183">
        <f t="shared" si="0"/>
        <v>0.9837771172298707</v>
      </c>
    </row>
    <row r="7" spans="1:6" s="82" customFormat="1" ht="12.75">
      <c r="A7" s="90"/>
      <c r="B7" s="90"/>
      <c r="C7" s="91" t="s">
        <v>66</v>
      </c>
      <c r="D7" s="180">
        <v>95880</v>
      </c>
      <c r="E7" s="190">
        <v>94324.55</v>
      </c>
      <c r="F7" s="184">
        <f t="shared" si="0"/>
        <v>0.9837771172298707</v>
      </c>
    </row>
    <row r="8" spans="1:6" s="82" customFormat="1" ht="25.5">
      <c r="A8" s="75">
        <v>754</v>
      </c>
      <c r="B8" s="75"/>
      <c r="C8" s="76" t="s">
        <v>67</v>
      </c>
      <c r="D8" s="178">
        <f>D9</f>
        <v>116000</v>
      </c>
      <c r="E8" s="188">
        <f>E9</f>
        <v>116000</v>
      </c>
      <c r="F8" s="182">
        <f t="shared" si="0"/>
        <v>1</v>
      </c>
    </row>
    <row r="9" spans="1:6" s="83" customFormat="1" ht="12.75">
      <c r="A9" s="88"/>
      <c r="B9" s="88">
        <v>75415</v>
      </c>
      <c r="C9" s="89" t="s">
        <v>68</v>
      </c>
      <c r="D9" s="179">
        <f>D10</f>
        <v>116000</v>
      </c>
      <c r="E9" s="189">
        <f>E10</f>
        <v>116000</v>
      </c>
      <c r="F9" s="183">
        <f t="shared" si="0"/>
        <v>1</v>
      </c>
    </row>
    <row r="10" spans="1:6" s="82" customFormat="1" ht="12.75">
      <c r="A10" s="90"/>
      <c r="B10" s="90"/>
      <c r="C10" s="91" t="s">
        <v>69</v>
      </c>
      <c r="D10" s="180">
        <v>116000</v>
      </c>
      <c r="E10" s="190">
        <v>116000</v>
      </c>
      <c r="F10" s="184">
        <f t="shared" si="0"/>
        <v>1</v>
      </c>
    </row>
    <row r="11" spans="1:6" s="83" customFormat="1" ht="19.5" customHeight="1">
      <c r="A11" s="75">
        <v>801</v>
      </c>
      <c r="B11" s="75"/>
      <c r="C11" s="76" t="s">
        <v>70</v>
      </c>
      <c r="D11" s="178">
        <f>D12+D14+D16+D18+D20+D22</f>
        <v>12589820</v>
      </c>
      <c r="E11" s="188">
        <f>E12+E14+E16+E18+E20+E22</f>
        <v>12577800</v>
      </c>
      <c r="F11" s="182">
        <f t="shared" si="0"/>
        <v>0.9990452603770348</v>
      </c>
    </row>
    <row r="12" spans="1:6" s="82" customFormat="1" ht="12.75">
      <c r="A12" s="88"/>
      <c r="B12" s="88">
        <v>80101</v>
      </c>
      <c r="C12" s="89" t="s">
        <v>71</v>
      </c>
      <c r="D12" s="179">
        <f>SUM(D13:D13)</f>
        <v>1210340</v>
      </c>
      <c r="E12" s="189">
        <f>SUM(E13:E13)</f>
        <v>1205063</v>
      </c>
      <c r="F12" s="183">
        <f t="shared" si="0"/>
        <v>0.9956400680800436</v>
      </c>
    </row>
    <row r="13" spans="1:6" s="82" customFormat="1" ht="12.75">
      <c r="A13" s="90"/>
      <c r="B13" s="90"/>
      <c r="C13" s="92" t="s">
        <v>72</v>
      </c>
      <c r="D13" s="18">
        <v>1210340</v>
      </c>
      <c r="E13" s="137">
        <v>1205063</v>
      </c>
      <c r="F13" s="184">
        <f t="shared" si="0"/>
        <v>0.9956400680800436</v>
      </c>
    </row>
    <row r="14" spans="1:6" s="82" customFormat="1" ht="12.75">
      <c r="A14" s="88"/>
      <c r="B14" s="88">
        <v>80104</v>
      </c>
      <c r="C14" s="89" t="s">
        <v>73</v>
      </c>
      <c r="D14" s="179">
        <f>SUM(D15:D15)</f>
        <v>1516560</v>
      </c>
      <c r="E14" s="189">
        <f>SUM(E15:E15)</f>
        <v>1514550</v>
      </c>
      <c r="F14" s="183">
        <f t="shared" si="0"/>
        <v>0.9986746320620351</v>
      </c>
    </row>
    <row r="15" spans="1:6" s="82" customFormat="1" ht="12.75">
      <c r="A15" s="90"/>
      <c r="B15" s="90"/>
      <c r="C15" s="91" t="s">
        <v>74</v>
      </c>
      <c r="D15" s="18">
        <v>1516560</v>
      </c>
      <c r="E15" s="137">
        <v>1514550</v>
      </c>
      <c r="F15" s="184">
        <f t="shared" si="0"/>
        <v>0.9986746320620351</v>
      </c>
    </row>
    <row r="16" spans="1:6" s="82" customFormat="1" ht="12.75">
      <c r="A16" s="88"/>
      <c r="B16" s="88">
        <v>80110</v>
      </c>
      <c r="C16" s="93" t="s">
        <v>59</v>
      </c>
      <c r="D16" s="179">
        <f>SUM(D17:D17)</f>
        <v>452400</v>
      </c>
      <c r="E16" s="189">
        <f>SUM(E17:E17)</f>
        <v>451456</v>
      </c>
      <c r="F16" s="183">
        <f t="shared" si="0"/>
        <v>0.9979133510167993</v>
      </c>
    </row>
    <row r="17" spans="1:6" s="82" customFormat="1" ht="12.75">
      <c r="A17" s="90"/>
      <c r="B17" s="90"/>
      <c r="C17" s="92" t="s">
        <v>75</v>
      </c>
      <c r="D17" s="18">
        <v>452400</v>
      </c>
      <c r="E17" s="137">
        <v>451456</v>
      </c>
      <c r="F17" s="184">
        <f t="shared" si="0"/>
        <v>0.9979133510167993</v>
      </c>
    </row>
    <row r="18" spans="1:6" s="82" customFormat="1" ht="12.75">
      <c r="A18" s="88"/>
      <c r="B18" s="88">
        <v>80120</v>
      </c>
      <c r="C18" s="89" t="s">
        <v>76</v>
      </c>
      <c r="D18" s="179">
        <f>SUM(D19:D19)</f>
        <v>2265800</v>
      </c>
      <c r="E18" s="189">
        <f>SUM(E19:E19)</f>
        <v>2265222</v>
      </c>
      <c r="F18" s="183">
        <f t="shared" si="0"/>
        <v>0.9997449024627063</v>
      </c>
    </row>
    <row r="19" spans="1:6" s="82" customFormat="1" ht="12.75">
      <c r="A19" s="90"/>
      <c r="B19" s="90"/>
      <c r="C19" s="91" t="s">
        <v>77</v>
      </c>
      <c r="D19" s="18">
        <v>2265800</v>
      </c>
      <c r="E19" s="137">
        <v>2265222</v>
      </c>
      <c r="F19" s="184">
        <f t="shared" si="0"/>
        <v>0.9997449024627063</v>
      </c>
    </row>
    <row r="20" spans="1:6" s="82" customFormat="1" ht="12.75">
      <c r="A20" s="88"/>
      <c r="B20" s="88">
        <v>80130</v>
      </c>
      <c r="C20" s="89" t="s">
        <v>42</v>
      </c>
      <c r="D20" s="179">
        <f>SUM(D21:D21)</f>
        <v>7111020</v>
      </c>
      <c r="E20" s="189">
        <f>SUM(E21:E21)</f>
        <v>7109309</v>
      </c>
      <c r="F20" s="183">
        <f t="shared" si="0"/>
        <v>0.9997593875421529</v>
      </c>
    </row>
    <row r="21" spans="1:6" s="82" customFormat="1" ht="12.75">
      <c r="A21" s="90"/>
      <c r="B21" s="90"/>
      <c r="C21" s="91" t="s">
        <v>78</v>
      </c>
      <c r="D21" s="18">
        <v>7111020</v>
      </c>
      <c r="E21" s="137">
        <v>7109309</v>
      </c>
      <c r="F21" s="184">
        <f t="shared" si="0"/>
        <v>0.9997593875421529</v>
      </c>
    </row>
    <row r="22" spans="1:6" s="82" customFormat="1" ht="12.75">
      <c r="A22" s="88"/>
      <c r="B22" s="88">
        <v>80195</v>
      </c>
      <c r="C22" s="89" t="s">
        <v>57</v>
      </c>
      <c r="D22" s="176">
        <f>SUM(D23:D23)</f>
        <v>33700</v>
      </c>
      <c r="E22" s="191">
        <f>SUM(E23:E23)</f>
        <v>32200</v>
      </c>
      <c r="F22" s="183">
        <f t="shared" si="0"/>
        <v>0.9554896142433235</v>
      </c>
    </row>
    <row r="23" spans="1:6" s="82" customFormat="1" ht="25.5">
      <c r="A23" s="88"/>
      <c r="B23" s="88"/>
      <c r="C23" s="91" t="s">
        <v>79</v>
      </c>
      <c r="D23" s="180">
        <v>33700</v>
      </c>
      <c r="E23" s="190">
        <v>32200</v>
      </c>
      <c r="F23" s="184">
        <f t="shared" si="0"/>
        <v>0.9554896142433235</v>
      </c>
    </row>
    <row r="24" spans="1:6" s="82" customFormat="1" ht="19.5" customHeight="1">
      <c r="A24" s="75">
        <v>851</v>
      </c>
      <c r="B24" s="75"/>
      <c r="C24" s="76" t="s">
        <v>80</v>
      </c>
      <c r="D24" s="178">
        <f>D25+D29+D41+D43+D45</f>
        <v>2825249</v>
      </c>
      <c r="E24" s="188">
        <f>E25+E29+E41+E43+E45</f>
        <v>2268894.02</v>
      </c>
      <c r="F24" s="182">
        <f t="shared" si="0"/>
        <v>0.8030775411300031</v>
      </c>
    </row>
    <row r="25" spans="1:6" s="82" customFormat="1" ht="12.75">
      <c r="A25" s="88"/>
      <c r="B25" s="162">
        <v>85121</v>
      </c>
      <c r="C25" s="61" t="s">
        <v>81</v>
      </c>
      <c r="D25" s="179">
        <f>SUM(D26:D28)</f>
        <v>95500</v>
      </c>
      <c r="E25" s="189">
        <f>SUM(E26:E28)</f>
        <v>94375.79000000001</v>
      </c>
      <c r="F25" s="183">
        <f t="shared" si="0"/>
        <v>0.9882281675392671</v>
      </c>
    </row>
    <row r="26" spans="1:6" s="82" customFormat="1" ht="25.5">
      <c r="A26" s="88"/>
      <c r="B26" s="162"/>
      <c r="C26" s="62" t="s">
        <v>254</v>
      </c>
      <c r="D26" s="18">
        <v>20000</v>
      </c>
      <c r="E26" s="137">
        <v>20000</v>
      </c>
      <c r="F26" s="184">
        <f t="shared" si="0"/>
        <v>1</v>
      </c>
    </row>
    <row r="27" spans="1:6" s="82" customFormat="1" ht="25.5">
      <c r="A27" s="88"/>
      <c r="B27" s="162"/>
      <c r="C27" s="62" t="s">
        <v>255</v>
      </c>
      <c r="D27" s="18">
        <v>60500</v>
      </c>
      <c r="E27" s="137">
        <v>59491.79</v>
      </c>
      <c r="F27" s="184">
        <f t="shared" si="0"/>
        <v>0.9833353719008264</v>
      </c>
    </row>
    <row r="28" spans="1:6" s="82" customFormat="1" ht="25.5">
      <c r="A28" s="88"/>
      <c r="B28" s="162"/>
      <c r="C28" s="62" t="s">
        <v>256</v>
      </c>
      <c r="D28" s="18">
        <v>15000</v>
      </c>
      <c r="E28" s="137">
        <v>14884</v>
      </c>
      <c r="F28" s="184">
        <f t="shared" si="0"/>
        <v>0.9922666666666666</v>
      </c>
    </row>
    <row r="29" spans="1:6" s="82" customFormat="1" ht="12.75">
      <c r="A29" s="88"/>
      <c r="B29" s="88">
        <v>85149</v>
      </c>
      <c r="C29" s="89" t="s">
        <v>82</v>
      </c>
      <c r="D29" s="179">
        <f>SUM(D30:D40)</f>
        <v>1287000</v>
      </c>
      <c r="E29" s="189">
        <f>SUM(E30:E40)</f>
        <v>816837.05</v>
      </c>
      <c r="F29" s="183">
        <f t="shared" si="0"/>
        <v>0.6346830225330226</v>
      </c>
    </row>
    <row r="30" spans="1:6" s="82" customFormat="1" ht="38.25">
      <c r="A30" s="88"/>
      <c r="B30" s="88"/>
      <c r="C30" s="62" t="s">
        <v>83</v>
      </c>
      <c r="D30" s="18">
        <v>180000</v>
      </c>
      <c r="E30" s="137">
        <v>92448</v>
      </c>
      <c r="F30" s="184">
        <f t="shared" si="0"/>
        <v>0.5136</v>
      </c>
    </row>
    <row r="31" spans="1:6" s="82" customFormat="1" ht="25.5">
      <c r="A31" s="88"/>
      <c r="B31" s="88"/>
      <c r="C31" s="62" t="s">
        <v>257</v>
      </c>
      <c r="D31" s="18">
        <v>15000</v>
      </c>
      <c r="E31" s="137">
        <v>15000</v>
      </c>
      <c r="F31" s="184">
        <f t="shared" si="0"/>
        <v>1</v>
      </c>
    </row>
    <row r="32" spans="1:6" s="82" customFormat="1" ht="25.5">
      <c r="A32" s="88"/>
      <c r="B32" s="88"/>
      <c r="C32" s="62" t="s">
        <v>258</v>
      </c>
      <c r="D32" s="18">
        <v>4500</v>
      </c>
      <c r="E32" s="137">
        <v>4500</v>
      </c>
      <c r="F32" s="184">
        <f t="shared" si="0"/>
        <v>1</v>
      </c>
    </row>
    <row r="33" spans="1:6" s="82" customFormat="1" ht="25.5">
      <c r="A33" s="88"/>
      <c r="B33" s="88"/>
      <c r="C33" s="62" t="s">
        <v>259</v>
      </c>
      <c r="D33" s="18">
        <v>24500</v>
      </c>
      <c r="E33" s="137">
        <v>24500</v>
      </c>
      <c r="F33" s="184">
        <f t="shared" si="0"/>
        <v>1</v>
      </c>
    </row>
    <row r="34" spans="1:6" s="82" customFormat="1" ht="25.5">
      <c r="A34" s="88"/>
      <c r="B34" s="88"/>
      <c r="C34" s="62" t="s">
        <v>84</v>
      </c>
      <c r="D34" s="18">
        <v>12000</v>
      </c>
      <c r="E34" s="137"/>
      <c r="F34" s="184">
        <f t="shared" si="0"/>
        <v>0</v>
      </c>
    </row>
    <row r="35" spans="1:6" s="82" customFormat="1" ht="25.5">
      <c r="A35" s="88"/>
      <c r="B35" s="88"/>
      <c r="C35" s="62" t="s">
        <v>85</v>
      </c>
      <c r="D35" s="18">
        <v>15000</v>
      </c>
      <c r="E35" s="137">
        <v>15000</v>
      </c>
      <c r="F35" s="184">
        <f t="shared" si="0"/>
        <v>1</v>
      </c>
    </row>
    <row r="36" spans="1:6" s="82" customFormat="1" ht="25.5">
      <c r="A36" s="88"/>
      <c r="B36" s="88"/>
      <c r="C36" s="62" t="s">
        <v>86</v>
      </c>
      <c r="D36" s="18">
        <v>10000</v>
      </c>
      <c r="E36" s="137">
        <v>10000</v>
      </c>
      <c r="F36" s="184">
        <f t="shared" si="0"/>
        <v>1</v>
      </c>
    </row>
    <row r="37" spans="1:6" s="82" customFormat="1" ht="12.75">
      <c r="A37" s="88"/>
      <c r="B37" s="88"/>
      <c r="C37" s="62" t="s">
        <v>260</v>
      </c>
      <c r="D37" s="18">
        <v>5000</v>
      </c>
      <c r="E37" s="137">
        <v>4999.62</v>
      </c>
      <c r="F37" s="184">
        <f t="shared" si="0"/>
        <v>0.9999239999999999</v>
      </c>
    </row>
    <row r="38" spans="1:6" s="82" customFormat="1" ht="12.75">
      <c r="A38" s="88"/>
      <c r="B38" s="88"/>
      <c r="C38" s="62" t="s">
        <v>261</v>
      </c>
      <c r="D38" s="18">
        <v>10000</v>
      </c>
      <c r="E38" s="137"/>
      <c r="F38" s="184">
        <f t="shared" si="0"/>
        <v>0</v>
      </c>
    </row>
    <row r="39" spans="1:6" s="83" customFormat="1" ht="38.25">
      <c r="A39" s="88"/>
      <c r="B39" s="88"/>
      <c r="C39" s="62" t="s">
        <v>262</v>
      </c>
      <c r="D39" s="18">
        <v>11000</v>
      </c>
      <c r="E39" s="137">
        <v>5500</v>
      </c>
      <c r="F39" s="184">
        <f t="shared" si="0"/>
        <v>0.5</v>
      </c>
    </row>
    <row r="40" spans="1:6" s="82" customFormat="1" ht="25.5">
      <c r="A40" s="88"/>
      <c r="B40" s="88"/>
      <c r="C40" s="62" t="s">
        <v>263</v>
      </c>
      <c r="D40" s="18">
        <v>1000000</v>
      </c>
      <c r="E40" s="137">
        <v>644889.43</v>
      </c>
      <c r="F40" s="184">
        <f t="shared" si="0"/>
        <v>0.6448894300000001</v>
      </c>
    </row>
    <row r="41" spans="1:6" s="83" customFormat="1" ht="12.75">
      <c r="A41" s="88"/>
      <c r="B41" s="88">
        <v>85153</v>
      </c>
      <c r="C41" s="89" t="s">
        <v>87</v>
      </c>
      <c r="D41" s="179">
        <f>SUM(D42:D42)</f>
        <v>61000</v>
      </c>
      <c r="E41" s="189">
        <f>SUM(E42:E42)</f>
        <v>0</v>
      </c>
      <c r="F41" s="183">
        <f t="shared" si="0"/>
        <v>0</v>
      </c>
    </row>
    <row r="42" spans="1:6" s="83" customFormat="1" ht="12.75">
      <c r="A42" s="90"/>
      <c r="B42" s="90"/>
      <c r="C42" s="91" t="s">
        <v>66</v>
      </c>
      <c r="D42" s="180">
        <v>61000</v>
      </c>
      <c r="E42" s="190"/>
      <c r="F42" s="184">
        <f t="shared" si="0"/>
        <v>0</v>
      </c>
    </row>
    <row r="43" spans="1:6" s="83" customFormat="1" ht="12.75">
      <c r="A43" s="88"/>
      <c r="B43" s="88">
        <v>85154</v>
      </c>
      <c r="C43" s="89" t="s">
        <v>88</v>
      </c>
      <c r="D43" s="179">
        <f>SUM(D44:D44)</f>
        <v>1321749</v>
      </c>
      <c r="E43" s="189">
        <f>SUM(E44:E44)</f>
        <v>1301283.18</v>
      </c>
      <c r="F43" s="183">
        <f t="shared" si="0"/>
        <v>0.9845161070672268</v>
      </c>
    </row>
    <row r="44" spans="1:6" s="82" customFormat="1" ht="38.25">
      <c r="A44" s="90"/>
      <c r="B44" s="90"/>
      <c r="C44" s="91" t="s">
        <v>89</v>
      </c>
      <c r="D44" s="18">
        <v>1321749</v>
      </c>
      <c r="E44" s="137">
        <v>1301283.18</v>
      </c>
      <c r="F44" s="184">
        <f t="shared" si="0"/>
        <v>0.9845161070672268</v>
      </c>
    </row>
    <row r="45" spans="1:6" s="82" customFormat="1" ht="12.75">
      <c r="A45" s="90"/>
      <c r="B45" s="88">
        <v>85195</v>
      </c>
      <c r="C45" s="89" t="s">
        <v>57</v>
      </c>
      <c r="D45" s="179">
        <f>SUM(D46:D46)</f>
        <v>60000</v>
      </c>
      <c r="E45" s="189">
        <f>SUM(E46:E46)</f>
        <v>56398</v>
      </c>
      <c r="F45" s="183">
        <f t="shared" si="0"/>
        <v>0.9399666666666666</v>
      </c>
    </row>
    <row r="46" spans="1:6" s="83" customFormat="1" ht="38.25">
      <c r="A46" s="90"/>
      <c r="B46" s="90"/>
      <c r="C46" s="94" t="s">
        <v>264</v>
      </c>
      <c r="D46" s="180">
        <v>60000</v>
      </c>
      <c r="E46" s="190">
        <v>56398</v>
      </c>
      <c r="F46" s="184">
        <f t="shared" si="0"/>
        <v>0.9399666666666666</v>
      </c>
    </row>
    <row r="47" spans="1:6" s="82" customFormat="1" ht="19.5" customHeight="1">
      <c r="A47" s="75">
        <v>852</v>
      </c>
      <c r="B47" s="75"/>
      <c r="C47" s="76" t="s">
        <v>44</v>
      </c>
      <c r="D47" s="178">
        <f>D48+D50+D52+D55+D57+D59+D62</f>
        <v>3447770</v>
      </c>
      <c r="E47" s="188">
        <f>E48+E50+E52+E55+E57+E59+E62</f>
        <v>3043631.2499999995</v>
      </c>
      <c r="F47" s="182">
        <f t="shared" si="0"/>
        <v>0.8827825667025351</v>
      </c>
    </row>
    <row r="48" spans="1:6" s="83" customFormat="1" ht="12.75">
      <c r="A48" s="88"/>
      <c r="B48" s="88">
        <v>85201</v>
      </c>
      <c r="C48" s="89" t="s">
        <v>90</v>
      </c>
      <c r="D48" s="179">
        <f>SUM(D49:D49)</f>
        <v>837000</v>
      </c>
      <c r="E48" s="189">
        <f>SUM(E49:E49)</f>
        <v>618298.22</v>
      </c>
      <c r="F48" s="183">
        <f t="shared" si="0"/>
        <v>0.738707550776583</v>
      </c>
    </row>
    <row r="49" spans="1:6" s="82" customFormat="1" ht="38.25">
      <c r="A49" s="90"/>
      <c r="B49" s="90"/>
      <c r="C49" s="91" t="s">
        <v>91</v>
      </c>
      <c r="D49" s="180">
        <v>837000</v>
      </c>
      <c r="E49" s="190">
        <v>618298.22</v>
      </c>
      <c r="F49" s="184">
        <f t="shared" si="0"/>
        <v>0.738707550776583</v>
      </c>
    </row>
    <row r="50" spans="1:6" s="83" customFormat="1" ht="12.75">
      <c r="A50" s="88"/>
      <c r="B50" s="88">
        <v>85202</v>
      </c>
      <c r="C50" s="89" t="s">
        <v>92</v>
      </c>
      <c r="D50" s="179">
        <f>SUM(D51:D51)</f>
        <v>343536</v>
      </c>
      <c r="E50" s="189">
        <f>SUM(E51:E51)</f>
        <v>343536</v>
      </c>
      <c r="F50" s="183">
        <f t="shared" si="0"/>
        <v>1</v>
      </c>
    </row>
    <row r="51" spans="1:6" s="83" customFormat="1" ht="38.25">
      <c r="A51" s="90"/>
      <c r="B51" s="90"/>
      <c r="C51" s="95" t="s">
        <v>93</v>
      </c>
      <c r="D51" s="180">
        <v>343536</v>
      </c>
      <c r="E51" s="190">
        <v>343536</v>
      </c>
      <c r="F51" s="184">
        <f t="shared" si="0"/>
        <v>1</v>
      </c>
    </row>
    <row r="52" spans="1:6" s="83" customFormat="1" ht="12.75">
      <c r="A52" s="88"/>
      <c r="B52" s="88">
        <v>85203</v>
      </c>
      <c r="C52" s="89" t="s">
        <v>94</v>
      </c>
      <c r="D52" s="179">
        <f>SUM(D53:D54)</f>
        <v>319834</v>
      </c>
      <c r="E52" s="189">
        <f>SUM(E53:E54)</f>
        <v>314560</v>
      </c>
      <c r="F52" s="183">
        <f t="shared" si="0"/>
        <v>0.9835101959141305</v>
      </c>
    </row>
    <row r="53" spans="1:6" s="82" customFormat="1" ht="63.75">
      <c r="A53" s="90"/>
      <c r="B53" s="90"/>
      <c r="C53" s="96" t="s">
        <v>95</v>
      </c>
      <c r="D53" s="180">
        <v>293380</v>
      </c>
      <c r="E53" s="190">
        <v>293380</v>
      </c>
      <c r="F53" s="184">
        <f t="shared" si="0"/>
        <v>1</v>
      </c>
    </row>
    <row r="54" spans="1:6" s="83" customFormat="1" ht="25.5">
      <c r="A54" s="90"/>
      <c r="B54" s="90"/>
      <c r="C54" s="163" t="s">
        <v>265</v>
      </c>
      <c r="D54" s="180">
        <v>26454</v>
      </c>
      <c r="E54" s="190">
        <v>21180</v>
      </c>
      <c r="F54" s="184">
        <f t="shared" si="0"/>
        <v>0.800635064640508</v>
      </c>
    </row>
    <row r="55" spans="1:6" s="82" customFormat="1" ht="12.75">
      <c r="A55" s="90"/>
      <c r="B55" s="88">
        <v>85204</v>
      </c>
      <c r="C55" s="97" t="s">
        <v>96</v>
      </c>
      <c r="D55" s="179">
        <f>D56</f>
        <v>463200</v>
      </c>
      <c r="E55" s="189">
        <f>E56</f>
        <v>454626.48</v>
      </c>
      <c r="F55" s="183">
        <f t="shared" si="0"/>
        <v>0.9814906735751295</v>
      </c>
    </row>
    <row r="56" spans="1:6" s="83" customFormat="1" ht="12.75">
      <c r="A56" s="90"/>
      <c r="B56" s="90"/>
      <c r="C56" s="94" t="s">
        <v>66</v>
      </c>
      <c r="D56" s="180">
        <v>463200</v>
      </c>
      <c r="E56" s="190">
        <v>454626.48</v>
      </c>
      <c r="F56" s="184">
        <f t="shared" si="0"/>
        <v>0.9814906735751295</v>
      </c>
    </row>
    <row r="57" spans="1:6" s="83" customFormat="1" ht="25.5">
      <c r="A57" s="88"/>
      <c r="B57" s="88">
        <v>85214</v>
      </c>
      <c r="C57" s="89" t="s">
        <v>97</v>
      </c>
      <c r="D57" s="179">
        <f>SUM(D58:D58)</f>
        <v>131900</v>
      </c>
      <c r="E57" s="189">
        <f>SUM(E58:E58)</f>
        <v>93052.02</v>
      </c>
      <c r="F57" s="183">
        <f t="shared" si="0"/>
        <v>0.7054739954510993</v>
      </c>
    </row>
    <row r="58" spans="1:6" s="82" customFormat="1" ht="12.75">
      <c r="A58" s="88"/>
      <c r="B58" s="88"/>
      <c r="C58" s="91" t="s">
        <v>66</v>
      </c>
      <c r="D58" s="180">
        <v>131900</v>
      </c>
      <c r="E58" s="190">
        <v>93052.02</v>
      </c>
      <c r="F58" s="184">
        <f t="shared" si="0"/>
        <v>0.7054739954510993</v>
      </c>
    </row>
    <row r="59" spans="1:6" s="83" customFormat="1" ht="25.5">
      <c r="A59" s="88"/>
      <c r="B59" s="88">
        <v>85228</v>
      </c>
      <c r="C59" s="89" t="s">
        <v>98</v>
      </c>
      <c r="D59" s="179">
        <f>D60+D61</f>
        <v>1024500</v>
      </c>
      <c r="E59" s="189">
        <f>E60+E61</f>
        <v>991194</v>
      </c>
      <c r="F59" s="183">
        <f t="shared" si="0"/>
        <v>0.9674904831625183</v>
      </c>
    </row>
    <row r="60" spans="1:6" s="82" customFormat="1" ht="12.75">
      <c r="A60" s="88"/>
      <c r="B60" s="88"/>
      <c r="C60" s="91" t="s">
        <v>66</v>
      </c>
      <c r="D60" s="18">
        <v>903000</v>
      </c>
      <c r="E60" s="137">
        <v>869694</v>
      </c>
      <c r="F60" s="184">
        <f t="shared" si="0"/>
        <v>0.9631162790697675</v>
      </c>
    </row>
    <row r="61" spans="1:6" s="82" customFormat="1" ht="38.25">
      <c r="A61" s="88"/>
      <c r="B61" s="88"/>
      <c r="C61" s="94" t="s">
        <v>99</v>
      </c>
      <c r="D61" s="18">
        <v>121500</v>
      </c>
      <c r="E61" s="137">
        <v>121500</v>
      </c>
      <c r="F61" s="184">
        <f t="shared" si="0"/>
        <v>1</v>
      </c>
    </row>
    <row r="62" spans="1:6" s="83" customFormat="1" ht="12.75">
      <c r="A62" s="88"/>
      <c r="B62" s="88">
        <v>85295</v>
      </c>
      <c r="C62" s="89" t="s">
        <v>100</v>
      </c>
      <c r="D62" s="179">
        <f>SUM(D63:D65)</f>
        <v>327800</v>
      </c>
      <c r="E62" s="189">
        <f>SUM(E63:E65)</f>
        <v>228364.52999999997</v>
      </c>
      <c r="F62" s="183">
        <f t="shared" si="0"/>
        <v>0.6966581147040878</v>
      </c>
    </row>
    <row r="63" spans="1:6" s="83" customFormat="1" ht="25.5">
      <c r="A63" s="90"/>
      <c r="B63" s="90"/>
      <c r="C63" s="94" t="s">
        <v>101</v>
      </c>
      <c r="D63" s="180">
        <v>197800</v>
      </c>
      <c r="E63" s="190">
        <v>98365.54</v>
      </c>
      <c r="F63" s="184">
        <f t="shared" si="0"/>
        <v>0.4972979777553084</v>
      </c>
    </row>
    <row r="64" spans="1:6" s="83" customFormat="1" ht="51">
      <c r="A64" s="90"/>
      <c r="B64" s="90"/>
      <c r="C64" s="94" t="s">
        <v>266</v>
      </c>
      <c r="D64" s="180">
        <v>50000</v>
      </c>
      <c r="E64" s="190">
        <v>50000</v>
      </c>
      <c r="F64" s="184">
        <f t="shared" si="0"/>
        <v>1</v>
      </c>
    </row>
    <row r="65" spans="1:6" s="83" customFormat="1" ht="51">
      <c r="A65" s="90"/>
      <c r="B65" s="90"/>
      <c r="C65" s="62" t="s">
        <v>267</v>
      </c>
      <c r="D65" s="180">
        <v>80000</v>
      </c>
      <c r="E65" s="190">
        <v>79998.99</v>
      </c>
      <c r="F65" s="184">
        <f t="shared" si="0"/>
        <v>0.999987375</v>
      </c>
    </row>
    <row r="66" spans="1:6" s="83" customFormat="1" ht="25.5">
      <c r="A66" s="75">
        <v>853</v>
      </c>
      <c r="B66" s="75"/>
      <c r="C66" s="76" t="s">
        <v>45</v>
      </c>
      <c r="D66" s="178">
        <f>D67</f>
        <v>157000</v>
      </c>
      <c r="E66" s="188">
        <f>E67</f>
        <v>142261.41999999998</v>
      </c>
      <c r="F66" s="182">
        <f t="shared" si="0"/>
        <v>0.9061236942675158</v>
      </c>
    </row>
    <row r="67" spans="1:6" s="83" customFormat="1" ht="12.75">
      <c r="A67" s="88"/>
      <c r="B67" s="88">
        <v>85395</v>
      </c>
      <c r="C67" s="89" t="s">
        <v>57</v>
      </c>
      <c r="D67" s="179">
        <f>D68</f>
        <v>157000</v>
      </c>
      <c r="E67" s="189">
        <f>E68</f>
        <v>142261.41999999998</v>
      </c>
      <c r="F67" s="183">
        <f t="shared" si="0"/>
        <v>0.9061236942675158</v>
      </c>
    </row>
    <row r="68" spans="1:6" s="83" customFormat="1" ht="25.5">
      <c r="A68" s="90"/>
      <c r="B68" s="90"/>
      <c r="C68" s="164" t="s">
        <v>102</v>
      </c>
      <c r="D68" s="18">
        <f>SUM(D69:D72)</f>
        <v>157000</v>
      </c>
      <c r="E68" s="137">
        <f>E69+E70+E71+E72</f>
        <v>142261.41999999998</v>
      </c>
      <c r="F68" s="184">
        <f aca="true" t="shared" si="1" ref="F68:F88">E68/D68</f>
        <v>0.9061236942675158</v>
      </c>
    </row>
    <row r="69" spans="1:6" s="83" customFormat="1" ht="12.75">
      <c r="A69" s="90"/>
      <c r="B69" s="90"/>
      <c r="C69" s="62" t="s">
        <v>103</v>
      </c>
      <c r="D69" s="18">
        <v>15000</v>
      </c>
      <c r="E69" s="137">
        <v>15000</v>
      </c>
      <c r="F69" s="184">
        <f t="shared" si="1"/>
        <v>1</v>
      </c>
    </row>
    <row r="70" spans="1:6" s="82" customFormat="1" ht="12.75">
      <c r="A70" s="90"/>
      <c r="B70" s="90"/>
      <c r="C70" s="62" t="s">
        <v>104</v>
      </c>
      <c r="D70" s="18">
        <v>67000</v>
      </c>
      <c r="E70" s="137">
        <v>62261.42</v>
      </c>
      <c r="F70" s="184">
        <f t="shared" si="1"/>
        <v>0.9292749253731343</v>
      </c>
    </row>
    <row r="71" spans="1:6" s="82" customFormat="1" ht="25.5">
      <c r="A71" s="90"/>
      <c r="B71" s="90"/>
      <c r="C71" s="62" t="s">
        <v>105</v>
      </c>
      <c r="D71" s="18">
        <v>25000</v>
      </c>
      <c r="E71" s="137">
        <v>15000</v>
      </c>
      <c r="F71" s="184">
        <f t="shared" si="1"/>
        <v>0.6</v>
      </c>
    </row>
    <row r="72" spans="1:6" s="82" customFormat="1" ht="25.5">
      <c r="A72" s="90"/>
      <c r="B72" s="90"/>
      <c r="C72" s="62" t="s">
        <v>106</v>
      </c>
      <c r="D72" s="18">
        <v>50000</v>
      </c>
      <c r="E72" s="137">
        <v>50000</v>
      </c>
      <c r="F72" s="184">
        <f t="shared" si="1"/>
        <v>1</v>
      </c>
    </row>
    <row r="73" spans="1:6" s="82" customFormat="1" ht="19.5" customHeight="1">
      <c r="A73" s="75">
        <v>854</v>
      </c>
      <c r="B73" s="98"/>
      <c r="C73" s="76" t="s">
        <v>46</v>
      </c>
      <c r="D73" s="178">
        <f>D74+D76+D78</f>
        <v>661670</v>
      </c>
      <c r="E73" s="188">
        <f>E74+E76+E78</f>
        <v>660110</v>
      </c>
      <c r="F73" s="182">
        <f t="shared" si="1"/>
        <v>0.9976423292577871</v>
      </c>
    </row>
    <row r="74" spans="1:6" s="82" customFormat="1" ht="12.75">
      <c r="A74" s="88"/>
      <c r="B74" s="88">
        <v>85407</v>
      </c>
      <c r="C74" s="89" t="s">
        <v>47</v>
      </c>
      <c r="D74" s="179">
        <f>SUM(D75:D75)</f>
        <v>161800</v>
      </c>
      <c r="E74" s="189">
        <f>SUM(E75:E75)</f>
        <v>161800</v>
      </c>
      <c r="F74" s="183">
        <f t="shared" si="1"/>
        <v>1</v>
      </c>
    </row>
    <row r="75" spans="1:6" s="82" customFormat="1" ht="12.75">
      <c r="A75" s="90"/>
      <c r="B75" s="90"/>
      <c r="C75" s="91" t="s">
        <v>107</v>
      </c>
      <c r="D75" s="173">
        <v>161800</v>
      </c>
      <c r="E75" s="192">
        <v>161800</v>
      </c>
      <c r="F75" s="184">
        <f t="shared" si="1"/>
        <v>1</v>
      </c>
    </row>
    <row r="76" spans="1:6" s="82" customFormat="1" ht="12.75">
      <c r="A76" s="90"/>
      <c r="B76" s="88">
        <v>85410</v>
      </c>
      <c r="C76" s="89" t="s">
        <v>48</v>
      </c>
      <c r="D76" s="176">
        <f>SUM(D77:D77)</f>
        <v>497360</v>
      </c>
      <c r="E76" s="191">
        <f>SUM(E77:E77)</f>
        <v>495800</v>
      </c>
      <c r="F76" s="183">
        <f t="shared" si="1"/>
        <v>0.9968634389576967</v>
      </c>
    </row>
    <row r="77" spans="1:6" s="83" customFormat="1" ht="12.75">
      <c r="A77" s="90"/>
      <c r="B77" s="90"/>
      <c r="C77" s="91" t="s">
        <v>108</v>
      </c>
      <c r="D77" s="173">
        <v>497360</v>
      </c>
      <c r="E77" s="192">
        <v>495800</v>
      </c>
      <c r="F77" s="184">
        <f t="shared" si="1"/>
        <v>0.9968634389576967</v>
      </c>
    </row>
    <row r="78" spans="1:6" s="82" customFormat="1" ht="12.75">
      <c r="A78" s="90"/>
      <c r="B78" s="88">
        <v>85415</v>
      </c>
      <c r="C78" s="89" t="s">
        <v>268</v>
      </c>
      <c r="D78" s="176">
        <f>SUM(D79:D79)</f>
        <v>2510</v>
      </c>
      <c r="E78" s="191">
        <f>SUM(E79:E79)</f>
        <v>2510</v>
      </c>
      <c r="F78" s="183">
        <f t="shared" si="1"/>
        <v>1</v>
      </c>
    </row>
    <row r="79" spans="1:6" s="83" customFormat="1" ht="51">
      <c r="A79" s="90"/>
      <c r="B79" s="90"/>
      <c r="C79" s="91" t="s">
        <v>269</v>
      </c>
      <c r="D79" s="173">
        <v>2510</v>
      </c>
      <c r="E79" s="192">
        <v>2510</v>
      </c>
      <c r="F79" s="184">
        <f t="shared" si="1"/>
        <v>1</v>
      </c>
    </row>
    <row r="80" spans="1:6" s="84" customFormat="1" ht="25.5">
      <c r="A80" s="75">
        <v>921</v>
      </c>
      <c r="B80" s="75"/>
      <c r="C80" s="76" t="s">
        <v>109</v>
      </c>
      <c r="D80" s="178">
        <f>D81+D83</f>
        <v>747200</v>
      </c>
      <c r="E80" s="188">
        <f>E81+E83</f>
        <v>618617.4199999999</v>
      </c>
      <c r="F80" s="182">
        <f t="shared" si="1"/>
        <v>0.8279141059957172</v>
      </c>
    </row>
    <row r="81" spans="1:6" s="82" customFormat="1" ht="12.75">
      <c r="A81" s="88"/>
      <c r="B81" s="88">
        <v>92120</v>
      </c>
      <c r="C81" s="89" t="s">
        <v>110</v>
      </c>
      <c r="D81" s="179">
        <f>SUM(D82:D82)</f>
        <v>540000</v>
      </c>
      <c r="E81" s="189">
        <f>SUM(E82:E82)</f>
        <v>411542.66</v>
      </c>
      <c r="F81" s="183">
        <f t="shared" si="1"/>
        <v>0.762116037037037</v>
      </c>
    </row>
    <row r="82" spans="1:6" s="83" customFormat="1" ht="25.5">
      <c r="A82" s="90"/>
      <c r="B82" s="90"/>
      <c r="C82" s="99" t="s">
        <v>111</v>
      </c>
      <c r="D82" s="180">
        <v>540000</v>
      </c>
      <c r="E82" s="190">
        <v>411542.66</v>
      </c>
      <c r="F82" s="184">
        <f t="shared" si="1"/>
        <v>0.762116037037037</v>
      </c>
    </row>
    <row r="83" spans="1:6" s="82" customFormat="1" ht="12.75">
      <c r="A83" s="88"/>
      <c r="B83" s="88">
        <v>92195</v>
      </c>
      <c r="C83" s="89" t="s">
        <v>57</v>
      </c>
      <c r="D83" s="179">
        <f>SUM(D84:D84)</f>
        <v>207200</v>
      </c>
      <c r="E83" s="189">
        <f>SUM(E84:E84)</f>
        <v>207074.76</v>
      </c>
      <c r="F83" s="183">
        <f t="shared" si="1"/>
        <v>0.9993955598455599</v>
      </c>
    </row>
    <row r="84" spans="1:6" ht="12.75">
      <c r="A84" s="90"/>
      <c r="B84" s="90"/>
      <c r="C84" s="91" t="s">
        <v>66</v>
      </c>
      <c r="D84" s="180">
        <v>207200</v>
      </c>
      <c r="E84" s="190">
        <v>207074.76</v>
      </c>
      <c r="F84" s="184">
        <f t="shared" si="1"/>
        <v>0.9993955598455599</v>
      </c>
    </row>
    <row r="85" spans="1:6" ht="19.5" customHeight="1">
      <c r="A85" s="75">
        <v>926</v>
      </c>
      <c r="B85" s="75"/>
      <c r="C85" s="76" t="s">
        <v>112</v>
      </c>
      <c r="D85" s="178">
        <f>D86</f>
        <v>192555</v>
      </c>
      <c r="E85" s="188">
        <f>E86</f>
        <v>192518.34</v>
      </c>
      <c r="F85" s="182">
        <f t="shared" si="1"/>
        <v>0.9998096128378905</v>
      </c>
    </row>
    <row r="86" spans="1:6" ht="12.75">
      <c r="A86" s="88"/>
      <c r="B86" s="88">
        <v>92695</v>
      </c>
      <c r="C86" s="89" t="s">
        <v>57</v>
      </c>
      <c r="D86" s="179">
        <f>SUM(D87:D87)</f>
        <v>192555</v>
      </c>
      <c r="E86" s="189">
        <f>SUM(E87:E87)</f>
        <v>192518.34</v>
      </c>
      <c r="F86" s="183">
        <f t="shared" si="1"/>
        <v>0.9998096128378905</v>
      </c>
    </row>
    <row r="87" spans="1:6" ht="12.75">
      <c r="A87" s="90"/>
      <c r="B87" s="90"/>
      <c r="C87" s="91" t="s">
        <v>66</v>
      </c>
      <c r="D87" s="180">
        <v>192555</v>
      </c>
      <c r="E87" s="190">
        <v>192518.34</v>
      </c>
      <c r="F87" s="184">
        <f t="shared" si="1"/>
        <v>0.9998096128378905</v>
      </c>
    </row>
    <row r="88" spans="1:6" ht="19.5" customHeight="1" thickBot="1">
      <c r="A88" s="239"/>
      <c r="B88" s="239"/>
      <c r="C88" s="68" t="s">
        <v>65</v>
      </c>
      <c r="D88" s="174">
        <f>D3+D8+D11+D24+D47+D66+D73+D80+D85</f>
        <v>20907454</v>
      </c>
      <c r="E88" s="193">
        <f>E3+E8+E11+E24+E47+E66+E73+E80+E85</f>
        <v>19783563.45</v>
      </c>
      <c r="F88" s="185">
        <f t="shared" si="1"/>
        <v>0.9462445044719457</v>
      </c>
    </row>
  </sheetData>
  <mergeCells count="1">
    <mergeCell ref="A88:B88"/>
  </mergeCells>
  <printOptions gridLines="1" horizontalCentered="1"/>
  <pageMargins left="0.3937007874015748" right="0.3937007874015748" top="1.220472440944882" bottom="0.7480314960629921" header="0.5118110236220472" footer="0.5118110236220472"/>
  <pageSetup horizontalDpi="300" verticalDpi="300" orientation="portrait" paperSize="9" scale="94" r:id="rId1"/>
  <headerFooter alignWithMargins="0">
    <oddHeader>&amp;C&amp;"Arial CE,Pogrubiony"
&amp;11Wykonanie planu pozostałych dotacji udzielanych z budżetu miasta Opola w 2007 roku &amp;RZałącznik Nr 12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90"/>
  <sheetViews>
    <sheetView workbookViewId="0" topLeftCell="A1">
      <selection activeCell="A1" sqref="A1:A2"/>
    </sheetView>
  </sheetViews>
  <sheetFormatPr defaultColWidth="9.00390625" defaultRowHeight="12.75"/>
  <cols>
    <col min="1" max="1" width="3.875" style="154" bestFit="1" customWidth="1"/>
    <col min="2" max="2" width="8.875" style="154" bestFit="1" customWidth="1"/>
    <col min="3" max="3" width="34.125" style="154" customWidth="1"/>
    <col min="4" max="4" width="13.00390625" style="154" customWidth="1"/>
    <col min="5" max="5" width="14.25390625" style="154" bestFit="1" customWidth="1"/>
    <col min="6" max="6" width="7.25390625" style="154" bestFit="1" customWidth="1"/>
    <col min="7" max="7" width="13.00390625" style="154" customWidth="1"/>
    <col min="8" max="8" width="14.25390625" style="154" bestFit="1" customWidth="1"/>
    <col min="9" max="9" width="7.25390625" style="154" bestFit="1" customWidth="1"/>
    <col min="10" max="16384" width="9.125" style="154" customWidth="1"/>
  </cols>
  <sheetData>
    <row r="1" spans="1:9" s="140" customFormat="1" ht="27.75" customHeight="1">
      <c r="A1" s="242" t="s">
        <v>2</v>
      </c>
      <c r="B1" s="242" t="s">
        <v>54</v>
      </c>
      <c r="C1" s="242" t="s">
        <v>171</v>
      </c>
      <c r="D1" s="242" t="s">
        <v>4</v>
      </c>
      <c r="E1" s="242"/>
      <c r="F1" s="139" t="s">
        <v>24</v>
      </c>
      <c r="G1" s="242" t="s">
        <v>6</v>
      </c>
      <c r="H1" s="243"/>
      <c r="I1" s="139" t="s">
        <v>24</v>
      </c>
    </row>
    <row r="2" spans="1:9" s="140" customFormat="1" ht="31.5" customHeight="1">
      <c r="A2" s="242"/>
      <c r="B2" s="242"/>
      <c r="C2" s="242"/>
      <c r="D2" s="139" t="s">
        <v>251</v>
      </c>
      <c r="E2" s="139" t="s">
        <v>270</v>
      </c>
      <c r="F2" s="141" t="s">
        <v>25</v>
      </c>
      <c r="G2" s="142" t="s">
        <v>251</v>
      </c>
      <c r="H2" s="143" t="s">
        <v>271</v>
      </c>
      <c r="I2" s="144" t="s">
        <v>26</v>
      </c>
    </row>
    <row r="3" spans="1:9" s="150" customFormat="1" ht="12" thickBot="1">
      <c r="A3" s="145">
        <v>1</v>
      </c>
      <c r="B3" s="145"/>
      <c r="C3" s="145">
        <v>2</v>
      </c>
      <c r="D3" s="145">
        <v>3</v>
      </c>
      <c r="E3" s="146">
        <v>4</v>
      </c>
      <c r="F3" s="145">
        <v>5</v>
      </c>
      <c r="G3" s="147">
        <v>6</v>
      </c>
      <c r="H3" s="148">
        <v>7</v>
      </c>
      <c r="I3" s="149">
        <v>8</v>
      </c>
    </row>
    <row r="4" spans="1:10" s="152" customFormat="1" ht="19.5" customHeight="1">
      <c r="A4" s="47">
        <v>750</v>
      </c>
      <c r="B4" s="100"/>
      <c r="C4" s="47" t="s">
        <v>115</v>
      </c>
      <c r="D4" s="124">
        <f>D5</f>
        <v>11321</v>
      </c>
      <c r="E4" s="130">
        <f>E5</f>
        <v>11293.13</v>
      </c>
      <c r="F4" s="168">
        <f>E4/D4</f>
        <v>0.9975382033389276</v>
      </c>
      <c r="G4" s="124">
        <f>G5</f>
        <v>20800</v>
      </c>
      <c r="H4" s="130">
        <f>H5</f>
        <v>20769.94</v>
      </c>
      <c r="I4" s="168">
        <f aca="true" t="shared" si="0" ref="I4:I36">H4/G4</f>
        <v>0.9985548076923076</v>
      </c>
      <c r="J4" s="151"/>
    </row>
    <row r="5" spans="1:9" s="153" customFormat="1" ht="12.75">
      <c r="A5" s="52"/>
      <c r="B5" s="52">
        <v>75095</v>
      </c>
      <c r="C5" s="54" t="s">
        <v>116</v>
      </c>
      <c r="D5" s="125">
        <v>11321</v>
      </c>
      <c r="E5" s="131">
        <v>11293.13</v>
      </c>
      <c r="F5" s="169">
        <f>E5/D5</f>
        <v>0.9975382033389276</v>
      </c>
      <c r="G5" s="125">
        <v>20800</v>
      </c>
      <c r="H5" s="131">
        <v>20769.94</v>
      </c>
      <c r="I5" s="169">
        <f t="shared" si="0"/>
        <v>0.9985548076923076</v>
      </c>
    </row>
    <row r="6" spans="1:9" s="153" customFormat="1" ht="25.5">
      <c r="A6" s="47">
        <v>754</v>
      </c>
      <c r="B6" s="47"/>
      <c r="C6" s="48" t="s">
        <v>38</v>
      </c>
      <c r="D6" s="124">
        <f>D7</f>
        <v>40800</v>
      </c>
      <c r="E6" s="132">
        <f>E7</f>
        <v>29808.46</v>
      </c>
      <c r="F6" s="168">
        <f>E6/D6</f>
        <v>0.7305995098039215</v>
      </c>
      <c r="G6" s="124">
        <f>G7</f>
        <v>40800</v>
      </c>
      <c r="H6" s="132">
        <f>H7</f>
        <v>28882.8</v>
      </c>
      <c r="I6" s="168">
        <f t="shared" si="0"/>
        <v>0.7079117647058824</v>
      </c>
    </row>
    <row r="7" spans="1:9" ht="25.5">
      <c r="A7" s="51"/>
      <c r="B7" s="52">
        <v>75411</v>
      </c>
      <c r="C7" s="53" t="s">
        <v>117</v>
      </c>
      <c r="D7" s="125">
        <v>40800</v>
      </c>
      <c r="E7" s="131">
        <v>29808.46</v>
      </c>
      <c r="F7" s="169">
        <f>E7/D7</f>
        <v>0.7305995098039215</v>
      </c>
      <c r="G7" s="125">
        <v>40800</v>
      </c>
      <c r="H7" s="131">
        <v>28882.8</v>
      </c>
      <c r="I7" s="169">
        <f t="shared" si="0"/>
        <v>0.7079117647058824</v>
      </c>
    </row>
    <row r="8" spans="1:9" ht="12.75">
      <c r="A8" s="51"/>
      <c r="B8" s="52"/>
      <c r="C8" s="101" t="s">
        <v>118</v>
      </c>
      <c r="D8" s="125"/>
      <c r="E8" s="131"/>
      <c r="F8" s="169"/>
      <c r="G8" s="129">
        <v>20000</v>
      </c>
      <c r="H8" s="136">
        <v>11400</v>
      </c>
      <c r="I8" s="169">
        <f t="shared" si="0"/>
        <v>0.57</v>
      </c>
    </row>
    <row r="9" spans="1:9" ht="19.5" customHeight="1">
      <c r="A9" s="47">
        <v>801</v>
      </c>
      <c r="B9" s="47"/>
      <c r="C9" s="48" t="s">
        <v>39</v>
      </c>
      <c r="D9" s="124">
        <f>D35+D37+D83+D85+D103+D111+D122+D124+D128+D10</f>
        <v>9416930</v>
      </c>
      <c r="E9" s="132">
        <f>E10+E35+E37+E83+E85+E103+E111+E122+E124+E128</f>
        <v>8666473.739999998</v>
      </c>
      <c r="F9" s="168">
        <f>E9/D9</f>
        <v>0.9203077584733027</v>
      </c>
      <c r="G9" s="124">
        <f>G10+G35+G37+G83+G85+G103+G111+G122+G124+G128</f>
        <v>10096790</v>
      </c>
      <c r="H9" s="132">
        <f>H10+H35+H37+H83+H85+H103+H111+H122+H124+H128</f>
        <v>8564630.700000007</v>
      </c>
      <c r="I9" s="168">
        <f t="shared" si="0"/>
        <v>0.8482528308502015</v>
      </c>
    </row>
    <row r="10" spans="1:9" ht="12.75">
      <c r="A10" s="52"/>
      <c r="B10" s="52">
        <v>80101</v>
      </c>
      <c r="C10" s="54" t="s">
        <v>17</v>
      </c>
      <c r="D10" s="125">
        <f>SUM(D12:D33)-D15-D22-D24-D29</f>
        <v>847000</v>
      </c>
      <c r="E10" s="131">
        <f>SUM(E12:E33)-E15-E22-E24-E29</f>
        <v>736274.4800000002</v>
      </c>
      <c r="F10" s="169">
        <f>E10/D10</f>
        <v>0.8692732939787488</v>
      </c>
      <c r="G10" s="125">
        <f>SUM(G12:G33)-G15-G22-G24-G29</f>
        <v>949900</v>
      </c>
      <c r="H10" s="131">
        <f>SUM(H12:H33)-H15-H22-H24-H29</f>
        <v>670472.6299999999</v>
      </c>
      <c r="I10" s="169">
        <f t="shared" si="0"/>
        <v>0.7058349615749026</v>
      </c>
    </row>
    <row r="11" spans="1:9" ht="12.75">
      <c r="A11" s="52"/>
      <c r="B11" s="52"/>
      <c r="C11" s="101" t="s">
        <v>118</v>
      </c>
      <c r="D11" s="125"/>
      <c r="E11" s="131"/>
      <c r="F11" s="169"/>
      <c r="G11" s="129">
        <f>G15+G22+G24+G29+G34</f>
        <v>85500</v>
      </c>
      <c r="H11" s="136">
        <f>H15+H22+H24+H29+H34</f>
        <v>68037.62</v>
      </c>
      <c r="I11" s="169">
        <f t="shared" si="0"/>
        <v>0.7957616374269005</v>
      </c>
    </row>
    <row r="12" spans="1:9" ht="12.75">
      <c r="A12" s="52"/>
      <c r="B12" s="52"/>
      <c r="C12" s="54" t="s">
        <v>172</v>
      </c>
      <c r="D12" s="125">
        <v>32000</v>
      </c>
      <c r="E12" s="131">
        <v>19480.24</v>
      </c>
      <c r="F12" s="169">
        <f>E12/D12</f>
        <v>0.6087575000000001</v>
      </c>
      <c r="G12" s="125">
        <v>32000</v>
      </c>
      <c r="H12" s="131">
        <v>29393.37</v>
      </c>
      <c r="I12" s="169">
        <f t="shared" si="0"/>
        <v>0.9185428124999999</v>
      </c>
    </row>
    <row r="13" spans="1:9" ht="12.75">
      <c r="A13" s="52"/>
      <c r="B13" s="52"/>
      <c r="C13" s="54" t="s">
        <v>173</v>
      </c>
      <c r="D13" s="125">
        <v>23600</v>
      </c>
      <c r="E13" s="131">
        <v>28148.98</v>
      </c>
      <c r="F13" s="169">
        <f>E13/D13</f>
        <v>1.1927533898305085</v>
      </c>
      <c r="G13" s="125">
        <v>23200</v>
      </c>
      <c r="H13" s="131">
        <v>21711.48</v>
      </c>
      <c r="I13" s="169">
        <f t="shared" si="0"/>
        <v>0.9358396551724137</v>
      </c>
    </row>
    <row r="14" spans="1:9" ht="12.75">
      <c r="A14" s="52"/>
      <c r="B14" s="52"/>
      <c r="C14" s="54" t="s">
        <v>174</v>
      </c>
      <c r="D14" s="125">
        <v>242700</v>
      </c>
      <c r="E14" s="131">
        <v>231216.04</v>
      </c>
      <c r="F14" s="169">
        <f>E14/D14</f>
        <v>0.9526824886691388</v>
      </c>
      <c r="G14" s="125">
        <v>275200</v>
      </c>
      <c r="H14" s="131">
        <v>179524.5</v>
      </c>
      <c r="I14" s="169">
        <f t="shared" si="0"/>
        <v>0.6523419331395349</v>
      </c>
    </row>
    <row r="15" spans="1:9" ht="12.75">
      <c r="A15" s="52"/>
      <c r="B15" s="52"/>
      <c r="C15" s="101" t="s">
        <v>175</v>
      </c>
      <c r="D15" s="125"/>
      <c r="E15" s="131"/>
      <c r="F15" s="169"/>
      <c r="G15" s="129">
        <v>12000</v>
      </c>
      <c r="H15" s="136">
        <v>11948.68</v>
      </c>
      <c r="I15" s="169">
        <f t="shared" si="0"/>
        <v>0.9957233333333334</v>
      </c>
    </row>
    <row r="16" spans="1:9" ht="12.75">
      <c r="A16" s="52"/>
      <c r="B16" s="52"/>
      <c r="C16" s="54" t="s">
        <v>176</v>
      </c>
      <c r="D16" s="125">
        <v>21000</v>
      </c>
      <c r="E16" s="131">
        <v>16335.63</v>
      </c>
      <c r="F16" s="169">
        <f aca="true" t="shared" si="1" ref="F16:F21">E16/D16</f>
        <v>0.7778871428571428</v>
      </c>
      <c r="G16" s="125">
        <v>25500</v>
      </c>
      <c r="H16" s="131">
        <v>14183.83</v>
      </c>
      <c r="I16" s="169">
        <f t="shared" si="0"/>
        <v>0.5562286274509803</v>
      </c>
    </row>
    <row r="17" spans="1:9" ht="12.75">
      <c r="A17" s="52"/>
      <c r="B17" s="52"/>
      <c r="C17" s="54" t="s">
        <v>177</v>
      </c>
      <c r="D17" s="125">
        <v>10000</v>
      </c>
      <c r="E17" s="131">
        <v>16147.05</v>
      </c>
      <c r="F17" s="169">
        <f t="shared" si="1"/>
        <v>1.6147049999999998</v>
      </c>
      <c r="G17" s="125">
        <v>16000</v>
      </c>
      <c r="H17" s="131">
        <v>13110.41</v>
      </c>
      <c r="I17" s="169">
        <f t="shared" si="0"/>
        <v>0.819400625</v>
      </c>
    </row>
    <row r="18" spans="1:9" ht="12.75">
      <c r="A18" s="52"/>
      <c r="B18" s="52"/>
      <c r="C18" s="54" t="s">
        <v>178</v>
      </c>
      <c r="D18" s="125">
        <v>34500</v>
      </c>
      <c r="E18" s="131">
        <v>30327.59</v>
      </c>
      <c r="F18" s="169">
        <f t="shared" si="1"/>
        <v>0.879060579710145</v>
      </c>
      <c r="G18" s="125">
        <v>35000</v>
      </c>
      <c r="H18" s="131">
        <v>26110.28</v>
      </c>
      <c r="I18" s="169">
        <f t="shared" si="0"/>
        <v>0.746008</v>
      </c>
    </row>
    <row r="19" spans="1:9" ht="12.75">
      <c r="A19" s="52"/>
      <c r="B19" s="52"/>
      <c r="C19" s="54" t="s">
        <v>179</v>
      </c>
      <c r="D19" s="125">
        <v>12400</v>
      </c>
      <c r="E19" s="131">
        <v>4833.46</v>
      </c>
      <c r="F19" s="169">
        <f t="shared" si="1"/>
        <v>0.3897951612903226</v>
      </c>
      <c r="G19" s="125">
        <v>12400</v>
      </c>
      <c r="H19" s="131">
        <v>11513.55</v>
      </c>
      <c r="I19" s="169">
        <f t="shared" si="0"/>
        <v>0.9285120967741934</v>
      </c>
    </row>
    <row r="20" spans="1:9" ht="12.75">
      <c r="A20" s="52"/>
      <c r="B20" s="52"/>
      <c r="C20" s="54" t="s">
        <v>180</v>
      </c>
      <c r="D20" s="125">
        <v>20600</v>
      </c>
      <c r="E20" s="131">
        <v>28723.61</v>
      </c>
      <c r="F20" s="169">
        <f t="shared" si="1"/>
        <v>1.39435</v>
      </c>
      <c r="G20" s="125">
        <v>23200</v>
      </c>
      <c r="H20" s="131">
        <v>19417.17</v>
      </c>
      <c r="I20" s="169">
        <f t="shared" si="0"/>
        <v>0.8369469827586206</v>
      </c>
    </row>
    <row r="21" spans="1:9" ht="12.75">
      <c r="A21" s="52"/>
      <c r="B21" s="52"/>
      <c r="C21" s="54" t="s">
        <v>181</v>
      </c>
      <c r="D21" s="125">
        <v>51000</v>
      </c>
      <c r="E21" s="131">
        <v>26213.72</v>
      </c>
      <c r="F21" s="169">
        <f t="shared" si="1"/>
        <v>0.5139945098039216</v>
      </c>
      <c r="G21" s="125">
        <v>51000</v>
      </c>
      <c r="H21" s="131">
        <v>21186.38</v>
      </c>
      <c r="I21" s="169">
        <f t="shared" si="0"/>
        <v>0.41541921568627455</v>
      </c>
    </row>
    <row r="22" spans="1:9" ht="12.75">
      <c r="A22" s="52"/>
      <c r="B22" s="52"/>
      <c r="C22" s="101" t="s">
        <v>175</v>
      </c>
      <c r="D22" s="125"/>
      <c r="E22" s="131"/>
      <c r="F22" s="169"/>
      <c r="G22" s="196">
        <v>6500</v>
      </c>
      <c r="H22" s="197">
        <v>5408.37</v>
      </c>
      <c r="I22" s="169">
        <f t="shared" si="0"/>
        <v>0.832056923076923</v>
      </c>
    </row>
    <row r="23" spans="1:9" ht="12.75">
      <c r="A23" s="52"/>
      <c r="B23" s="52"/>
      <c r="C23" s="54" t="s">
        <v>182</v>
      </c>
      <c r="D23" s="125">
        <v>79400</v>
      </c>
      <c r="E23" s="131">
        <v>72671.18</v>
      </c>
      <c r="F23" s="169">
        <f>E23/D23</f>
        <v>0.9152541561712846</v>
      </c>
      <c r="G23" s="125">
        <v>95400</v>
      </c>
      <c r="H23" s="131">
        <v>49634.97</v>
      </c>
      <c r="I23" s="169">
        <f t="shared" si="0"/>
        <v>0.5202827044025158</v>
      </c>
    </row>
    <row r="24" spans="1:9" ht="12.75">
      <c r="A24" s="52"/>
      <c r="B24" s="52"/>
      <c r="C24" s="101" t="s">
        <v>175</v>
      </c>
      <c r="D24" s="125"/>
      <c r="E24" s="131"/>
      <c r="F24" s="169"/>
      <c r="G24" s="129">
        <v>50000</v>
      </c>
      <c r="H24" s="136">
        <v>36474.22</v>
      </c>
      <c r="I24" s="169">
        <f t="shared" si="0"/>
        <v>0.7294844</v>
      </c>
    </row>
    <row r="25" spans="1:9" ht="12.75">
      <c r="A25" s="52"/>
      <c r="B25" s="52"/>
      <c r="C25" s="54" t="s">
        <v>183</v>
      </c>
      <c r="D25" s="125">
        <v>86000</v>
      </c>
      <c r="E25" s="131">
        <v>71457.13</v>
      </c>
      <c r="F25" s="169">
        <f>E25/D25</f>
        <v>0.8308968604651163</v>
      </c>
      <c r="G25" s="125">
        <v>86000</v>
      </c>
      <c r="H25" s="131">
        <v>67887.62</v>
      </c>
      <c r="I25" s="169">
        <f t="shared" si="0"/>
        <v>0.7893909302325581</v>
      </c>
    </row>
    <row r="26" spans="1:9" ht="12.75">
      <c r="A26" s="52"/>
      <c r="B26" s="52"/>
      <c r="C26" s="54" t="s">
        <v>184</v>
      </c>
      <c r="D26" s="125">
        <v>46000</v>
      </c>
      <c r="E26" s="131">
        <v>24678.03</v>
      </c>
      <c r="F26" s="169">
        <f>E26/D26</f>
        <v>0.5364789130434783</v>
      </c>
      <c r="G26" s="125">
        <v>59000</v>
      </c>
      <c r="H26" s="131">
        <v>33663.5</v>
      </c>
      <c r="I26" s="169">
        <f t="shared" si="0"/>
        <v>0.5705677966101695</v>
      </c>
    </row>
    <row r="27" spans="1:9" ht="12.75">
      <c r="A27" s="52"/>
      <c r="B27" s="52"/>
      <c r="C27" s="54" t="s">
        <v>185</v>
      </c>
      <c r="D27" s="125">
        <v>43500</v>
      </c>
      <c r="E27" s="131">
        <v>32436.04</v>
      </c>
      <c r="F27" s="169">
        <f>E27/D27</f>
        <v>0.745656091954023</v>
      </c>
      <c r="G27" s="125">
        <v>47800</v>
      </c>
      <c r="H27" s="131">
        <v>41748.36</v>
      </c>
      <c r="I27" s="169">
        <f t="shared" si="0"/>
        <v>0.8733966527196653</v>
      </c>
    </row>
    <row r="28" spans="1:9" ht="12.75">
      <c r="A28" s="52"/>
      <c r="B28" s="52"/>
      <c r="C28" s="54" t="s">
        <v>186</v>
      </c>
      <c r="D28" s="125">
        <v>70400</v>
      </c>
      <c r="E28" s="131">
        <v>63638.14</v>
      </c>
      <c r="F28" s="169">
        <f>E28/D28</f>
        <v>0.9039508522727273</v>
      </c>
      <c r="G28" s="125">
        <v>70400</v>
      </c>
      <c r="H28" s="131">
        <v>77522.33</v>
      </c>
      <c r="I28" s="169">
        <f t="shared" si="0"/>
        <v>1.1011694602272728</v>
      </c>
    </row>
    <row r="29" spans="1:9" ht="12.75">
      <c r="A29" s="52"/>
      <c r="B29" s="52"/>
      <c r="C29" s="101" t="s">
        <v>175</v>
      </c>
      <c r="D29" s="125"/>
      <c r="E29" s="131"/>
      <c r="F29" s="169"/>
      <c r="G29" s="129">
        <v>5000</v>
      </c>
      <c r="H29" s="136">
        <v>4997.35</v>
      </c>
      <c r="I29" s="169">
        <f t="shared" si="0"/>
        <v>0.9994700000000001</v>
      </c>
    </row>
    <row r="30" spans="1:9" ht="12.75">
      <c r="A30" s="52"/>
      <c r="B30" s="52"/>
      <c r="C30" s="54" t="s">
        <v>187</v>
      </c>
      <c r="D30" s="125">
        <v>4500</v>
      </c>
      <c r="E30" s="131">
        <v>3428.63</v>
      </c>
      <c r="F30" s="169">
        <f aca="true" t="shared" si="2" ref="F30:F37">E30/D30</f>
        <v>0.7619177777777778</v>
      </c>
      <c r="G30" s="125">
        <v>5300</v>
      </c>
      <c r="H30" s="131">
        <v>3934.31</v>
      </c>
      <c r="I30" s="169">
        <f t="shared" si="0"/>
        <v>0.742322641509434</v>
      </c>
    </row>
    <row r="31" spans="1:9" ht="12.75">
      <c r="A31" s="52"/>
      <c r="B31" s="52"/>
      <c r="C31" s="54" t="s">
        <v>188</v>
      </c>
      <c r="D31" s="125">
        <v>5400</v>
      </c>
      <c r="E31" s="131">
        <v>4718.42</v>
      </c>
      <c r="F31" s="169">
        <f t="shared" si="2"/>
        <v>0.8737814814814815</v>
      </c>
      <c r="G31" s="125">
        <v>5600</v>
      </c>
      <c r="H31" s="131">
        <v>4785.12</v>
      </c>
      <c r="I31" s="169">
        <f t="shared" si="0"/>
        <v>0.8544857142857143</v>
      </c>
    </row>
    <row r="32" spans="1:9" ht="25.5">
      <c r="A32" s="52"/>
      <c r="B32" s="52"/>
      <c r="C32" s="56" t="s">
        <v>189</v>
      </c>
      <c r="D32" s="125">
        <v>15000</v>
      </c>
      <c r="E32" s="131">
        <v>14828.34</v>
      </c>
      <c r="F32" s="169">
        <f t="shared" si="2"/>
        <v>0.988556</v>
      </c>
      <c r="G32" s="125">
        <v>21500</v>
      </c>
      <c r="H32" s="131">
        <v>13681.02</v>
      </c>
      <c r="I32" s="169">
        <f t="shared" si="0"/>
        <v>0.636326511627907</v>
      </c>
    </row>
    <row r="33" spans="1:9" ht="12.75">
      <c r="A33" s="52"/>
      <c r="B33" s="52"/>
      <c r="C33" s="54" t="s">
        <v>190</v>
      </c>
      <c r="D33" s="125">
        <v>49000</v>
      </c>
      <c r="E33" s="131">
        <v>46992.25</v>
      </c>
      <c r="F33" s="169">
        <f t="shared" si="2"/>
        <v>0.9590255102040817</v>
      </c>
      <c r="G33" s="125">
        <v>65400</v>
      </c>
      <c r="H33" s="131">
        <v>41464.43</v>
      </c>
      <c r="I33" s="169">
        <f t="shared" si="0"/>
        <v>0.6340126911314985</v>
      </c>
    </row>
    <row r="34" spans="1:9" ht="12.75">
      <c r="A34" s="52"/>
      <c r="B34" s="52"/>
      <c r="C34" s="101" t="s">
        <v>175</v>
      </c>
      <c r="D34" s="125"/>
      <c r="E34" s="131"/>
      <c r="F34" s="169"/>
      <c r="G34" s="196">
        <v>12000</v>
      </c>
      <c r="H34" s="197">
        <v>9209</v>
      </c>
      <c r="I34" s="169">
        <f t="shared" si="0"/>
        <v>0.7674166666666666</v>
      </c>
    </row>
    <row r="35" spans="1:9" ht="12.75">
      <c r="A35" s="52"/>
      <c r="B35" s="52">
        <v>80102</v>
      </c>
      <c r="C35" s="53" t="s">
        <v>40</v>
      </c>
      <c r="D35" s="125">
        <f>D36</f>
        <v>44900</v>
      </c>
      <c r="E35" s="131">
        <f>E36</f>
        <v>44231.57</v>
      </c>
      <c r="F35" s="169">
        <f t="shared" si="2"/>
        <v>0.9851129175946548</v>
      </c>
      <c r="G35" s="125">
        <f>G36</f>
        <v>44900</v>
      </c>
      <c r="H35" s="131">
        <f>H36</f>
        <v>32861.8</v>
      </c>
      <c r="I35" s="169">
        <f t="shared" si="0"/>
        <v>0.7318886414253898</v>
      </c>
    </row>
    <row r="36" spans="1:9" ht="25.5">
      <c r="A36" s="52"/>
      <c r="B36" s="52"/>
      <c r="C36" s="55" t="s">
        <v>191</v>
      </c>
      <c r="D36" s="125">
        <v>44900</v>
      </c>
      <c r="E36" s="131">
        <v>44231.57</v>
      </c>
      <c r="F36" s="169">
        <f t="shared" si="2"/>
        <v>0.9851129175946548</v>
      </c>
      <c r="G36" s="125">
        <v>44900</v>
      </c>
      <c r="H36" s="131">
        <v>32861.8</v>
      </c>
      <c r="I36" s="169">
        <f t="shared" si="0"/>
        <v>0.7318886414253898</v>
      </c>
    </row>
    <row r="37" spans="1:9" ht="12.75">
      <c r="A37" s="52"/>
      <c r="B37" s="52">
        <v>80104</v>
      </c>
      <c r="C37" s="53" t="s">
        <v>16</v>
      </c>
      <c r="D37" s="155">
        <f>SUM(D39:D82)</f>
        <v>6648100</v>
      </c>
      <c r="E37" s="131">
        <f>SUM(E39:E82)</f>
        <v>6216103.4799999995</v>
      </c>
      <c r="F37" s="169">
        <f t="shared" si="2"/>
        <v>0.9350195514507904</v>
      </c>
      <c r="G37" s="125">
        <f>SUM(G39:G82)-G38</f>
        <v>7092800</v>
      </c>
      <c r="H37" s="131">
        <f>SUM(H39:H82)-H38</f>
        <v>6209141.9200000055</v>
      </c>
      <c r="I37" s="169">
        <f aca="true" t="shared" si="3" ref="I37:I66">H37/G37</f>
        <v>0.8754147755470344</v>
      </c>
    </row>
    <row r="38" spans="1:9" ht="12.75">
      <c r="A38" s="52"/>
      <c r="B38" s="52"/>
      <c r="C38" s="101" t="s">
        <v>118</v>
      </c>
      <c r="D38" s="125"/>
      <c r="E38" s="131"/>
      <c r="F38" s="169"/>
      <c r="G38" s="129">
        <f>G41+G44+G48+G52+G54+G57+G59+G62+G72+G74+G77+G79+G81</f>
        <v>161270</v>
      </c>
      <c r="H38" s="136">
        <f>H41+H44+H48+H52+H54+H57+H59+H62+H72+H74+H77+H79+H81</f>
        <v>155734.22999999998</v>
      </c>
      <c r="I38" s="169">
        <f t="shared" si="3"/>
        <v>0.9656739009115147</v>
      </c>
    </row>
    <row r="39" spans="1:9" ht="12.75">
      <c r="A39" s="52"/>
      <c r="B39" s="52"/>
      <c r="C39" s="54" t="s">
        <v>192</v>
      </c>
      <c r="D39" s="125">
        <v>227300</v>
      </c>
      <c r="E39" s="131">
        <v>210414.07</v>
      </c>
      <c r="F39" s="169">
        <f>E39/D39</f>
        <v>0.9257108227012759</v>
      </c>
      <c r="G39" s="125">
        <v>245900</v>
      </c>
      <c r="H39" s="131">
        <v>217507.1</v>
      </c>
      <c r="I39" s="169">
        <f t="shared" si="3"/>
        <v>0.8845347702318016</v>
      </c>
    </row>
    <row r="40" spans="1:9" ht="12.75">
      <c r="A40" s="52"/>
      <c r="B40" s="52"/>
      <c r="C40" s="54" t="s">
        <v>193</v>
      </c>
      <c r="D40" s="125">
        <v>265100</v>
      </c>
      <c r="E40" s="131">
        <v>222943.82</v>
      </c>
      <c r="F40" s="169">
        <f>E40/D40</f>
        <v>0.8409800829875519</v>
      </c>
      <c r="G40" s="125">
        <v>304000</v>
      </c>
      <c r="H40" s="131">
        <v>265412.08</v>
      </c>
      <c r="I40" s="169">
        <f t="shared" si="3"/>
        <v>0.873066052631579</v>
      </c>
    </row>
    <row r="41" spans="1:9" ht="12.75">
      <c r="A41" s="52"/>
      <c r="B41" s="52"/>
      <c r="C41" s="101" t="s">
        <v>118</v>
      </c>
      <c r="D41" s="125"/>
      <c r="E41" s="131"/>
      <c r="F41" s="169"/>
      <c r="G41" s="196">
        <v>14800</v>
      </c>
      <c r="H41" s="197">
        <v>14714.42</v>
      </c>
      <c r="I41" s="169">
        <f t="shared" si="3"/>
        <v>0.9942175675675675</v>
      </c>
    </row>
    <row r="42" spans="1:9" ht="12.75">
      <c r="A42" s="52"/>
      <c r="B42" s="52"/>
      <c r="C42" s="54" t="s">
        <v>194</v>
      </c>
      <c r="D42" s="125">
        <v>215400</v>
      </c>
      <c r="E42" s="131">
        <v>221014.64</v>
      </c>
      <c r="F42" s="169">
        <f>E42/D42</f>
        <v>1.0260661095636026</v>
      </c>
      <c r="G42" s="125">
        <v>213900</v>
      </c>
      <c r="H42" s="131">
        <v>210775.08</v>
      </c>
      <c r="I42" s="169">
        <f t="shared" si="3"/>
        <v>0.9853907433380084</v>
      </c>
    </row>
    <row r="43" spans="1:9" ht="12.75">
      <c r="A43" s="52"/>
      <c r="B43" s="52"/>
      <c r="C43" s="54" t="s">
        <v>195</v>
      </c>
      <c r="D43" s="125">
        <v>195900</v>
      </c>
      <c r="E43" s="131">
        <v>171182.67</v>
      </c>
      <c r="F43" s="169">
        <f>E43/D43</f>
        <v>0.8738267993874427</v>
      </c>
      <c r="G43" s="125">
        <v>201700</v>
      </c>
      <c r="H43" s="131">
        <v>171499.8</v>
      </c>
      <c r="I43" s="169">
        <f t="shared" si="3"/>
        <v>0.8502716906296479</v>
      </c>
    </row>
    <row r="44" spans="1:9" ht="12.75">
      <c r="A44" s="52"/>
      <c r="B44" s="52"/>
      <c r="C44" s="101" t="s">
        <v>175</v>
      </c>
      <c r="D44" s="125"/>
      <c r="E44" s="131"/>
      <c r="F44" s="169"/>
      <c r="G44" s="129">
        <v>3600</v>
      </c>
      <c r="H44" s="136">
        <v>3588.02</v>
      </c>
      <c r="I44" s="169">
        <f t="shared" si="3"/>
        <v>0.9966722222222222</v>
      </c>
    </row>
    <row r="45" spans="1:9" ht="12.75">
      <c r="A45" s="52"/>
      <c r="B45" s="52"/>
      <c r="C45" s="54" t="s">
        <v>196</v>
      </c>
      <c r="D45" s="125">
        <v>230200</v>
      </c>
      <c r="E45" s="131">
        <v>225549.78</v>
      </c>
      <c r="F45" s="169">
        <f aca="true" t="shared" si="4" ref="F45:F51">E45/D45</f>
        <v>0.9797992180712424</v>
      </c>
      <c r="G45" s="125">
        <v>288000</v>
      </c>
      <c r="H45" s="131">
        <v>269597.4</v>
      </c>
      <c r="I45" s="169">
        <f t="shared" si="3"/>
        <v>0.9361020833333334</v>
      </c>
    </row>
    <row r="46" spans="1:9" ht="12.75">
      <c r="A46" s="52"/>
      <c r="B46" s="52"/>
      <c r="C46" s="54" t="s">
        <v>197</v>
      </c>
      <c r="D46" s="125">
        <v>303700</v>
      </c>
      <c r="E46" s="131">
        <v>296702.13</v>
      </c>
      <c r="F46" s="169">
        <f t="shared" si="4"/>
        <v>0.976957951926243</v>
      </c>
      <c r="G46" s="125">
        <v>326000</v>
      </c>
      <c r="H46" s="131">
        <v>311876.14</v>
      </c>
      <c r="I46" s="169">
        <f t="shared" si="3"/>
        <v>0.9566752760736197</v>
      </c>
    </row>
    <row r="47" spans="1:9" ht="12.75">
      <c r="A47" s="52"/>
      <c r="B47" s="52"/>
      <c r="C47" s="54" t="s">
        <v>198</v>
      </c>
      <c r="D47" s="125">
        <v>262800</v>
      </c>
      <c r="E47" s="131">
        <v>198507.1</v>
      </c>
      <c r="F47" s="169">
        <f t="shared" si="4"/>
        <v>0.7553542617960426</v>
      </c>
      <c r="G47" s="125">
        <v>262200</v>
      </c>
      <c r="H47" s="131">
        <v>205837.04</v>
      </c>
      <c r="I47" s="169">
        <f t="shared" si="3"/>
        <v>0.7850382913806255</v>
      </c>
    </row>
    <row r="48" spans="1:9" ht="12.75">
      <c r="A48" s="52"/>
      <c r="B48" s="52"/>
      <c r="C48" s="101" t="s">
        <v>175</v>
      </c>
      <c r="D48" s="125"/>
      <c r="E48" s="131"/>
      <c r="F48" s="169"/>
      <c r="G48" s="196">
        <v>31070</v>
      </c>
      <c r="H48" s="197">
        <v>31062.6</v>
      </c>
      <c r="I48" s="169">
        <f t="shared" si="3"/>
        <v>0.9997618281300289</v>
      </c>
    </row>
    <row r="49" spans="1:9" ht="12.75">
      <c r="A49" s="52"/>
      <c r="B49" s="52"/>
      <c r="C49" s="54" t="s">
        <v>199</v>
      </c>
      <c r="D49" s="125">
        <v>115300</v>
      </c>
      <c r="E49" s="131">
        <v>99834.99</v>
      </c>
      <c r="F49" s="169">
        <f t="shared" si="4"/>
        <v>0.8658715524718127</v>
      </c>
      <c r="G49" s="125">
        <v>115300</v>
      </c>
      <c r="H49" s="131">
        <v>100343.82</v>
      </c>
      <c r="I49" s="169">
        <f t="shared" si="3"/>
        <v>0.8702846487424112</v>
      </c>
    </row>
    <row r="50" spans="1:9" ht="12.75">
      <c r="A50" s="52"/>
      <c r="B50" s="52"/>
      <c r="C50" s="54" t="s">
        <v>200</v>
      </c>
      <c r="D50" s="125">
        <v>102900</v>
      </c>
      <c r="E50" s="131">
        <v>108247.98</v>
      </c>
      <c r="F50" s="169">
        <f t="shared" si="4"/>
        <v>1.0519725947521865</v>
      </c>
      <c r="G50" s="125">
        <v>106800</v>
      </c>
      <c r="H50" s="131">
        <v>94277.96</v>
      </c>
      <c r="I50" s="169">
        <f t="shared" si="3"/>
        <v>0.8827524344569289</v>
      </c>
    </row>
    <row r="51" spans="1:9" ht="12.75">
      <c r="A51" s="52"/>
      <c r="B51" s="52"/>
      <c r="C51" s="54" t="s">
        <v>201</v>
      </c>
      <c r="D51" s="125">
        <v>271800</v>
      </c>
      <c r="E51" s="131">
        <v>233926.94</v>
      </c>
      <c r="F51" s="169">
        <f t="shared" si="4"/>
        <v>0.8606583517292127</v>
      </c>
      <c r="G51" s="125">
        <v>299800</v>
      </c>
      <c r="H51" s="131">
        <v>237509.31</v>
      </c>
      <c r="I51" s="169">
        <f t="shared" si="3"/>
        <v>0.7922258505670446</v>
      </c>
    </row>
    <row r="52" spans="1:9" ht="12.75">
      <c r="A52" s="52"/>
      <c r="B52" s="52"/>
      <c r="C52" s="101" t="s">
        <v>175</v>
      </c>
      <c r="D52" s="125"/>
      <c r="E52" s="131"/>
      <c r="F52" s="169"/>
      <c r="G52" s="129">
        <v>25000</v>
      </c>
      <c r="H52" s="136">
        <v>23311.13</v>
      </c>
      <c r="I52" s="169">
        <f t="shared" si="3"/>
        <v>0.9324452000000001</v>
      </c>
    </row>
    <row r="53" spans="1:9" ht="12.75">
      <c r="A53" s="52"/>
      <c r="B53" s="52"/>
      <c r="C53" s="54" t="s">
        <v>202</v>
      </c>
      <c r="D53" s="125">
        <v>239800</v>
      </c>
      <c r="E53" s="131">
        <v>223012.43</v>
      </c>
      <c r="F53" s="169">
        <f>E53/D53</f>
        <v>0.9299934528773978</v>
      </c>
      <c r="G53" s="125">
        <v>253800</v>
      </c>
      <c r="H53" s="131">
        <v>208939.22</v>
      </c>
      <c r="I53" s="169">
        <f t="shared" si="3"/>
        <v>0.8232435776201734</v>
      </c>
    </row>
    <row r="54" spans="1:9" ht="12.75">
      <c r="A54" s="52"/>
      <c r="B54" s="52"/>
      <c r="C54" s="101" t="s">
        <v>175</v>
      </c>
      <c r="D54" s="125"/>
      <c r="E54" s="131"/>
      <c r="F54" s="169"/>
      <c r="G54" s="129">
        <v>3500</v>
      </c>
      <c r="H54" s="136">
        <v>3470.37</v>
      </c>
      <c r="I54" s="169">
        <f t="shared" si="3"/>
        <v>0.9915342857142857</v>
      </c>
    </row>
    <row r="55" spans="1:9" ht="12.75">
      <c r="A55" s="52"/>
      <c r="B55" s="52"/>
      <c r="C55" s="54" t="s">
        <v>203</v>
      </c>
      <c r="D55" s="125">
        <v>179600</v>
      </c>
      <c r="E55" s="131">
        <v>162293.56</v>
      </c>
      <c r="F55" s="169">
        <f>E55/D55</f>
        <v>0.9036389755011136</v>
      </c>
      <c r="G55" s="125">
        <v>180000</v>
      </c>
      <c r="H55" s="131">
        <v>161048.85</v>
      </c>
      <c r="I55" s="169">
        <f t="shared" si="3"/>
        <v>0.8947158333333334</v>
      </c>
    </row>
    <row r="56" spans="1:9" ht="12.75">
      <c r="A56" s="52"/>
      <c r="B56" s="52"/>
      <c r="C56" s="54" t="s">
        <v>204</v>
      </c>
      <c r="D56" s="125">
        <v>211400</v>
      </c>
      <c r="E56" s="131">
        <v>196312.16</v>
      </c>
      <c r="F56" s="169">
        <f>E56/D56</f>
        <v>0.928628949858089</v>
      </c>
      <c r="G56" s="125">
        <v>225600</v>
      </c>
      <c r="H56" s="131">
        <v>191967.18</v>
      </c>
      <c r="I56" s="169">
        <f t="shared" si="3"/>
        <v>0.8509183510638297</v>
      </c>
    </row>
    <row r="57" spans="1:9" ht="12.75">
      <c r="A57" s="52"/>
      <c r="B57" s="52"/>
      <c r="C57" s="101" t="s">
        <v>175</v>
      </c>
      <c r="D57" s="125"/>
      <c r="E57" s="131"/>
      <c r="F57" s="169"/>
      <c r="G57" s="129">
        <v>6000</v>
      </c>
      <c r="H57" s="136">
        <v>4000</v>
      </c>
      <c r="I57" s="169">
        <f t="shared" si="3"/>
        <v>0.6666666666666666</v>
      </c>
    </row>
    <row r="58" spans="1:9" ht="12.75">
      <c r="A58" s="52"/>
      <c r="B58" s="52"/>
      <c r="C58" s="54" t="s">
        <v>205</v>
      </c>
      <c r="D58" s="125">
        <v>271200</v>
      </c>
      <c r="E58" s="131">
        <v>270758.56</v>
      </c>
      <c r="F58" s="169">
        <f>E58/D58</f>
        <v>0.9983722713864307</v>
      </c>
      <c r="G58" s="125">
        <v>306000</v>
      </c>
      <c r="H58" s="131">
        <v>282946.48</v>
      </c>
      <c r="I58" s="169">
        <f t="shared" si="3"/>
        <v>0.9246616993464052</v>
      </c>
    </row>
    <row r="59" spans="1:9" ht="12.75">
      <c r="A59" s="52"/>
      <c r="B59" s="52"/>
      <c r="C59" s="101" t="s">
        <v>175</v>
      </c>
      <c r="D59" s="125"/>
      <c r="E59" s="131"/>
      <c r="F59" s="169"/>
      <c r="G59" s="196">
        <v>7000</v>
      </c>
      <c r="H59" s="197">
        <v>7000</v>
      </c>
      <c r="I59" s="169">
        <f t="shared" si="3"/>
        <v>1</v>
      </c>
    </row>
    <row r="60" spans="1:9" ht="12.75">
      <c r="A60" s="52"/>
      <c r="B60" s="52"/>
      <c r="C60" s="54" t="s">
        <v>206</v>
      </c>
      <c r="D60" s="125">
        <v>217900</v>
      </c>
      <c r="E60" s="131">
        <v>210802.42</v>
      </c>
      <c r="F60" s="169">
        <f>E60/D60</f>
        <v>0.9674273519963287</v>
      </c>
      <c r="G60" s="125">
        <v>245000</v>
      </c>
      <c r="H60" s="131">
        <v>178877.31</v>
      </c>
      <c r="I60" s="169">
        <f t="shared" si="3"/>
        <v>0.7301114693877551</v>
      </c>
    </row>
    <row r="61" spans="1:9" ht="12.75">
      <c r="A61" s="52"/>
      <c r="B61" s="52"/>
      <c r="C61" s="54" t="s">
        <v>207</v>
      </c>
      <c r="D61" s="125">
        <v>224500</v>
      </c>
      <c r="E61" s="131">
        <v>231467</v>
      </c>
      <c r="F61" s="169">
        <f>E61/D61</f>
        <v>1.031033407572383</v>
      </c>
      <c r="G61" s="125">
        <v>274300</v>
      </c>
      <c r="H61" s="131">
        <v>247559.14</v>
      </c>
      <c r="I61" s="169">
        <f t="shared" si="3"/>
        <v>0.9025123587313161</v>
      </c>
    </row>
    <row r="62" spans="1:9" ht="12.75">
      <c r="A62" s="52"/>
      <c r="B62" s="52"/>
      <c r="C62" s="101" t="s">
        <v>175</v>
      </c>
      <c r="D62" s="125"/>
      <c r="E62" s="131"/>
      <c r="F62" s="169"/>
      <c r="G62" s="196">
        <v>5000</v>
      </c>
      <c r="H62" s="197">
        <v>4221.2</v>
      </c>
      <c r="I62" s="169">
        <f t="shared" si="3"/>
        <v>0.84424</v>
      </c>
    </row>
    <row r="63" spans="1:9" ht="12.75">
      <c r="A63" s="52"/>
      <c r="B63" s="52"/>
      <c r="C63" s="54" t="s">
        <v>208</v>
      </c>
      <c r="D63" s="125">
        <v>163300</v>
      </c>
      <c r="E63" s="131">
        <v>146157.99</v>
      </c>
      <c r="F63" s="169">
        <f>E63/D63</f>
        <v>0.8950274954072259</v>
      </c>
      <c r="G63" s="125">
        <v>174300</v>
      </c>
      <c r="H63" s="131">
        <v>144237.69</v>
      </c>
      <c r="I63" s="169">
        <f t="shared" si="3"/>
        <v>0.8275254733218589</v>
      </c>
    </row>
    <row r="64" spans="1:9" ht="12.75">
      <c r="A64" s="52"/>
      <c r="B64" s="52"/>
      <c r="C64" s="54" t="s">
        <v>209</v>
      </c>
      <c r="D64" s="125">
        <v>219800</v>
      </c>
      <c r="E64" s="131">
        <v>211804.07</v>
      </c>
      <c r="F64" s="169">
        <f>E64/D64</f>
        <v>0.9636217925386715</v>
      </c>
      <c r="G64" s="125">
        <v>223900</v>
      </c>
      <c r="H64" s="131">
        <v>197934.72</v>
      </c>
      <c r="I64" s="169">
        <f t="shared" si="3"/>
        <v>0.8840317999106744</v>
      </c>
    </row>
    <row r="65" spans="1:9" ht="12.75">
      <c r="A65" s="52"/>
      <c r="B65" s="52"/>
      <c r="C65" s="54" t="s">
        <v>210</v>
      </c>
      <c r="D65" s="125">
        <v>97800</v>
      </c>
      <c r="E65" s="131">
        <v>88998.37</v>
      </c>
      <c r="F65" s="169">
        <f>E65/D65</f>
        <v>0.9100037832310838</v>
      </c>
      <c r="G65" s="125">
        <v>105000</v>
      </c>
      <c r="H65" s="131">
        <v>82157.85</v>
      </c>
      <c r="I65" s="169">
        <f t="shared" si="3"/>
        <v>0.7824557142857144</v>
      </c>
    </row>
    <row r="66" spans="1:9" ht="12.75">
      <c r="A66" s="52"/>
      <c r="B66" s="52"/>
      <c r="C66" s="54" t="s">
        <v>211</v>
      </c>
      <c r="D66" s="125">
        <v>123100</v>
      </c>
      <c r="E66" s="131">
        <v>123735.8</v>
      </c>
      <c r="F66" s="169">
        <f>E66/D66</f>
        <v>1.0051649065800163</v>
      </c>
      <c r="G66" s="125">
        <v>129100</v>
      </c>
      <c r="H66" s="131">
        <v>119793.01</v>
      </c>
      <c r="I66" s="169">
        <f t="shared" si="3"/>
        <v>0.9279086754453911</v>
      </c>
    </row>
    <row r="67" spans="1:9" ht="25.5">
      <c r="A67" s="52"/>
      <c r="B67" s="52"/>
      <c r="C67" s="56" t="s">
        <v>212</v>
      </c>
      <c r="D67" s="125">
        <v>174100</v>
      </c>
      <c r="E67" s="131">
        <v>157652.02</v>
      </c>
      <c r="F67" s="169">
        <f aca="true" t="shared" si="5" ref="F67:F75">E67/D67</f>
        <v>0.905525674899483</v>
      </c>
      <c r="G67" s="125">
        <v>185000</v>
      </c>
      <c r="H67" s="131">
        <v>158805.41</v>
      </c>
      <c r="I67" s="169">
        <f aca="true" t="shared" si="6" ref="I67:I108">H67/G67</f>
        <v>0.8584076216216217</v>
      </c>
    </row>
    <row r="68" spans="1:9" ht="12.75">
      <c r="A68" s="52"/>
      <c r="B68" s="52"/>
      <c r="C68" s="54" t="s">
        <v>213</v>
      </c>
      <c r="D68" s="125">
        <v>265400</v>
      </c>
      <c r="E68" s="131">
        <v>202627.3</v>
      </c>
      <c r="F68" s="169">
        <f t="shared" si="5"/>
        <v>0.7634788997739261</v>
      </c>
      <c r="G68" s="125">
        <v>265000</v>
      </c>
      <c r="H68" s="131">
        <v>182347.28</v>
      </c>
      <c r="I68" s="169">
        <f t="shared" si="6"/>
        <v>0.6881029433962265</v>
      </c>
    </row>
    <row r="69" spans="1:9" ht="25.5">
      <c r="A69" s="52"/>
      <c r="B69" s="52"/>
      <c r="C69" s="56" t="s">
        <v>214</v>
      </c>
      <c r="D69" s="125">
        <v>84200</v>
      </c>
      <c r="E69" s="131">
        <v>82964.96</v>
      </c>
      <c r="F69" s="169">
        <f t="shared" si="5"/>
        <v>0.9853320665083136</v>
      </c>
      <c r="G69" s="125">
        <v>94200</v>
      </c>
      <c r="H69" s="131">
        <v>84274.2</v>
      </c>
      <c r="I69" s="169">
        <f t="shared" si="6"/>
        <v>0.8946305732484077</v>
      </c>
    </row>
    <row r="70" spans="1:9" ht="12.75">
      <c r="A70" s="52"/>
      <c r="B70" s="52"/>
      <c r="C70" s="54" t="s">
        <v>215</v>
      </c>
      <c r="D70" s="125">
        <v>215700</v>
      </c>
      <c r="E70" s="131">
        <v>203996.06</v>
      </c>
      <c r="F70" s="169">
        <f t="shared" si="5"/>
        <v>0.9457397311080203</v>
      </c>
      <c r="G70" s="125">
        <v>215200</v>
      </c>
      <c r="H70" s="131">
        <v>179992.74</v>
      </c>
      <c r="I70" s="169">
        <f t="shared" si="6"/>
        <v>0.8363974907063196</v>
      </c>
    </row>
    <row r="71" spans="1:9" ht="12.75">
      <c r="A71" s="52"/>
      <c r="B71" s="52"/>
      <c r="C71" s="54" t="s">
        <v>216</v>
      </c>
      <c r="D71" s="125">
        <v>222000</v>
      </c>
      <c r="E71" s="131">
        <v>219936.79</v>
      </c>
      <c r="F71" s="169">
        <f t="shared" si="5"/>
        <v>0.9907062612612613</v>
      </c>
      <c r="G71" s="125">
        <v>250500</v>
      </c>
      <c r="H71" s="131">
        <v>243263.99</v>
      </c>
      <c r="I71" s="169">
        <f t="shared" si="6"/>
        <v>0.97111373253493</v>
      </c>
    </row>
    <row r="72" spans="1:9" ht="12.75">
      <c r="A72" s="52"/>
      <c r="B72" s="52"/>
      <c r="C72" s="101" t="s">
        <v>175</v>
      </c>
      <c r="D72" s="125"/>
      <c r="E72" s="131"/>
      <c r="F72" s="169"/>
      <c r="G72" s="196">
        <v>6600</v>
      </c>
      <c r="H72" s="197">
        <v>6539.4</v>
      </c>
      <c r="I72" s="169">
        <f t="shared" si="6"/>
        <v>0.9908181818181817</v>
      </c>
    </row>
    <row r="73" spans="1:9" ht="12.75">
      <c r="A73" s="52"/>
      <c r="B73" s="52"/>
      <c r="C73" s="54" t="s">
        <v>217</v>
      </c>
      <c r="D73" s="125">
        <v>130500</v>
      </c>
      <c r="E73" s="131">
        <v>120496.67</v>
      </c>
      <c r="F73" s="169">
        <f t="shared" si="5"/>
        <v>0.9233461302681992</v>
      </c>
      <c r="G73" s="125">
        <v>140000</v>
      </c>
      <c r="H73" s="131">
        <v>122098.94</v>
      </c>
      <c r="I73" s="169">
        <f t="shared" si="6"/>
        <v>0.8721352857142858</v>
      </c>
    </row>
    <row r="74" spans="1:9" ht="12.75">
      <c r="A74" s="52"/>
      <c r="B74" s="52"/>
      <c r="C74" s="101" t="s">
        <v>175</v>
      </c>
      <c r="D74" s="125"/>
      <c r="E74" s="131"/>
      <c r="F74" s="169"/>
      <c r="G74" s="196">
        <v>9000</v>
      </c>
      <c r="H74" s="197">
        <v>8540</v>
      </c>
      <c r="I74" s="169">
        <f t="shared" si="6"/>
        <v>0.9488888888888889</v>
      </c>
    </row>
    <row r="75" spans="1:9" ht="12.75">
      <c r="A75" s="52"/>
      <c r="B75" s="52"/>
      <c r="C75" s="54" t="s">
        <v>218</v>
      </c>
      <c r="D75" s="125">
        <v>105300</v>
      </c>
      <c r="E75" s="131">
        <v>93800.26</v>
      </c>
      <c r="F75" s="169">
        <f t="shared" si="5"/>
        <v>0.8907906932573598</v>
      </c>
      <c r="G75" s="125">
        <v>130200</v>
      </c>
      <c r="H75" s="131">
        <v>93789.23</v>
      </c>
      <c r="I75" s="169">
        <f t="shared" si="6"/>
        <v>0.7203473886328725</v>
      </c>
    </row>
    <row r="76" spans="1:9" ht="25.5">
      <c r="A76" s="52"/>
      <c r="B76" s="52"/>
      <c r="C76" s="56" t="s">
        <v>219</v>
      </c>
      <c r="D76" s="125">
        <v>350700</v>
      </c>
      <c r="E76" s="131">
        <v>345987.45</v>
      </c>
      <c r="F76" s="169">
        <f>E76/D76</f>
        <v>0.9865624465355005</v>
      </c>
      <c r="G76" s="125">
        <v>350700</v>
      </c>
      <c r="H76" s="131">
        <v>338700.36</v>
      </c>
      <c r="I76" s="169">
        <f t="shared" si="6"/>
        <v>0.96578374679213</v>
      </c>
    </row>
    <row r="77" spans="1:9" ht="12.75">
      <c r="A77" s="52"/>
      <c r="B77" s="52"/>
      <c r="C77" s="101" t="s">
        <v>175</v>
      </c>
      <c r="D77" s="125"/>
      <c r="E77" s="131"/>
      <c r="F77" s="169"/>
      <c r="G77" s="196">
        <v>5000</v>
      </c>
      <c r="H77" s="197">
        <v>4660</v>
      </c>
      <c r="I77" s="169">
        <f t="shared" si="6"/>
        <v>0.932</v>
      </c>
    </row>
    <row r="78" spans="1:9" ht="12.75">
      <c r="A78" s="52"/>
      <c r="B78" s="52"/>
      <c r="C78" s="54" t="s">
        <v>220</v>
      </c>
      <c r="D78" s="125">
        <v>445600</v>
      </c>
      <c r="E78" s="131">
        <v>427699.36</v>
      </c>
      <c r="F78" s="169">
        <f>E78/D78</f>
        <v>0.9598280071813285</v>
      </c>
      <c r="G78" s="125">
        <v>451500</v>
      </c>
      <c r="H78" s="131">
        <v>415471.44</v>
      </c>
      <c r="I78" s="169">
        <f t="shared" si="6"/>
        <v>0.9202025249169435</v>
      </c>
    </row>
    <row r="79" spans="1:9" ht="12.75">
      <c r="A79" s="52"/>
      <c r="B79" s="52"/>
      <c r="C79" s="101" t="s">
        <v>175</v>
      </c>
      <c r="D79" s="125"/>
      <c r="E79" s="131"/>
      <c r="F79" s="169"/>
      <c r="G79" s="196">
        <v>16200</v>
      </c>
      <c r="H79" s="197">
        <v>16189.4</v>
      </c>
      <c r="I79" s="169">
        <f t="shared" si="6"/>
        <v>0.9993456790123456</v>
      </c>
    </row>
    <row r="80" spans="1:9" ht="12.75">
      <c r="A80" s="52"/>
      <c r="B80" s="52"/>
      <c r="C80" s="54" t="s">
        <v>221</v>
      </c>
      <c r="D80" s="125">
        <v>413000</v>
      </c>
      <c r="E80" s="131">
        <v>416236.72</v>
      </c>
      <c r="F80" s="169">
        <f>E80/D80</f>
        <v>1.0078370944309927</v>
      </c>
      <c r="G80" s="125">
        <v>429000</v>
      </c>
      <c r="H80" s="131">
        <v>401071.45</v>
      </c>
      <c r="I80" s="169">
        <f t="shared" si="6"/>
        <v>0.9348984848484849</v>
      </c>
    </row>
    <row r="81" spans="1:9" ht="12.75">
      <c r="A81" s="52"/>
      <c r="B81" s="52"/>
      <c r="C81" s="101" t="s">
        <v>175</v>
      </c>
      <c r="D81" s="125"/>
      <c r="E81" s="131"/>
      <c r="F81" s="169"/>
      <c r="G81" s="129">
        <v>28500</v>
      </c>
      <c r="H81" s="136">
        <v>28437.69</v>
      </c>
      <c r="I81" s="169">
        <f t="shared" si="6"/>
        <v>0.9978136842105263</v>
      </c>
    </row>
    <row r="82" spans="1:9" ht="12" customHeight="1">
      <c r="A82" s="52"/>
      <c r="B82" s="52"/>
      <c r="C82" s="54" t="s">
        <v>222</v>
      </c>
      <c r="D82" s="125">
        <v>102800</v>
      </c>
      <c r="E82" s="131">
        <v>91039.41</v>
      </c>
      <c r="F82" s="169">
        <f>E82/D82</f>
        <v>0.8855973735408561</v>
      </c>
      <c r="G82" s="125">
        <v>100900</v>
      </c>
      <c r="H82" s="131">
        <v>89229.7</v>
      </c>
      <c r="I82" s="169">
        <f t="shared" si="6"/>
        <v>0.8843379583746284</v>
      </c>
    </row>
    <row r="83" spans="1:9" ht="12.75">
      <c r="A83" s="52"/>
      <c r="B83" s="52">
        <v>80105</v>
      </c>
      <c r="C83" s="53" t="s">
        <v>20</v>
      </c>
      <c r="D83" s="125">
        <f>D84</f>
        <v>23500</v>
      </c>
      <c r="E83" s="131">
        <f>E84</f>
        <v>15825.59</v>
      </c>
      <c r="F83" s="169">
        <f>E83/D83</f>
        <v>0.6734293617021276</v>
      </c>
      <c r="G83" s="125">
        <f>G84</f>
        <v>23500</v>
      </c>
      <c r="H83" s="131">
        <f>H84</f>
        <v>14597.24</v>
      </c>
      <c r="I83" s="169">
        <f t="shared" si="6"/>
        <v>0.6211591489361702</v>
      </c>
    </row>
    <row r="84" spans="1:9" ht="25.5">
      <c r="A84" s="52"/>
      <c r="B84" s="52"/>
      <c r="C84" s="53" t="s">
        <v>223</v>
      </c>
      <c r="D84" s="125">
        <v>23500</v>
      </c>
      <c r="E84" s="131">
        <v>15825.59</v>
      </c>
      <c r="F84" s="169">
        <f>E84/D84</f>
        <v>0.6734293617021276</v>
      </c>
      <c r="G84" s="125">
        <v>23500</v>
      </c>
      <c r="H84" s="131">
        <v>14597.24</v>
      </c>
      <c r="I84" s="169">
        <f t="shared" si="6"/>
        <v>0.6211591489361702</v>
      </c>
    </row>
    <row r="85" spans="1:9" ht="12.75">
      <c r="A85" s="52"/>
      <c r="B85" s="52">
        <v>80110</v>
      </c>
      <c r="C85" s="53" t="s">
        <v>36</v>
      </c>
      <c r="D85" s="125">
        <f>D87+D89+D91+D93+D95+D97+D99+D101</f>
        <v>356230</v>
      </c>
      <c r="E85" s="131">
        <f>E87+E89+E91+E93+E95+E97+E99+E101</f>
        <v>286236.94999999995</v>
      </c>
      <c r="F85" s="169">
        <f>E85/D85</f>
        <v>0.8035172500912331</v>
      </c>
      <c r="G85" s="125">
        <f>G87+G89+G91+G93+G95+G97+G99+G101</f>
        <v>386500</v>
      </c>
      <c r="H85" s="131">
        <f>H87+H89+H91+H93+H95+H97+H99+H101</f>
        <v>293319.91</v>
      </c>
      <c r="I85" s="169">
        <f t="shared" si="6"/>
        <v>0.7589130918499353</v>
      </c>
    </row>
    <row r="86" spans="1:9" ht="12.75">
      <c r="A86" s="52"/>
      <c r="B86" s="52"/>
      <c r="C86" s="101" t="s">
        <v>118</v>
      </c>
      <c r="D86" s="125"/>
      <c r="E86" s="131"/>
      <c r="F86" s="169"/>
      <c r="G86" s="129">
        <f>G94+G102+G88+G90+G92+G96+G98+G100</f>
        <v>48820</v>
      </c>
      <c r="H86" s="136">
        <f>H94+H102+H88+H90+H92+H96+H98+H100</f>
        <v>48412.75</v>
      </c>
      <c r="I86" s="169">
        <f t="shared" si="6"/>
        <v>0.9916581319131503</v>
      </c>
    </row>
    <row r="87" spans="1:9" ht="12.75">
      <c r="A87" s="52"/>
      <c r="B87" s="52"/>
      <c r="C87" s="54" t="s">
        <v>224</v>
      </c>
      <c r="D87" s="125">
        <v>29200</v>
      </c>
      <c r="E87" s="131">
        <v>18418.97</v>
      </c>
      <c r="F87" s="169">
        <f>E87/D87</f>
        <v>0.6307866438356164</v>
      </c>
      <c r="G87" s="125">
        <v>29200</v>
      </c>
      <c r="H87" s="131">
        <v>16459.51</v>
      </c>
      <c r="I87" s="169">
        <f t="shared" si="6"/>
        <v>0.5636818493150685</v>
      </c>
    </row>
    <row r="88" spans="1:9" ht="12.75">
      <c r="A88" s="52"/>
      <c r="B88" s="52"/>
      <c r="C88" s="101" t="s">
        <v>175</v>
      </c>
      <c r="D88" s="125"/>
      <c r="E88" s="131"/>
      <c r="F88" s="169"/>
      <c r="G88" s="196">
        <v>4920</v>
      </c>
      <c r="H88" s="197">
        <v>4913.5</v>
      </c>
      <c r="I88" s="169"/>
    </row>
    <row r="89" spans="1:9" ht="12.75">
      <c r="A89" s="52"/>
      <c r="B89" s="52"/>
      <c r="C89" s="54" t="s">
        <v>225</v>
      </c>
      <c r="D89" s="125">
        <v>107800</v>
      </c>
      <c r="E89" s="131">
        <v>94293.3</v>
      </c>
      <c r="F89" s="169">
        <f>E89/D89</f>
        <v>0.8747059369202227</v>
      </c>
      <c r="G89" s="125">
        <v>97200</v>
      </c>
      <c r="H89" s="131">
        <v>86993.26</v>
      </c>
      <c r="I89" s="169">
        <f t="shared" si="6"/>
        <v>0.8949923868312757</v>
      </c>
    </row>
    <row r="90" spans="1:9" ht="12.75">
      <c r="A90" s="52"/>
      <c r="B90" s="52"/>
      <c r="C90" s="101" t="s">
        <v>175</v>
      </c>
      <c r="D90" s="125"/>
      <c r="E90" s="131"/>
      <c r="F90" s="169"/>
      <c r="G90" s="125">
        <v>1400</v>
      </c>
      <c r="H90" s="131">
        <v>1369.2</v>
      </c>
      <c r="I90" s="169">
        <f t="shared" si="6"/>
        <v>0.978</v>
      </c>
    </row>
    <row r="91" spans="1:9" ht="12.75">
      <c r="A91" s="52"/>
      <c r="B91" s="52"/>
      <c r="C91" s="54" t="s">
        <v>226</v>
      </c>
      <c r="D91" s="125">
        <v>36000</v>
      </c>
      <c r="E91" s="131">
        <v>20914.16</v>
      </c>
      <c r="F91" s="169">
        <f>E91/D91</f>
        <v>0.5809488888888888</v>
      </c>
      <c r="G91" s="125">
        <v>31100</v>
      </c>
      <c r="H91" s="131">
        <v>20686.58</v>
      </c>
      <c r="I91" s="169">
        <f t="shared" si="6"/>
        <v>0.665163344051447</v>
      </c>
    </row>
    <row r="92" spans="1:9" ht="12.75">
      <c r="A92" s="52"/>
      <c r="B92" s="52"/>
      <c r="C92" s="101" t="s">
        <v>175</v>
      </c>
      <c r="D92" s="125"/>
      <c r="E92" s="131"/>
      <c r="F92" s="169"/>
      <c r="G92" s="196">
        <v>7100</v>
      </c>
      <c r="H92" s="197">
        <v>7053.57</v>
      </c>
      <c r="I92" s="169">
        <f t="shared" si="6"/>
        <v>0.9934605633802817</v>
      </c>
    </row>
    <row r="93" spans="1:9" ht="12.75">
      <c r="A93" s="52"/>
      <c r="B93" s="52"/>
      <c r="C93" s="54" t="s">
        <v>227</v>
      </c>
      <c r="D93" s="125">
        <v>30630</v>
      </c>
      <c r="E93" s="131">
        <v>29650.16</v>
      </c>
      <c r="F93" s="169">
        <f>E93/D93</f>
        <v>0.9680104472739145</v>
      </c>
      <c r="G93" s="125">
        <v>43500</v>
      </c>
      <c r="H93" s="131">
        <v>38700.17</v>
      </c>
      <c r="I93" s="169">
        <f t="shared" si="6"/>
        <v>0.88965908045977</v>
      </c>
    </row>
    <row r="94" spans="1:9" ht="12.75">
      <c r="A94" s="52"/>
      <c r="B94" s="52"/>
      <c r="C94" s="101" t="s">
        <v>175</v>
      </c>
      <c r="D94" s="125"/>
      <c r="E94" s="131"/>
      <c r="F94" s="169"/>
      <c r="G94" s="129">
        <v>6300</v>
      </c>
      <c r="H94" s="136">
        <v>6300</v>
      </c>
      <c r="I94" s="169">
        <f t="shared" si="6"/>
        <v>1</v>
      </c>
    </row>
    <row r="95" spans="1:9" ht="12.75">
      <c r="A95" s="52"/>
      <c r="B95" s="52"/>
      <c r="C95" s="54" t="s">
        <v>228</v>
      </c>
      <c r="D95" s="125">
        <v>52700</v>
      </c>
      <c r="E95" s="131">
        <v>39694.75</v>
      </c>
      <c r="F95" s="169">
        <f>E95/D95</f>
        <v>0.7532210626185958</v>
      </c>
      <c r="G95" s="125">
        <v>65700</v>
      </c>
      <c r="H95" s="131">
        <v>49123.41</v>
      </c>
      <c r="I95" s="169">
        <f t="shared" si="6"/>
        <v>0.747692694063927</v>
      </c>
    </row>
    <row r="96" spans="1:9" ht="12.75">
      <c r="A96" s="52"/>
      <c r="B96" s="52"/>
      <c r="C96" s="101" t="s">
        <v>175</v>
      </c>
      <c r="D96" s="125"/>
      <c r="E96" s="131"/>
      <c r="F96" s="169"/>
      <c r="G96" s="196">
        <v>8500</v>
      </c>
      <c r="H96" s="197">
        <v>8499.36</v>
      </c>
      <c r="I96" s="169">
        <f t="shared" si="6"/>
        <v>0.999924705882353</v>
      </c>
    </row>
    <row r="97" spans="1:9" ht="12.75">
      <c r="A97" s="52"/>
      <c r="B97" s="52"/>
      <c r="C97" s="54" t="s">
        <v>229</v>
      </c>
      <c r="D97" s="125">
        <v>65000</v>
      </c>
      <c r="E97" s="131">
        <v>63261.89</v>
      </c>
      <c r="F97" s="169">
        <f>E97/D97</f>
        <v>0.9732598461538462</v>
      </c>
      <c r="G97" s="125">
        <v>72000</v>
      </c>
      <c r="H97" s="131">
        <v>49433.77</v>
      </c>
      <c r="I97" s="169">
        <f t="shared" si="6"/>
        <v>0.6865801388888888</v>
      </c>
    </row>
    <row r="98" spans="1:9" ht="12.75">
      <c r="A98" s="52"/>
      <c r="B98" s="52"/>
      <c r="C98" s="101" t="s">
        <v>175</v>
      </c>
      <c r="D98" s="125"/>
      <c r="E98" s="131"/>
      <c r="F98" s="169"/>
      <c r="G98" s="125">
        <v>6500</v>
      </c>
      <c r="H98" s="131">
        <v>6409.75</v>
      </c>
      <c r="I98" s="169">
        <f t="shared" si="6"/>
        <v>0.9861153846153846</v>
      </c>
    </row>
    <row r="99" spans="1:9" ht="12.75">
      <c r="A99" s="52"/>
      <c r="B99" s="52"/>
      <c r="C99" s="54" t="s">
        <v>230</v>
      </c>
      <c r="D99" s="125">
        <v>27900</v>
      </c>
      <c r="E99" s="131">
        <v>18129.74</v>
      </c>
      <c r="F99" s="169">
        <f>E99/D99</f>
        <v>0.6498114695340502</v>
      </c>
      <c r="G99" s="125">
        <v>40800</v>
      </c>
      <c r="H99" s="131">
        <v>28361.85</v>
      </c>
      <c r="I99" s="169">
        <f t="shared" si="6"/>
        <v>0.6951433823529412</v>
      </c>
    </row>
    <row r="100" spans="1:9" ht="12.75">
      <c r="A100" s="52"/>
      <c r="B100" s="52"/>
      <c r="C100" s="101" t="s">
        <v>175</v>
      </c>
      <c r="D100" s="125"/>
      <c r="E100" s="131"/>
      <c r="F100" s="169"/>
      <c r="G100" s="196">
        <v>12600</v>
      </c>
      <c r="H100" s="197">
        <v>12459</v>
      </c>
      <c r="I100" s="169">
        <f t="shared" si="6"/>
        <v>0.9888095238095238</v>
      </c>
    </row>
    <row r="101" spans="1:9" ht="12.75">
      <c r="A101" s="52"/>
      <c r="B101" s="52"/>
      <c r="C101" s="54" t="s">
        <v>231</v>
      </c>
      <c r="D101" s="125">
        <v>7000</v>
      </c>
      <c r="E101" s="131">
        <v>1873.98</v>
      </c>
      <c r="F101" s="169">
        <f>E101/D101</f>
        <v>0.2677114285714286</v>
      </c>
      <c r="G101" s="125">
        <v>7000</v>
      </c>
      <c r="H101" s="131">
        <v>3561.36</v>
      </c>
      <c r="I101" s="169">
        <f t="shared" si="6"/>
        <v>0.5087657142857143</v>
      </c>
    </row>
    <row r="102" spans="1:9" ht="12.75">
      <c r="A102" s="52"/>
      <c r="B102" s="52"/>
      <c r="C102" s="101" t="s">
        <v>175</v>
      </c>
      <c r="D102" s="125"/>
      <c r="E102" s="131"/>
      <c r="F102" s="169"/>
      <c r="G102" s="129">
        <v>1500</v>
      </c>
      <c r="H102" s="136">
        <v>1408.37</v>
      </c>
      <c r="I102" s="169">
        <f t="shared" si="6"/>
        <v>0.9389133333333333</v>
      </c>
    </row>
    <row r="103" spans="1:9" ht="12.75">
      <c r="A103" s="52"/>
      <c r="B103" s="52">
        <v>80120</v>
      </c>
      <c r="C103" s="55" t="s">
        <v>41</v>
      </c>
      <c r="D103" s="126">
        <f>SUM(D105:D110)</f>
        <v>699900</v>
      </c>
      <c r="E103" s="133">
        <f>SUM(E105:E110)</f>
        <v>665763.6</v>
      </c>
      <c r="F103" s="169">
        <f aca="true" t="shared" si="7" ref="F103:F111">E103/D103</f>
        <v>0.9512267466780968</v>
      </c>
      <c r="G103" s="126">
        <f>SUM(G105:G110)-G107</f>
        <v>725900</v>
      </c>
      <c r="H103" s="133">
        <f>SUM(H105:H110)-H107</f>
        <v>640073.15</v>
      </c>
      <c r="I103" s="169">
        <f t="shared" si="6"/>
        <v>0.8817649125223861</v>
      </c>
    </row>
    <row r="104" spans="1:9" ht="12.75">
      <c r="A104" s="52"/>
      <c r="B104" s="52"/>
      <c r="C104" s="101" t="s">
        <v>118</v>
      </c>
      <c r="D104" s="126"/>
      <c r="E104" s="133"/>
      <c r="F104" s="169"/>
      <c r="G104" s="194">
        <f>G107</f>
        <v>26000</v>
      </c>
      <c r="H104" s="195">
        <f>H107</f>
        <v>19210.08</v>
      </c>
      <c r="I104" s="169">
        <f t="shared" si="6"/>
        <v>0.7388492307692308</v>
      </c>
    </row>
    <row r="105" spans="1:9" ht="25.5">
      <c r="A105" s="52"/>
      <c r="B105" s="52"/>
      <c r="C105" s="53" t="s">
        <v>232</v>
      </c>
      <c r="D105" s="126">
        <v>22000</v>
      </c>
      <c r="E105" s="133">
        <v>21925.27</v>
      </c>
      <c r="F105" s="169">
        <f t="shared" si="7"/>
        <v>0.9966031818181819</v>
      </c>
      <c r="G105" s="126">
        <v>22000</v>
      </c>
      <c r="H105" s="133">
        <v>21517.28</v>
      </c>
      <c r="I105" s="169">
        <f t="shared" si="6"/>
        <v>0.9780581818181817</v>
      </c>
    </row>
    <row r="106" spans="1:9" ht="25.5">
      <c r="A106" s="52"/>
      <c r="B106" s="52"/>
      <c r="C106" s="53" t="s">
        <v>233</v>
      </c>
      <c r="D106" s="126">
        <v>501800</v>
      </c>
      <c r="E106" s="133">
        <v>500488.23</v>
      </c>
      <c r="F106" s="169">
        <f t="shared" si="7"/>
        <v>0.9973858708648864</v>
      </c>
      <c r="G106" s="126">
        <v>505800</v>
      </c>
      <c r="H106" s="133">
        <v>486292.44</v>
      </c>
      <c r="I106" s="169">
        <f t="shared" si="6"/>
        <v>0.9614322657176749</v>
      </c>
    </row>
    <row r="107" spans="1:9" ht="12.75">
      <c r="A107" s="52"/>
      <c r="B107" s="52"/>
      <c r="C107" s="101" t="s">
        <v>175</v>
      </c>
      <c r="D107" s="126"/>
      <c r="E107" s="133"/>
      <c r="F107" s="169"/>
      <c r="G107" s="194">
        <v>26000</v>
      </c>
      <c r="H107" s="195">
        <v>19210.08</v>
      </c>
      <c r="I107" s="169">
        <f t="shared" si="6"/>
        <v>0.7388492307692308</v>
      </c>
    </row>
    <row r="108" spans="1:9" ht="38.25">
      <c r="A108" s="52"/>
      <c r="B108" s="52"/>
      <c r="C108" s="53" t="s">
        <v>234</v>
      </c>
      <c r="D108" s="126">
        <v>106500</v>
      </c>
      <c r="E108" s="133">
        <v>102900.75</v>
      </c>
      <c r="F108" s="169">
        <f t="shared" si="7"/>
        <v>0.9662042253521127</v>
      </c>
      <c r="G108" s="126">
        <v>116500</v>
      </c>
      <c r="H108" s="133">
        <v>81205.47</v>
      </c>
      <c r="I108" s="169">
        <f t="shared" si="6"/>
        <v>0.697042660944206</v>
      </c>
    </row>
    <row r="109" spans="1:9" ht="38.25">
      <c r="A109" s="52"/>
      <c r="B109" s="52"/>
      <c r="C109" s="53" t="s">
        <v>235</v>
      </c>
      <c r="D109" s="126">
        <v>44600</v>
      </c>
      <c r="E109" s="133">
        <v>32578.91</v>
      </c>
      <c r="F109" s="169">
        <f t="shared" si="7"/>
        <v>0.7304688340807175</v>
      </c>
      <c r="G109" s="126">
        <v>49600</v>
      </c>
      <c r="H109" s="133">
        <v>37924.78</v>
      </c>
      <c r="I109" s="169">
        <f aca="true" t="shared" si="8" ref="I109:I144">H109/G109</f>
        <v>0.7646125</v>
      </c>
    </row>
    <row r="110" spans="1:9" ht="25.5">
      <c r="A110" s="52"/>
      <c r="B110" s="52"/>
      <c r="C110" s="53" t="s">
        <v>236</v>
      </c>
      <c r="D110" s="126">
        <v>25000</v>
      </c>
      <c r="E110" s="133">
        <v>7870.44</v>
      </c>
      <c r="F110" s="169">
        <f t="shared" si="7"/>
        <v>0.3148176</v>
      </c>
      <c r="G110" s="126">
        <v>32000</v>
      </c>
      <c r="H110" s="133">
        <v>13133.18</v>
      </c>
      <c r="I110" s="169">
        <f t="shared" si="8"/>
        <v>0.410411875</v>
      </c>
    </row>
    <row r="111" spans="1:9" ht="12.75">
      <c r="A111" s="52"/>
      <c r="B111" s="52">
        <v>80130</v>
      </c>
      <c r="C111" s="54" t="s">
        <v>60</v>
      </c>
      <c r="D111" s="125">
        <f>D113+D114+D115+D117+D118+D119+D120</f>
        <v>498700</v>
      </c>
      <c r="E111" s="131">
        <f>E113+E114+E115+E117+E118+E119+E120</f>
        <v>419329.33</v>
      </c>
      <c r="F111" s="169">
        <f t="shared" si="7"/>
        <v>0.8408448566272309</v>
      </c>
      <c r="G111" s="125">
        <f>G113+G114+G115+G117+G118+G119+G120</f>
        <v>519700</v>
      </c>
      <c r="H111" s="155">
        <f>H113+H114+H115+H117+H118+H119+H120</f>
        <v>417410.18000000005</v>
      </c>
      <c r="I111" s="169">
        <f t="shared" si="8"/>
        <v>0.8031752549547817</v>
      </c>
    </row>
    <row r="112" spans="1:9" ht="12.75">
      <c r="A112" s="52"/>
      <c r="B112" s="52"/>
      <c r="C112" s="101" t="s">
        <v>118</v>
      </c>
      <c r="D112" s="125"/>
      <c r="E112" s="131"/>
      <c r="F112" s="169"/>
      <c r="G112" s="129">
        <f>G116+G121</f>
        <v>27700</v>
      </c>
      <c r="H112" s="136">
        <f>H116+H121</f>
        <v>27051.18</v>
      </c>
      <c r="I112" s="169">
        <f t="shared" si="8"/>
        <v>0.9765768953068592</v>
      </c>
    </row>
    <row r="113" spans="1:9" ht="12.75">
      <c r="A113" s="52"/>
      <c r="B113" s="52"/>
      <c r="C113" s="54" t="s">
        <v>237</v>
      </c>
      <c r="D113" s="125">
        <v>170000</v>
      </c>
      <c r="E113" s="131">
        <v>153429.47</v>
      </c>
      <c r="F113" s="169">
        <f>E113/D113</f>
        <v>0.9025262941176471</v>
      </c>
      <c r="G113" s="125">
        <v>190000</v>
      </c>
      <c r="H113" s="131">
        <v>176022.82</v>
      </c>
      <c r="I113" s="169">
        <f t="shared" si="8"/>
        <v>0.9264358947368422</v>
      </c>
    </row>
    <row r="114" spans="1:9" ht="12.75">
      <c r="A114" s="52"/>
      <c r="B114" s="52"/>
      <c r="C114" s="54" t="s">
        <v>238</v>
      </c>
      <c r="D114" s="125">
        <v>98000</v>
      </c>
      <c r="E114" s="131">
        <v>66570.56</v>
      </c>
      <c r="F114" s="169">
        <f>E114/D114</f>
        <v>0.6792914285714285</v>
      </c>
      <c r="G114" s="125">
        <v>97000</v>
      </c>
      <c r="H114" s="131">
        <v>58870.41</v>
      </c>
      <c r="I114" s="169">
        <f t="shared" si="8"/>
        <v>0.6069114432989691</v>
      </c>
    </row>
    <row r="115" spans="1:9" ht="12.75">
      <c r="A115" s="52"/>
      <c r="B115" s="52"/>
      <c r="C115" s="54" t="s">
        <v>239</v>
      </c>
      <c r="D115" s="125">
        <v>30000</v>
      </c>
      <c r="E115" s="131">
        <v>27819.6</v>
      </c>
      <c r="F115" s="169">
        <f>E115/D115</f>
        <v>0.9273199999999999</v>
      </c>
      <c r="G115" s="125">
        <v>32000</v>
      </c>
      <c r="H115" s="131">
        <v>17637.08</v>
      </c>
      <c r="I115" s="169">
        <f t="shared" si="8"/>
        <v>0.55115875</v>
      </c>
    </row>
    <row r="116" spans="1:9" ht="12.75">
      <c r="A116" s="52"/>
      <c r="B116" s="52"/>
      <c r="C116" s="101" t="s">
        <v>118</v>
      </c>
      <c r="D116" s="125"/>
      <c r="E116" s="131"/>
      <c r="F116" s="169"/>
      <c r="G116" s="196">
        <v>700</v>
      </c>
      <c r="H116" s="197">
        <v>701.18</v>
      </c>
      <c r="I116" s="169">
        <f t="shared" si="8"/>
        <v>1.0016857142857143</v>
      </c>
    </row>
    <row r="117" spans="1:9" ht="25.5">
      <c r="A117" s="52"/>
      <c r="B117" s="52"/>
      <c r="C117" s="56" t="s">
        <v>240</v>
      </c>
      <c r="D117" s="125">
        <v>15000</v>
      </c>
      <c r="E117" s="131">
        <v>14917.04</v>
      </c>
      <c r="F117" s="169">
        <f>E117/D117</f>
        <v>0.9944693333333334</v>
      </c>
      <c r="G117" s="125">
        <v>15000</v>
      </c>
      <c r="H117" s="131">
        <v>9711.2</v>
      </c>
      <c r="I117" s="169">
        <f t="shared" si="8"/>
        <v>0.6474133333333334</v>
      </c>
    </row>
    <row r="118" spans="1:9" ht="12.75">
      <c r="A118" s="52"/>
      <c r="B118" s="52"/>
      <c r="C118" s="54" t="s">
        <v>241</v>
      </c>
      <c r="D118" s="125">
        <v>20000</v>
      </c>
      <c r="E118" s="131">
        <v>19216.45</v>
      </c>
      <c r="F118" s="169">
        <f aca="true" t="shared" si="9" ref="F118:F124">E118/D118</f>
        <v>0.9608225</v>
      </c>
      <c r="G118" s="125">
        <v>20000</v>
      </c>
      <c r="H118" s="131">
        <v>19628.77</v>
      </c>
      <c r="I118" s="169">
        <f t="shared" si="8"/>
        <v>0.9814385</v>
      </c>
    </row>
    <row r="119" spans="1:9" ht="12.75">
      <c r="A119" s="52"/>
      <c r="B119" s="52"/>
      <c r="C119" s="54" t="s">
        <v>242</v>
      </c>
      <c r="D119" s="125">
        <v>25000</v>
      </c>
      <c r="E119" s="131">
        <v>10893.63</v>
      </c>
      <c r="F119" s="169">
        <f t="shared" si="9"/>
        <v>0.43574519999999994</v>
      </c>
      <c r="G119" s="125">
        <v>25000</v>
      </c>
      <c r="H119" s="131">
        <v>3530.28</v>
      </c>
      <c r="I119" s="169">
        <f t="shared" si="8"/>
        <v>0.1412112</v>
      </c>
    </row>
    <row r="120" spans="1:9" ht="25.5">
      <c r="A120" s="52"/>
      <c r="B120" s="52"/>
      <c r="C120" s="56" t="s">
        <v>243</v>
      </c>
      <c r="D120" s="125">
        <v>140700</v>
      </c>
      <c r="E120" s="131">
        <v>126482.58</v>
      </c>
      <c r="F120" s="169">
        <f t="shared" si="9"/>
        <v>0.8989522388059702</v>
      </c>
      <c r="G120" s="125">
        <v>140700</v>
      </c>
      <c r="H120" s="131">
        <v>132009.62</v>
      </c>
      <c r="I120" s="169">
        <f t="shared" si="8"/>
        <v>0.9382346837242359</v>
      </c>
    </row>
    <row r="121" spans="1:9" ht="12.75">
      <c r="A121" s="52"/>
      <c r="B121" s="52"/>
      <c r="C121" s="101" t="s">
        <v>118</v>
      </c>
      <c r="D121" s="125"/>
      <c r="E121" s="131"/>
      <c r="F121" s="169"/>
      <c r="G121" s="196">
        <v>27000</v>
      </c>
      <c r="H121" s="197">
        <v>26350</v>
      </c>
      <c r="I121" s="169">
        <f t="shared" si="8"/>
        <v>0.975925925925926</v>
      </c>
    </row>
    <row r="122" spans="1:9" ht="12.75">
      <c r="A122" s="52"/>
      <c r="B122" s="52">
        <v>80132</v>
      </c>
      <c r="C122" s="55" t="s">
        <v>11</v>
      </c>
      <c r="D122" s="126">
        <f>D123</f>
        <v>35000</v>
      </c>
      <c r="E122" s="133">
        <f>E123</f>
        <v>33363.24</v>
      </c>
      <c r="F122" s="169">
        <f t="shared" si="9"/>
        <v>0.9532354285714285</v>
      </c>
      <c r="G122" s="126">
        <f>G123</f>
        <v>50000</v>
      </c>
      <c r="H122" s="133">
        <f>H123</f>
        <v>48326.21</v>
      </c>
      <c r="I122" s="169">
        <f t="shared" si="8"/>
        <v>0.9665241999999999</v>
      </c>
    </row>
    <row r="123" spans="1:9" ht="25.5">
      <c r="A123" s="52"/>
      <c r="B123" s="52"/>
      <c r="C123" s="53" t="s">
        <v>244</v>
      </c>
      <c r="D123" s="126">
        <v>35000</v>
      </c>
      <c r="E123" s="133">
        <v>33363.24</v>
      </c>
      <c r="F123" s="169">
        <f t="shared" si="9"/>
        <v>0.9532354285714285</v>
      </c>
      <c r="G123" s="126">
        <v>50000</v>
      </c>
      <c r="H123" s="133">
        <v>48326.21</v>
      </c>
      <c r="I123" s="169">
        <f t="shared" si="8"/>
        <v>0.9665241999999999</v>
      </c>
    </row>
    <row r="124" spans="1:9" ht="25.5">
      <c r="A124" s="52"/>
      <c r="B124" s="52">
        <v>80140</v>
      </c>
      <c r="C124" s="55" t="s">
        <v>122</v>
      </c>
      <c r="D124" s="126">
        <f>D126</f>
        <v>60300</v>
      </c>
      <c r="E124" s="133">
        <f>E126</f>
        <v>57116.4</v>
      </c>
      <c r="F124" s="169">
        <f t="shared" si="9"/>
        <v>0.9472039800995025</v>
      </c>
      <c r="G124" s="126">
        <f>G126</f>
        <v>65190</v>
      </c>
      <c r="H124" s="133">
        <f>H126</f>
        <v>41042.78</v>
      </c>
      <c r="I124" s="169">
        <f t="shared" si="8"/>
        <v>0.6295870532290229</v>
      </c>
    </row>
    <row r="125" spans="1:9" ht="12.75">
      <c r="A125" s="52"/>
      <c r="B125" s="52"/>
      <c r="C125" s="101" t="s">
        <v>118</v>
      </c>
      <c r="D125" s="125"/>
      <c r="E125" s="131"/>
      <c r="F125" s="169"/>
      <c r="G125" s="129">
        <f>G127</f>
        <v>5900</v>
      </c>
      <c r="H125" s="136">
        <f>H127</f>
        <v>5900</v>
      </c>
      <c r="I125" s="169">
        <f t="shared" si="8"/>
        <v>1</v>
      </c>
    </row>
    <row r="126" spans="1:9" ht="25.5">
      <c r="A126" s="52"/>
      <c r="B126" s="52"/>
      <c r="C126" s="56" t="s">
        <v>245</v>
      </c>
      <c r="D126" s="125">
        <v>60300</v>
      </c>
      <c r="E126" s="131">
        <v>57116.4</v>
      </c>
      <c r="F126" s="169">
        <f>E126/D126</f>
        <v>0.9472039800995025</v>
      </c>
      <c r="G126" s="125">
        <v>65190</v>
      </c>
      <c r="H126" s="131">
        <v>41042.78</v>
      </c>
      <c r="I126" s="169">
        <f t="shared" si="8"/>
        <v>0.6295870532290229</v>
      </c>
    </row>
    <row r="127" spans="1:9" ht="12.75">
      <c r="A127" s="52"/>
      <c r="B127" s="52"/>
      <c r="C127" s="101" t="s">
        <v>175</v>
      </c>
      <c r="D127" s="125"/>
      <c r="E127" s="131"/>
      <c r="F127" s="169"/>
      <c r="G127" s="129">
        <v>5900</v>
      </c>
      <c r="H127" s="136">
        <v>5900</v>
      </c>
      <c r="I127" s="169">
        <f t="shared" si="8"/>
        <v>1</v>
      </c>
    </row>
    <row r="128" spans="1:9" ht="25.5">
      <c r="A128" s="52"/>
      <c r="B128" s="52">
        <v>80142</v>
      </c>
      <c r="C128" s="55" t="s">
        <v>43</v>
      </c>
      <c r="D128" s="126">
        <v>203300</v>
      </c>
      <c r="E128" s="133">
        <v>192229.1</v>
      </c>
      <c r="F128" s="169">
        <f aca="true" t="shared" si="10" ref="F128:F134">E128/D128</f>
        <v>0.945544023610428</v>
      </c>
      <c r="G128" s="126">
        <v>238400</v>
      </c>
      <c r="H128" s="133">
        <v>197384.88</v>
      </c>
      <c r="I128" s="169">
        <f t="shared" si="8"/>
        <v>0.827956711409396</v>
      </c>
    </row>
    <row r="129" spans="1:9" ht="19.5" customHeight="1">
      <c r="A129" s="47">
        <v>852</v>
      </c>
      <c r="B129" s="47"/>
      <c r="C129" s="48" t="s">
        <v>44</v>
      </c>
      <c r="D129" s="127">
        <f>SUM(D130:D134)</f>
        <v>470500</v>
      </c>
      <c r="E129" s="134">
        <f>SUM(E130:E134)</f>
        <v>371968.86</v>
      </c>
      <c r="F129" s="168">
        <f t="shared" si="10"/>
        <v>0.7905820616365569</v>
      </c>
      <c r="G129" s="127">
        <f>SUM(G130:G134)</f>
        <v>500625</v>
      </c>
      <c r="H129" s="134">
        <f>SUM(H130:H134)</f>
        <v>387228.77</v>
      </c>
      <c r="I129" s="168">
        <f t="shared" si="8"/>
        <v>0.7734906766541824</v>
      </c>
    </row>
    <row r="130" spans="1:9" ht="12.75">
      <c r="A130" s="52"/>
      <c r="B130" s="52">
        <v>85201</v>
      </c>
      <c r="C130" s="53" t="s">
        <v>14</v>
      </c>
      <c r="D130" s="126">
        <v>41200</v>
      </c>
      <c r="E130" s="133">
        <v>43590.11</v>
      </c>
      <c r="F130" s="169">
        <f t="shared" si="10"/>
        <v>1.0580123786407767</v>
      </c>
      <c r="G130" s="126">
        <v>61500</v>
      </c>
      <c r="H130" s="133">
        <v>58097.62</v>
      </c>
      <c r="I130" s="169">
        <f t="shared" si="8"/>
        <v>0.9446767479674797</v>
      </c>
    </row>
    <row r="131" spans="1:9" ht="12.75">
      <c r="A131" s="52"/>
      <c r="B131" s="52">
        <v>85201</v>
      </c>
      <c r="C131" s="53" t="s">
        <v>21</v>
      </c>
      <c r="D131" s="126">
        <v>19000</v>
      </c>
      <c r="E131" s="133">
        <v>14003.37</v>
      </c>
      <c r="F131" s="169">
        <f t="shared" si="10"/>
        <v>0.7370194736842106</v>
      </c>
      <c r="G131" s="126">
        <v>22425</v>
      </c>
      <c r="H131" s="133">
        <v>7843.02</v>
      </c>
      <c r="I131" s="169">
        <f t="shared" si="8"/>
        <v>0.3497444816053512</v>
      </c>
    </row>
    <row r="132" spans="1:9" ht="12.75">
      <c r="A132" s="52"/>
      <c r="B132" s="52">
        <v>85202</v>
      </c>
      <c r="C132" s="56" t="s">
        <v>15</v>
      </c>
      <c r="D132" s="126">
        <v>386000</v>
      </c>
      <c r="E132" s="133">
        <v>296782.61</v>
      </c>
      <c r="F132" s="169">
        <f t="shared" si="10"/>
        <v>0.768866865284974</v>
      </c>
      <c r="G132" s="126">
        <v>386000</v>
      </c>
      <c r="H132" s="133">
        <v>304233.82</v>
      </c>
      <c r="I132" s="169">
        <f t="shared" si="8"/>
        <v>0.7881705181347151</v>
      </c>
    </row>
    <row r="133" spans="1:9" ht="25.5">
      <c r="A133" s="52"/>
      <c r="B133" s="52">
        <v>85202</v>
      </c>
      <c r="C133" s="56" t="s">
        <v>22</v>
      </c>
      <c r="D133" s="126">
        <v>15000</v>
      </c>
      <c r="E133" s="133">
        <v>8764.09</v>
      </c>
      <c r="F133" s="169">
        <f t="shared" si="10"/>
        <v>0.5842726666666667</v>
      </c>
      <c r="G133" s="126">
        <v>17000</v>
      </c>
      <c r="H133" s="133">
        <v>5644.05</v>
      </c>
      <c r="I133" s="169">
        <f t="shared" si="8"/>
        <v>0.3320029411764706</v>
      </c>
    </row>
    <row r="134" spans="1:9" ht="25.5">
      <c r="A134" s="57"/>
      <c r="B134" s="57">
        <v>85219</v>
      </c>
      <c r="C134" s="53" t="s">
        <v>119</v>
      </c>
      <c r="D134" s="126">
        <v>9300</v>
      </c>
      <c r="E134" s="133">
        <v>8828.68</v>
      </c>
      <c r="F134" s="169">
        <f t="shared" si="10"/>
        <v>0.9493204301075269</v>
      </c>
      <c r="G134" s="126">
        <v>13700</v>
      </c>
      <c r="H134" s="133">
        <v>11410.26</v>
      </c>
      <c r="I134" s="169">
        <f t="shared" si="8"/>
        <v>0.832865693430657</v>
      </c>
    </row>
    <row r="135" spans="1:9" ht="12.75">
      <c r="A135" s="52"/>
      <c r="B135" s="52"/>
      <c r="C135" s="101" t="s">
        <v>118</v>
      </c>
      <c r="D135" s="125"/>
      <c r="E135" s="131"/>
      <c r="F135" s="169"/>
      <c r="G135" s="129">
        <v>6000</v>
      </c>
      <c r="H135" s="136">
        <v>5997</v>
      </c>
      <c r="I135" s="169">
        <f t="shared" si="8"/>
        <v>0.9995</v>
      </c>
    </row>
    <row r="136" spans="1:9" ht="25.5">
      <c r="A136" s="58">
        <v>853</v>
      </c>
      <c r="B136" s="49"/>
      <c r="C136" s="48" t="s">
        <v>45</v>
      </c>
      <c r="D136" s="127">
        <f>SUM(D137:D137)</f>
        <v>200400</v>
      </c>
      <c r="E136" s="134">
        <f>SUM(E137:E137)</f>
        <v>151580.47999999998</v>
      </c>
      <c r="F136" s="168">
        <f aca="true" t="shared" si="11" ref="F136:F148">E136/D136</f>
        <v>0.7563896207584829</v>
      </c>
      <c r="G136" s="127">
        <f>SUM(G137:G137)</f>
        <v>200500</v>
      </c>
      <c r="H136" s="134">
        <f>SUM(H137:H137)</f>
        <v>150583.18</v>
      </c>
      <c r="I136" s="168">
        <f t="shared" si="8"/>
        <v>0.7510383042394014</v>
      </c>
    </row>
    <row r="137" spans="1:9" ht="12.75">
      <c r="A137" s="170"/>
      <c r="B137" s="59">
        <v>85305</v>
      </c>
      <c r="C137" s="53" t="s">
        <v>275</v>
      </c>
      <c r="D137" s="126">
        <f>D138+D139+D140+D141</f>
        <v>200400</v>
      </c>
      <c r="E137" s="133">
        <f>E138+E139+E140+E141</f>
        <v>151580.47999999998</v>
      </c>
      <c r="F137" s="169">
        <f t="shared" si="11"/>
        <v>0.7563896207584829</v>
      </c>
      <c r="G137" s="126">
        <f>G138+G139+G140+G141</f>
        <v>200500</v>
      </c>
      <c r="H137" s="133">
        <f>H138+H139+H140+H141</f>
        <v>150583.18</v>
      </c>
      <c r="I137" s="169">
        <f t="shared" si="8"/>
        <v>0.7510383042394014</v>
      </c>
    </row>
    <row r="138" spans="1:9" ht="12.75">
      <c r="A138" s="170"/>
      <c r="B138" s="59"/>
      <c r="C138" s="53" t="s">
        <v>276</v>
      </c>
      <c r="D138" s="126">
        <v>33100</v>
      </c>
      <c r="E138" s="133">
        <v>27922.3</v>
      </c>
      <c r="F138" s="169">
        <f t="shared" si="11"/>
        <v>0.8435740181268881</v>
      </c>
      <c r="G138" s="126">
        <v>33100</v>
      </c>
      <c r="H138" s="133">
        <v>26642.9</v>
      </c>
      <c r="I138" s="169">
        <f t="shared" si="8"/>
        <v>0.8049214501510574</v>
      </c>
    </row>
    <row r="139" spans="1:9" ht="12.75">
      <c r="A139" s="170"/>
      <c r="B139" s="59"/>
      <c r="C139" s="53" t="s">
        <v>277</v>
      </c>
      <c r="D139" s="126">
        <v>54700</v>
      </c>
      <c r="E139" s="133">
        <v>36218.57</v>
      </c>
      <c r="F139" s="169">
        <f t="shared" si="11"/>
        <v>0.6621310786106033</v>
      </c>
      <c r="G139" s="126">
        <v>54800</v>
      </c>
      <c r="H139" s="133">
        <v>37026.86</v>
      </c>
      <c r="I139" s="169">
        <f t="shared" si="8"/>
        <v>0.6756726277372263</v>
      </c>
    </row>
    <row r="140" spans="1:9" ht="12.75">
      <c r="A140" s="170"/>
      <c r="B140" s="59"/>
      <c r="C140" s="53" t="s">
        <v>278</v>
      </c>
      <c r="D140" s="126">
        <v>63000</v>
      </c>
      <c r="E140" s="133">
        <v>45118.72</v>
      </c>
      <c r="F140" s="169">
        <f t="shared" si="11"/>
        <v>0.7161701587301588</v>
      </c>
      <c r="G140" s="126">
        <v>63000</v>
      </c>
      <c r="H140" s="133">
        <v>45371.48</v>
      </c>
      <c r="I140" s="169">
        <f t="shared" si="8"/>
        <v>0.7201822222222223</v>
      </c>
    </row>
    <row r="141" spans="1:9" ht="12.75">
      <c r="A141" s="170"/>
      <c r="B141" s="59"/>
      <c r="C141" s="53" t="s">
        <v>279</v>
      </c>
      <c r="D141" s="126">
        <v>49600</v>
      </c>
      <c r="E141" s="133">
        <v>42320.89</v>
      </c>
      <c r="F141" s="169">
        <f t="shared" si="11"/>
        <v>0.85324375</v>
      </c>
      <c r="G141" s="126">
        <v>49600</v>
      </c>
      <c r="H141" s="133">
        <v>41541.94</v>
      </c>
      <c r="I141" s="169">
        <f t="shared" si="8"/>
        <v>0.8375391129032258</v>
      </c>
    </row>
    <row r="142" spans="1:9" ht="25.5">
      <c r="A142" s="50">
        <v>854</v>
      </c>
      <c r="B142" s="50"/>
      <c r="C142" s="48" t="s">
        <v>46</v>
      </c>
      <c r="D142" s="127">
        <f>D143+D144+D148+D151</f>
        <v>1855500</v>
      </c>
      <c r="E142" s="134">
        <f>E143+E144+E148+E151</f>
        <v>1701416.6400000001</v>
      </c>
      <c r="F142" s="168">
        <f t="shared" si="11"/>
        <v>0.9169585772029103</v>
      </c>
      <c r="G142" s="127">
        <f>G143+G144+G148+G151</f>
        <v>1961100</v>
      </c>
      <c r="H142" s="134">
        <f>H143+H144+H148+H151</f>
        <v>1608410.0799999998</v>
      </c>
      <c r="I142" s="168">
        <f t="shared" si="8"/>
        <v>0.8201570955076232</v>
      </c>
    </row>
    <row r="143" spans="1:9" ht="25.5">
      <c r="A143" s="60"/>
      <c r="B143" s="57">
        <v>85406</v>
      </c>
      <c r="C143" s="53" t="s">
        <v>120</v>
      </c>
      <c r="D143" s="126">
        <v>1100</v>
      </c>
      <c r="E143" s="133">
        <v>21.62</v>
      </c>
      <c r="F143" s="169">
        <f t="shared" si="11"/>
        <v>0.019654545454545456</v>
      </c>
      <c r="G143" s="126">
        <v>1100</v>
      </c>
      <c r="H143" s="133">
        <v>26</v>
      </c>
      <c r="I143" s="169">
        <f t="shared" si="8"/>
        <v>0.023636363636363636</v>
      </c>
    </row>
    <row r="144" spans="1:9" ht="12.75">
      <c r="A144" s="57"/>
      <c r="B144" s="57">
        <v>85407</v>
      </c>
      <c r="C144" s="53" t="s">
        <v>47</v>
      </c>
      <c r="D144" s="126">
        <f>D145+D146+D147</f>
        <v>1068700</v>
      </c>
      <c r="E144" s="133">
        <f>E145+E146+E147</f>
        <v>915189.6200000001</v>
      </c>
      <c r="F144" s="169">
        <f t="shared" si="11"/>
        <v>0.8563578366239357</v>
      </c>
      <c r="G144" s="126">
        <f>G145+G146+G147</f>
        <v>1069000</v>
      </c>
      <c r="H144" s="133">
        <f>H145+H146+H147</f>
        <v>941180.3999999999</v>
      </c>
      <c r="I144" s="169">
        <f t="shared" si="8"/>
        <v>0.8804306828811973</v>
      </c>
    </row>
    <row r="145" spans="1:9" ht="12.75">
      <c r="A145" s="57"/>
      <c r="B145" s="57"/>
      <c r="C145" s="53" t="s">
        <v>246</v>
      </c>
      <c r="D145" s="126">
        <v>116500</v>
      </c>
      <c r="E145" s="133">
        <v>93849.05</v>
      </c>
      <c r="F145" s="169">
        <f t="shared" si="11"/>
        <v>0.8055712446351931</v>
      </c>
      <c r="G145" s="126">
        <v>116500</v>
      </c>
      <c r="H145" s="133">
        <v>94138.11</v>
      </c>
      <c r="I145" s="169">
        <f aca="true" t="shared" si="12" ref="I145:I159">H145/G145</f>
        <v>0.8080524463519313</v>
      </c>
    </row>
    <row r="146" spans="1:9" ht="12.75">
      <c r="A146" s="57"/>
      <c r="B146" s="57"/>
      <c r="C146" s="53" t="s">
        <v>247</v>
      </c>
      <c r="D146" s="126">
        <v>901500</v>
      </c>
      <c r="E146" s="133">
        <v>796840.81</v>
      </c>
      <c r="F146" s="169">
        <f t="shared" si="11"/>
        <v>0.8839055019412092</v>
      </c>
      <c r="G146" s="126">
        <v>901500</v>
      </c>
      <c r="H146" s="133">
        <v>809475.71</v>
      </c>
      <c r="I146" s="169">
        <f t="shared" si="12"/>
        <v>0.8979209206877427</v>
      </c>
    </row>
    <row r="147" spans="1:9" ht="25.5">
      <c r="A147" s="57"/>
      <c r="B147" s="57"/>
      <c r="C147" s="53" t="s">
        <v>248</v>
      </c>
      <c r="D147" s="126">
        <v>50700</v>
      </c>
      <c r="E147" s="133">
        <v>24499.76</v>
      </c>
      <c r="F147" s="169">
        <f t="shared" si="11"/>
        <v>0.48322998027613406</v>
      </c>
      <c r="G147" s="126">
        <v>51000</v>
      </c>
      <c r="H147" s="133">
        <v>37566.58</v>
      </c>
      <c r="I147" s="169">
        <f t="shared" si="12"/>
        <v>0.7365996078431373</v>
      </c>
    </row>
    <row r="148" spans="1:9" ht="12.75">
      <c r="A148" s="57"/>
      <c r="B148" s="57">
        <v>85410</v>
      </c>
      <c r="C148" s="53" t="s">
        <v>61</v>
      </c>
      <c r="D148" s="126">
        <f>D149+D150</f>
        <v>677400</v>
      </c>
      <c r="E148" s="133">
        <f>E149+E150</f>
        <v>667380.5900000001</v>
      </c>
      <c r="F148" s="169">
        <f t="shared" si="11"/>
        <v>0.9852090197815176</v>
      </c>
      <c r="G148" s="126">
        <f>G149+G150</f>
        <v>752740</v>
      </c>
      <c r="H148" s="133">
        <f>H149+H150</f>
        <v>577065.36</v>
      </c>
      <c r="I148" s="169">
        <f t="shared" si="12"/>
        <v>0.7666197624677843</v>
      </c>
    </row>
    <row r="149" spans="1:9" ht="12.75">
      <c r="A149" s="52"/>
      <c r="B149" s="52"/>
      <c r="C149" s="54" t="s">
        <v>249</v>
      </c>
      <c r="D149" s="125">
        <v>560000</v>
      </c>
      <c r="E149" s="131">
        <v>545280.92</v>
      </c>
      <c r="F149" s="169">
        <f>E149/D149</f>
        <v>0.9737159285714286</v>
      </c>
      <c r="G149" s="125">
        <v>603500</v>
      </c>
      <c r="H149" s="131">
        <v>507190.38</v>
      </c>
      <c r="I149" s="169">
        <f t="shared" si="12"/>
        <v>0.8404148798674399</v>
      </c>
    </row>
    <row r="150" spans="1:9" ht="12.75">
      <c r="A150" s="52"/>
      <c r="B150" s="52"/>
      <c r="C150" s="54" t="s">
        <v>250</v>
      </c>
      <c r="D150" s="125">
        <v>117400</v>
      </c>
      <c r="E150" s="131">
        <v>122099.67</v>
      </c>
      <c r="F150" s="169">
        <f aca="true" t="shared" si="13" ref="F150:F155">E150/D150</f>
        <v>1.0400312606473594</v>
      </c>
      <c r="G150" s="125">
        <v>149240</v>
      </c>
      <c r="H150" s="131">
        <v>69874.98</v>
      </c>
      <c r="I150" s="169">
        <f t="shared" si="12"/>
        <v>0.4682054409005628</v>
      </c>
    </row>
    <row r="151" spans="1:9" ht="12.75">
      <c r="A151" s="57"/>
      <c r="B151" s="57">
        <v>85417</v>
      </c>
      <c r="C151" s="53" t="s">
        <v>49</v>
      </c>
      <c r="D151" s="126">
        <v>108300</v>
      </c>
      <c r="E151" s="133">
        <v>118824.81</v>
      </c>
      <c r="F151" s="169">
        <f t="shared" si="13"/>
        <v>1.0971819944598338</v>
      </c>
      <c r="G151" s="126">
        <v>138260</v>
      </c>
      <c r="H151" s="133">
        <v>90138.32</v>
      </c>
      <c r="I151" s="169">
        <f t="shared" si="12"/>
        <v>0.6519479242007812</v>
      </c>
    </row>
    <row r="152" spans="1:9" ht="25.5">
      <c r="A152" s="50">
        <v>900</v>
      </c>
      <c r="B152" s="50"/>
      <c r="C152" s="48" t="s">
        <v>50</v>
      </c>
      <c r="D152" s="127">
        <f>SUM(D153:D153)</f>
        <v>11000</v>
      </c>
      <c r="E152" s="134">
        <f>SUM(E153:E153)</f>
        <v>29784.76</v>
      </c>
      <c r="F152" s="168">
        <f t="shared" si="13"/>
        <v>2.7077054545454544</v>
      </c>
      <c r="G152" s="127">
        <f>SUM(G153:G153)</f>
        <v>41000</v>
      </c>
      <c r="H152" s="134">
        <f>SUM(H153:H153)</f>
        <v>16896.36</v>
      </c>
      <c r="I152" s="168">
        <f t="shared" si="12"/>
        <v>0.4121063414634146</v>
      </c>
    </row>
    <row r="153" spans="1:9" ht="25.5">
      <c r="A153" s="57"/>
      <c r="B153" s="57">
        <v>90013</v>
      </c>
      <c r="C153" s="53" t="s">
        <v>51</v>
      </c>
      <c r="D153" s="126">
        <v>11000</v>
      </c>
      <c r="E153" s="133">
        <v>29784.76</v>
      </c>
      <c r="F153" s="169">
        <f t="shared" si="13"/>
        <v>2.7077054545454544</v>
      </c>
      <c r="G153" s="126">
        <v>41000</v>
      </c>
      <c r="H153" s="133">
        <v>16896.36</v>
      </c>
      <c r="I153" s="169">
        <f t="shared" si="12"/>
        <v>0.4121063414634146</v>
      </c>
    </row>
    <row r="154" spans="1:9" ht="51">
      <c r="A154" s="50">
        <v>925</v>
      </c>
      <c r="B154" s="50"/>
      <c r="C154" s="48" t="s">
        <v>52</v>
      </c>
      <c r="D154" s="127">
        <f>SUM(D155:D156)</f>
        <v>72000</v>
      </c>
      <c r="E154" s="134">
        <f>SUM(E155:E156)</f>
        <v>92227.71</v>
      </c>
      <c r="F154" s="168">
        <f t="shared" si="13"/>
        <v>1.2809404166666667</v>
      </c>
      <c r="G154" s="127">
        <f>G155</f>
        <v>134000</v>
      </c>
      <c r="H154" s="134">
        <f>H155</f>
        <v>90867.76</v>
      </c>
      <c r="I154" s="168">
        <f t="shared" si="12"/>
        <v>0.6781176119402985</v>
      </c>
    </row>
    <row r="155" spans="1:9" ht="12.75">
      <c r="A155" s="57"/>
      <c r="B155" s="57">
        <v>92504</v>
      </c>
      <c r="C155" s="53" t="s">
        <v>53</v>
      </c>
      <c r="D155" s="126">
        <v>72000</v>
      </c>
      <c r="E155" s="133">
        <v>92227.71</v>
      </c>
      <c r="F155" s="169">
        <f t="shared" si="13"/>
        <v>1.2809404166666667</v>
      </c>
      <c r="G155" s="126">
        <v>134000</v>
      </c>
      <c r="H155" s="133">
        <v>90867.76</v>
      </c>
      <c r="I155" s="169">
        <f t="shared" si="12"/>
        <v>0.6781176119402985</v>
      </c>
    </row>
    <row r="156" spans="1:9" ht="12.75">
      <c r="A156" s="52"/>
      <c r="B156" s="52"/>
      <c r="C156" s="101" t="s">
        <v>118</v>
      </c>
      <c r="D156" s="125"/>
      <c r="E156" s="131"/>
      <c r="F156" s="169"/>
      <c r="G156" s="129">
        <v>81100</v>
      </c>
      <c r="H156" s="136">
        <v>81058.71</v>
      </c>
      <c r="I156" s="169">
        <f t="shared" si="12"/>
        <v>0.9994908754623922</v>
      </c>
    </row>
    <row r="157" spans="1:9" ht="19.5" customHeight="1">
      <c r="A157" s="50">
        <v>926</v>
      </c>
      <c r="B157" s="50"/>
      <c r="C157" s="76" t="s">
        <v>112</v>
      </c>
      <c r="D157" s="127">
        <f>D158</f>
        <v>657300</v>
      </c>
      <c r="E157" s="134">
        <f>E158</f>
        <v>609966.28</v>
      </c>
      <c r="F157" s="168">
        <f>E157/D157</f>
        <v>0.9279876464323749</v>
      </c>
      <c r="G157" s="127">
        <f>G158</f>
        <v>650000</v>
      </c>
      <c r="H157" s="134">
        <f>H158</f>
        <v>619871.47</v>
      </c>
      <c r="I157" s="168">
        <f t="shared" si="12"/>
        <v>0.9536484153846153</v>
      </c>
    </row>
    <row r="158" spans="1:9" ht="25.5">
      <c r="A158" s="57"/>
      <c r="B158" s="57">
        <v>92604</v>
      </c>
      <c r="C158" s="53" t="s">
        <v>123</v>
      </c>
      <c r="D158" s="126">
        <v>657300</v>
      </c>
      <c r="E158" s="133">
        <v>609966.28</v>
      </c>
      <c r="F158" s="169">
        <f>E158/D158</f>
        <v>0.9279876464323749</v>
      </c>
      <c r="G158" s="126">
        <v>650000</v>
      </c>
      <c r="H158" s="133">
        <v>619871.47</v>
      </c>
      <c r="I158" s="169">
        <f t="shared" si="12"/>
        <v>0.9536484153846153</v>
      </c>
    </row>
    <row r="159" spans="1:9" ht="19.5" customHeight="1" thickBot="1">
      <c r="A159" s="240" t="s">
        <v>121</v>
      </c>
      <c r="B159" s="241"/>
      <c r="C159" s="241"/>
      <c r="D159" s="128">
        <f>D4+D6+D9+D129+D136+D142+D152+D154+D157</f>
        <v>12735751</v>
      </c>
      <c r="E159" s="135">
        <f>E4+E6+E9+E129+E136+E142+E152+E154+E157</f>
        <v>11664520.059999999</v>
      </c>
      <c r="F159" s="156">
        <f>E159/D159</f>
        <v>0.9158878859990274</v>
      </c>
      <c r="G159" s="128">
        <f>G4+G6+G9+G129+G136+G142+G152+G154+G157</f>
        <v>13645615</v>
      </c>
      <c r="H159" s="135">
        <f>H4+H6+H9+H129+H136+H142+H152+H154+H157</f>
        <v>11488141.060000006</v>
      </c>
      <c r="I159" s="156">
        <f t="shared" si="12"/>
        <v>0.8418925097916075</v>
      </c>
    </row>
    <row r="160" spans="1:9" ht="12.75">
      <c r="A160" s="157"/>
      <c r="B160" s="157"/>
      <c r="C160" s="158"/>
      <c r="D160" s="158"/>
      <c r="E160" s="158"/>
      <c r="F160" s="158"/>
      <c r="G160" s="158"/>
      <c r="H160" s="158"/>
      <c r="I160" s="158"/>
    </row>
    <row r="161" spans="1:9" ht="12.75">
      <c r="A161" s="157"/>
      <c r="B161" s="157"/>
      <c r="C161" s="158"/>
      <c r="D161" s="158"/>
      <c r="E161" s="158"/>
      <c r="F161" s="158"/>
      <c r="G161" s="158"/>
      <c r="H161" s="158"/>
      <c r="I161" s="158"/>
    </row>
    <row r="162" spans="1:9" ht="12.75">
      <c r="A162" s="157"/>
      <c r="B162" s="157"/>
      <c r="C162" s="158"/>
      <c r="D162" s="158"/>
      <c r="E162" s="158"/>
      <c r="F162" s="158"/>
      <c r="G162" s="158"/>
      <c r="H162" s="158"/>
      <c r="I162" s="158"/>
    </row>
    <row r="163" spans="1:9" ht="12.75">
      <c r="A163" s="157"/>
      <c r="B163" s="157"/>
      <c r="C163" s="158"/>
      <c r="D163" s="158"/>
      <c r="E163" s="158"/>
      <c r="F163" s="158"/>
      <c r="G163" s="158"/>
      <c r="H163" s="158"/>
      <c r="I163" s="158"/>
    </row>
    <row r="164" spans="1:9" ht="12.75">
      <c r="A164" s="157"/>
      <c r="B164" s="157"/>
      <c r="C164" s="158"/>
      <c r="D164" s="158"/>
      <c r="E164" s="158"/>
      <c r="F164" s="158"/>
      <c r="G164" s="158"/>
      <c r="H164" s="158"/>
      <c r="I164" s="158"/>
    </row>
    <row r="165" spans="1:9" ht="12.75">
      <c r="A165" s="157"/>
      <c r="B165" s="157"/>
      <c r="C165" s="158"/>
      <c r="D165" s="158"/>
      <c r="E165" s="158"/>
      <c r="F165" s="158"/>
      <c r="G165" s="158"/>
      <c r="H165" s="158"/>
      <c r="I165" s="158"/>
    </row>
    <row r="166" spans="1:9" ht="12.75">
      <c r="A166" s="157"/>
      <c r="B166" s="157"/>
      <c r="C166" s="158"/>
      <c r="D166" s="158"/>
      <c r="E166" s="158"/>
      <c r="F166" s="158"/>
      <c r="G166" s="158"/>
      <c r="H166" s="158"/>
      <c r="I166" s="158"/>
    </row>
    <row r="167" spans="1:9" ht="12.75">
      <c r="A167" s="157"/>
      <c r="B167" s="157"/>
      <c r="C167" s="158"/>
      <c r="D167" s="158"/>
      <c r="E167" s="158"/>
      <c r="F167" s="158"/>
      <c r="G167" s="158"/>
      <c r="H167" s="158"/>
      <c r="I167" s="158"/>
    </row>
    <row r="168" spans="1:9" ht="12.75">
      <c r="A168" s="157"/>
      <c r="B168" s="157"/>
      <c r="C168" s="158"/>
      <c r="D168" s="158"/>
      <c r="E168" s="158"/>
      <c r="F168" s="158"/>
      <c r="G168" s="158"/>
      <c r="H168" s="158"/>
      <c r="I168" s="158"/>
    </row>
    <row r="169" spans="1:9" ht="12.75">
      <c r="A169" s="157"/>
      <c r="B169" s="157"/>
      <c r="C169" s="158"/>
      <c r="D169" s="158"/>
      <c r="E169" s="158"/>
      <c r="F169" s="158"/>
      <c r="G169" s="158"/>
      <c r="H169" s="158"/>
      <c r="I169" s="158"/>
    </row>
    <row r="170" spans="1:9" ht="12.75">
      <c r="A170" s="157"/>
      <c r="B170" s="157"/>
      <c r="C170" s="158"/>
      <c r="D170" s="158"/>
      <c r="E170" s="158"/>
      <c r="F170" s="158"/>
      <c r="G170" s="158"/>
      <c r="H170" s="158"/>
      <c r="I170" s="158"/>
    </row>
    <row r="171" spans="1:9" ht="12.75">
      <c r="A171" s="157"/>
      <c r="B171" s="157"/>
      <c r="C171" s="158"/>
      <c r="D171" s="158"/>
      <c r="E171" s="158"/>
      <c r="F171" s="158"/>
      <c r="G171" s="158"/>
      <c r="H171" s="158"/>
      <c r="I171" s="158"/>
    </row>
    <row r="172" spans="1:9" ht="12.75">
      <c r="A172" s="157"/>
      <c r="B172" s="157"/>
      <c r="C172" s="158"/>
      <c r="D172" s="158"/>
      <c r="E172" s="158"/>
      <c r="F172" s="158"/>
      <c r="G172" s="158"/>
      <c r="H172" s="158"/>
      <c r="I172" s="158"/>
    </row>
    <row r="173" spans="1:9" ht="12.75">
      <c r="A173" s="157"/>
      <c r="B173" s="157"/>
      <c r="C173" s="158"/>
      <c r="D173" s="158"/>
      <c r="E173" s="158"/>
      <c r="F173" s="158"/>
      <c r="G173" s="158"/>
      <c r="H173" s="158"/>
      <c r="I173" s="158"/>
    </row>
    <row r="174" spans="1:9" ht="12.75">
      <c r="A174" s="157"/>
      <c r="B174" s="157"/>
      <c r="C174" s="158"/>
      <c r="D174" s="158"/>
      <c r="E174" s="158"/>
      <c r="F174" s="158"/>
      <c r="G174" s="158"/>
      <c r="H174" s="158"/>
      <c r="I174" s="158"/>
    </row>
    <row r="175" spans="1:9" ht="12.75">
      <c r="A175" s="157"/>
      <c r="B175" s="157"/>
      <c r="C175" s="158"/>
      <c r="D175" s="158"/>
      <c r="E175" s="158"/>
      <c r="F175" s="158"/>
      <c r="G175" s="158"/>
      <c r="H175" s="158"/>
      <c r="I175" s="158"/>
    </row>
    <row r="176" spans="1:9" ht="12.75">
      <c r="A176" s="157"/>
      <c r="B176" s="157"/>
      <c r="C176" s="158"/>
      <c r="D176" s="158"/>
      <c r="E176" s="158"/>
      <c r="F176" s="158"/>
      <c r="G176" s="158"/>
      <c r="H176" s="158"/>
      <c r="I176" s="158"/>
    </row>
    <row r="177" spans="1:9" ht="12.75">
      <c r="A177" s="157"/>
      <c r="B177" s="157"/>
      <c r="C177" s="158"/>
      <c r="D177" s="158"/>
      <c r="E177" s="158"/>
      <c r="F177" s="158"/>
      <c r="G177" s="158"/>
      <c r="H177" s="158"/>
      <c r="I177" s="158"/>
    </row>
    <row r="178" spans="1:9" ht="12.75">
      <c r="A178" s="157"/>
      <c r="B178" s="157"/>
      <c r="C178" s="158"/>
      <c r="D178" s="158"/>
      <c r="E178" s="158"/>
      <c r="F178" s="158"/>
      <c r="G178" s="158"/>
      <c r="H178" s="158"/>
      <c r="I178" s="158"/>
    </row>
    <row r="179" spans="1:9" ht="12.75">
      <c r="A179" s="157"/>
      <c r="B179" s="157"/>
      <c r="C179" s="158"/>
      <c r="D179" s="158"/>
      <c r="E179" s="158"/>
      <c r="F179" s="158"/>
      <c r="G179" s="158"/>
      <c r="H179" s="158"/>
      <c r="I179" s="158"/>
    </row>
    <row r="180" spans="1:9" ht="12.75">
      <c r="A180" s="157"/>
      <c r="B180" s="157"/>
      <c r="C180" s="158"/>
      <c r="D180" s="158"/>
      <c r="E180" s="158"/>
      <c r="F180" s="158"/>
      <c r="G180" s="158"/>
      <c r="H180" s="158"/>
      <c r="I180" s="158"/>
    </row>
    <row r="181" spans="1:9" ht="12.75">
      <c r="A181" s="157"/>
      <c r="B181" s="157"/>
      <c r="C181" s="158"/>
      <c r="D181" s="158"/>
      <c r="E181" s="158"/>
      <c r="F181" s="158"/>
      <c r="G181" s="158"/>
      <c r="H181" s="158"/>
      <c r="I181" s="158"/>
    </row>
    <row r="182" spans="1:9" ht="12.75">
      <c r="A182" s="157"/>
      <c r="B182" s="157"/>
      <c r="C182" s="158"/>
      <c r="D182" s="158"/>
      <c r="E182" s="158"/>
      <c r="F182" s="158"/>
      <c r="G182" s="158"/>
      <c r="H182" s="158"/>
      <c r="I182" s="158"/>
    </row>
    <row r="183" spans="1:9" ht="12.75">
      <c r="A183" s="157"/>
      <c r="B183" s="157"/>
      <c r="C183" s="158"/>
      <c r="D183" s="158"/>
      <c r="E183" s="158"/>
      <c r="F183" s="158"/>
      <c r="G183" s="158"/>
      <c r="H183" s="158"/>
      <c r="I183" s="158"/>
    </row>
    <row r="184" spans="1:9" ht="12.75">
      <c r="A184" s="157"/>
      <c r="B184" s="157"/>
      <c r="C184" s="158"/>
      <c r="D184" s="158"/>
      <c r="E184" s="158"/>
      <c r="F184" s="158"/>
      <c r="G184" s="158"/>
      <c r="H184" s="158"/>
      <c r="I184" s="158"/>
    </row>
    <row r="185" spans="1:9" ht="12.75">
      <c r="A185" s="157"/>
      <c r="B185" s="157"/>
      <c r="C185" s="158"/>
      <c r="D185" s="158"/>
      <c r="E185" s="158"/>
      <c r="F185" s="158"/>
      <c r="G185" s="158"/>
      <c r="H185" s="158"/>
      <c r="I185" s="158"/>
    </row>
    <row r="186" spans="1:9" ht="12.75">
      <c r="A186" s="157"/>
      <c r="B186" s="157"/>
      <c r="C186" s="158"/>
      <c r="D186" s="158"/>
      <c r="E186" s="158"/>
      <c r="F186" s="158"/>
      <c r="G186" s="158"/>
      <c r="H186" s="158"/>
      <c r="I186" s="158"/>
    </row>
    <row r="187" spans="1:9" ht="12.75">
      <c r="A187" s="157"/>
      <c r="B187" s="157"/>
      <c r="C187" s="158"/>
      <c r="D187" s="158"/>
      <c r="E187" s="158"/>
      <c r="F187" s="158"/>
      <c r="G187" s="158"/>
      <c r="H187" s="158"/>
      <c r="I187" s="158"/>
    </row>
    <row r="188" spans="1:9" ht="12.75">
      <c r="A188" s="157"/>
      <c r="B188" s="157"/>
      <c r="C188" s="158"/>
      <c r="D188" s="158"/>
      <c r="E188" s="158"/>
      <c r="F188" s="158"/>
      <c r="G188" s="158"/>
      <c r="H188" s="158"/>
      <c r="I188" s="158"/>
    </row>
    <row r="189" spans="1:9" ht="12.75">
      <c r="A189" s="157"/>
      <c r="B189" s="157"/>
      <c r="C189" s="158"/>
      <c r="D189" s="158"/>
      <c r="E189" s="158"/>
      <c r="F189" s="158"/>
      <c r="G189" s="158"/>
      <c r="H189" s="158"/>
      <c r="I189" s="158"/>
    </row>
    <row r="190" spans="1:9" ht="12.75">
      <c r="A190" s="157"/>
      <c r="B190" s="157"/>
      <c r="C190" s="158"/>
      <c r="D190" s="158"/>
      <c r="E190" s="158"/>
      <c r="F190" s="158"/>
      <c r="G190" s="158"/>
      <c r="H190" s="158"/>
      <c r="I190" s="158"/>
    </row>
    <row r="191" spans="1:9" ht="12.75">
      <c r="A191" s="157"/>
      <c r="B191" s="157"/>
      <c r="C191" s="158"/>
      <c r="D191" s="158"/>
      <c r="E191" s="158"/>
      <c r="F191" s="158"/>
      <c r="G191" s="158"/>
      <c r="H191" s="158"/>
      <c r="I191" s="158"/>
    </row>
    <row r="192" spans="1:9" ht="12.75">
      <c r="A192" s="157"/>
      <c r="B192" s="157"/>
      <c r="C192" s="158"/>
      <c r="D192" s="158"/>
      <c r="E192" s="158"/>
      <c r="F192" s="158"/>
      <c r="G192" s="158"/>
      <c r="H192" s="158"/>
      <c r="I192" s="158"/>
    </row>
    <row r="193" spans="1:9" ht="12.75">
      <c r="A193" s="157"/>
      <c r="B193" s="157"/>
      <c r="C193" s="158"/>
      <c r="D193" s="158"/>
      <c r="E193" s="158"/>
      <c r="F193" s="158"/>
      <c r="G193" s="158"/>
      <c r="H193" s="158"/>
      <c r="I193" s="158"/>
    </row>
    <row r="194" spans="1:9" ht="12.75">
      <c r="A194" s="157"/>
      <c r="B194" s="157"/>
      <c r="C194" s="158"/>
      <c r="D194" s="158"/>
      <c r="E194" s="158"/>
      <c r="F194" s="158"/>
      <c r="G194" s="158"/>
      <c r="H194" s="158"/>
      <c r="I194" s="158"/>
    </row>
    <row r="195" spans="1:9" ht="12.75">
      <c r="A195" s="157"/>
      <c r="B195" s="157"/>
      <c r="C195" s="158"/>
      <c r="D195" s="158"/>
      <c r="E195" s="158"/>
      <c r="F195" s="158"/>
      <c r="G195" s="158"/>
      <c r="H195" s="158"/>
      <c r="I195" s="158"/>
    </row>
    <row r="196" spans="1:9" ht="12.75">
      <c r="A196" s="157"/>
      <c r="B196" s="157"/>
      <c r="C196" s="158"/>
      <c r="D196" s="158"/>
      <c r="E196" s="158"/>
      <c r="F196" s="158"/>
      <c r="G196" s="158"/>
      <c r="H196" s="158"/>
      <c r="I196" s="158"/>
    </row>
    <row r="197" spans="1:9" ht="12.75">
      <c r="A197" s="157"/>
      <c r="B197" s="157"/>
      <c r="C197" s="158"/>
      <c r="D197" s="158"/>
      <c r="E197" s="158"/>
      <c r="F197" s="158"/>
      <c r="G197" s="158"/>
      <c r="H197" s="158"/>
      <c r="I197" s="158"/>
    </row>
    <row r="198" spans="1:9" ht="12.75">
      <c r="A198" s="157"/>
      <c r="B198" s="157"/>
      <c r="C198" s="158"/>
      <c r="D198" s="158"/>
      <c r="E198" s="158"/>
      <c r="F198" s="158"/>
      <c r="G198" s="158"/>
      <c r="H198" s="158"/>
      <c r="I198" s="158"/>
    </row>
    <row r="199" spans="1:9" ht="12.75">
      <c r="A199" s="157"/>
      <c r="B199" s="157"/>
      <c r="C199" s="158"/>
      <c r="D199" s="158"/>
      <c r="E199" s="158"/>
      <c r="F199" s="158"/>
      <c r="G199" s="158"/>
      <c r="H199" s="158"/>
      <c r="I199" s="158"/>
    </row>
    <row r="200" spans="1:9" ht="12.75">
      <c r="A200" s="157"/>
      <c r="B200" s="157"/>
      <c r="C200" s="158"/>
      <c r="D200" s="158"/>
      <c r="E200" s="158"/>
      <c r="F200" s="158"/>
      <c r="G200" s="158"/>
      <c r="H200" s="158"/>
      <c r="I200" s="158"/>
    </row>
    <row r="201" spans="1:9" ht="12.75">
      <c r="A201" s="157"/>
      <c r="B201" s="157"/>
      <c r="C201" s="158"/>
      <c r="D201" s="158"/>
      <c r="E201" s="158"/>
      <c r="F201" s="158"/>
      <c r="G201" s="158"/>
      <c r="H201" s="158"/>
      <c r="I201" s="158"/>
    </row>
    <row r="202" spans="1:9" ht="12.75">
      <c r="A202" s="157"/>
      <c r="B202" s="157"/>
      <c r="C202" s="158"/>
      <c r="D202" s="158"/>
      <c r="E202" s="158"/>
      <c r="F202" s="158"/>
      <c r="G202" s="158"/>
      <c r="H202" s="158"/>
      <c r="I202" s="158"/>
    </row>
    <row r="203" spans="1:9" ht="12.75">
      <c r="A203" s="157"/>
      <c r="B203" s="157"/>
      <c r="C203" s="158"/>
      <c r="D203" s="158"/>
      <c r="E203" s="158"/>
      <c r="F203" s="158"/>
      <c r="G203" s="158"/>
      <c r="H203" s="158"/>
      <c r="I203" s="158"/>
    </row>
    <row r="204" spans="1:9" ht="12.75">
      <c r="A204" s="157"/>
      <c r="B204" s="157"/>
      <c r="C204" s="158"/>
      <c r="D204" s="158"/>
      <c r="E204" s="158"/>
      <c r="F204" s="158"/>
      <c r="G204" s="158"/>
      <c r="H204" s="158"/>
      <c r="I204" s="158"/>
    </row>
    <row r="205" spans="1:9" ht="12.75">
      <c r="A205" s="157"/>
      <c r="B205" s="157"/>
      <c r="C205" s="158"/>
      <c r="D205" s="158"/>
      <c r="E205" s="158"/>
      <c r="F205" s="158"/>
      <c r="G205" s="158"/>
      <c r="H205" s="158"/>
      <c r="I205" s="158"/>
    </row>
    <row r="206" spans="1:9" ht="12.75">
      <c r="A206" s="157"/>
      <c r="B206" s="157"/>
      <c r="C206" s="158"/>
      <c r="D206" s="158"/>
      <c r="E206" s="158"/>
      <c r="F206" s="158"/>
      <c r="G206" s="158"/>
      <c r="H206" s="158"/>
      <c r="I206" s="158"/>
    </row>
    <row r="207" spans="1:9" ht="12.75">
      <c r="A207" s="157"/>
      <c r="B207" s="157"/>
      <c r="C207" s="158"/>
      <c r="D207" s="158"/>
      <c r="E207" s="158"/>
      <c r="F207" s="158"/>
      <c r="G207" s="158"/>
      <c r="H207" s="158"/>
      <c r="I207" s="158"/>
    </row>
    <row r="208" spans="1:9" ht="12.75">
      <c r="A208" s="157"/>
      <c r="B208" s="157"/>
      <c r="C208" s="158"/>
      <c r="D208" s="158"/>
      <c r="E208" s="158"/>
      <c r="F208" s="158"/>
      <c r="G208" s="158"/>
      <c r="H208" s="158"/>
      <c r="I208" s="158"/>
    </row>
    <row r="209" spans="1:9" ht="12.75">
      <c r="A209" s="157"/>
      <c r="B209" s="157"/>
      <c r="C209" s="158"/>
      <c r="D209" s="158"/>
      <c r="E209" s="158"/>
      <c r="F209" s="158"/>
      <c r="G209" s="158"/>
      <c r="H209" s="158"/>
      <c r="I209" s="158"/>
    </row>
    <row r="210" spans="1:9" ht="12.75">
      <c r="A210" s="157"/>
      <c r="B210" s="157"/>
      <c r="C210" s="158"/>
      <c r="D210" s="158"/>
      <c r="E210" s="158"/>
      <c r="F210" s="158"/>
      <c r="G210" s="158"/>
      <c r="H210" s="158"/>
      <c r="I210" s="158"/>
    </row>
    <row r="211" spans="1:9" ht="12.75">
      <c r="A211" s="157"/>
      <c r="B211" s="157"/>
      <c r="C211" s="158"/>
      <c r="D211" s="158"/>
      <c r="E211" s="158"/>
      <c r="F211" s="158"/>
      <c r="G211" s="158"/>
      <c r="H211" s="158"/>
      <c r="I211" s="158"/>
    </row>
    <row r="212" spans="1:9" ht="12.75">
      <c r="A212" s="157"/>
      <c r="B212" s="157"/>
      <c r="C212" s="158"/>
      <c r="D212" s="158"/>
      <c r="E212" s="158"/>
      <c r="F212" s="158"/>
      <c r="G212" s="158"/>
      <c r="H212" s="158"/>
      <c r="I212" s="158"/>
    </row>
    <row r="213" spans="1:9" ht="12.75">
      <c r="A213" s="157"/>
      <c r="B213" s="157"/>
      <c r="C213" s="158"/>
      <c r="D213" s="158"/>
      <c r="E213" s="158"/>
      <c r="F213" s="158"/>
      <c r="G213" s="158"/>
      <c r="H213" s="158"/>
      <c r="I213" s="158"/>
    </row>
    <row r="214" spans="1:9" ht="12.75">
      <c r="A214" s="157"/>
      <c r="B214" s="157"/>
      <c r="C214" s="158"/>
      <c r="D214" s="158"/>
      <c r="E214" s="158"/>
      <c r="F214" s="158"/>
      <c r="G214" s="158"/>
      <c r="H214" s="158"/>
      <c r="I214" s="158"/>
    </row>
    <row r="215" spans="1:9" ht="12.75">
      <c r="A215" s="157"/>
      <c r="B215" s="157"/>
      <c r="C215" s="158"/>
      <c r="D215" s="158"/>
      <c r="E215" s="158"/>
      <c r="F215" s="158"/>
      <c r="G215" s="158"/>
      <c r="H215" s="158"/>
      <c r="I215" s="158"/>
    </row>
    <row r="216" spans="1:9" ht="12.75">
      <c r="A216" s="157"/>
      <c r="B216" s="157"/>
      <c r="C216" s="158"/>
      <c r="D216" s="158"/>
      <c r="E216" s="158"/>
      <c r="F216" s="158"/>
      <c r="G216" s="158"/>
      <c r="H216" s="158"/>
      <c r="I216" s="158"/>
    </row>
    <row r="217" spans="1:9" ht="12.75">
      <c r="A217" s="157"/>
      <c r="B217" s="157"/>
      <c r="C217" s="158"/>
      <c r="D217" s="158"/>
      <c r="E217" s="158"/>
      <c r="F217" s="158"/>
      <c r="G217" s="158"/>
      <c r="H217" s="158"/>
      <c r="I217" s="158"/>
    </row>
    <row r="218" spans="1:9" ht="12.75">
      <c r="A218" s="157"/>
      <c r="B218" s="157"/>
      <c r="C218" s="158"/>
      <c r="D218" s="158"/>
      <c r="E218" s="158"/>
      <c r="F218" s="158"/>
      <c r="G218" s="158"/>
      <c r="H218" s="158"/>
      <c r="I218" s="158"/>
    </row>
    <row r="219" spans="1:9" ht="12.75">
      <c r="A219" s="157"/>
      <c r="B219" s="157"/>
      <c r="C219" s="158"/>
      <c r="D219" s="158"/>
      <c r="E219" s="158"/>
      <c r="F219" s="158"/>
      <c r="G219" s="158"/>
      <c r="H219" s="158"/>
      <c r="I219" s="158"/>
    </row>
    <row r="220" spans="1:9" ht="12.75">
      <c r="A220" s="157"/>
      <c r="B220" s="157"/>
      <c r="C220" s="158"/>
      <c r="D220" s="158"/>
      <c r="E220" s="158"/>
      <c r="F220" s="158"/>
      <c r="G220" s="158"/>
      <c r="H220" s="158"/>
      <c r="I220" s="158"/>
    </row>
    <row r="221" spans="1:9" ht="12.75">
      <c r="A221" s="157"/>
      <c r="B221" s="157"/>
      <c r="C221" s="158"/>
      <c r="D221" s="158"/>
      <c r="E221" s="158"/>
      <c r="F221" s="158"/>
      <c r="G221" s="158"/>
      <c r="H221" s="158"/>
      <c r="I221" s="158"/>
    </row>
    <row r="222" spans="1:9" ht="12.75">
      <c r="A222" s="157"/>
      <c r="B222" s="157"/>
      <c r="C222" s="158"/>
      <c r="D222" s="158"/>
      <c r="E222" s="158"/>
      <c r="F222" s="158"/>
      <c r="G222" s="158"/>
      <c r="H222" s="158"/>
      <c r="I222" s="158"/>
    </row>
    <row r="223" spans="1:9" ht="12.75">
      <c r="A223" s="157"/>
      <c r="B223" s="157"/>
      <c r="C223" s="158"/>
      <c r="D223" s="158"/>
      <c r="E223" s="158"/>
      <c r="F223" s="158"/>
      <c r="G223" s="158"/>
      <c r="H223" s="158"/>
      <c r="I223" s="158"/>
    </row>
    <row r="224" spans="1:9" ht="12.75">
      <c r="A224" s="157"/>
      <c r="B224" s="157"/>
      <c r="C224" s="158"/>
      <c r="D224" s="158"/>
      <c r="E224" s="158"/>
      <c r="F224" s="158"/>
      <c r="G224" s="158"/>
      <c r="H224" s="158"/>
      <c r="I224" s="158"/>
    </row>
    <row r="225" spans="1:9" ht="12.75">
      <c r="A225" s="157"/>
      <c r="B225" s="157"/>
      <c r="C225" s="158"/>
      <c r="D225" s="158"/>
      <c r="E225" s="158"/>
      <c r="F225" s="158"/>
      <c r="G225" s="158"/>
      <c r="H225" s="158"/>
      <c r="I225" s="158"/>
    </row>
    <row r="226" spans="1:9" ht="12.75">
      <c r="A226" s="157"/>
      <c r="B226" s="157"/>
      <c r="C226" s="158"/>
      <c r="D226" s="158"/>
      <c r="E226" s="158"/>
      <c r="F226" s="158"/>
      <c r="G226" s="158"/>
      <c r="H226" s="158"/>
      <c r="I226" s="158"/>
    </row>
    <row r="227" spans="1:9" ht="12.75">
      <c r="A227" s="157"/>
      <c r="B227" s="157"/>
      <c r="C227" s="158"/>
      <c r="D227" s="158"/>
      <c r="E227" s="158"/>
      <c r="F227" s="158"/>
      <c r="G227" s="158"/>
      <c r="H227" s="158"/>
      <c r="I227" s="158"/>
    </row>
    <row r="228" spans="1:9" ht="12.75">
      <c r="A228" s="157"/>
      <c r="B228" s="157"/>
      <c r="C228" s="158"/>
      <c r="D228" s="158"/>
      <c r="E228" s="158"/>
      <c r="F228" s="158"/>
      <c r="G228" s="158"/>
      <c r="H228" s="158"/>
      <c r="I228" s="158"/>
    </row>
    <row r="229" spans="1:9" ht="12.75">
      <c r="A229" s="157"/>
      <c r="B229" s="157"/>
      <c r="C229" s="158"/>
      <c r="D229" s="158"/>
      <c r="E229" s="158"/>
      <c r="F229" s="158"/>
      <c r="G229" s="158"/>
      <c r="H229" s="158"/>
      <c r="I229" s="158"/>
    </row>
    <row r="230" spans="1:9" ht="12.75">
      <c r="A230" s="157"/>
      <c r="B230" s="157"/>
      <c r="C230" s="158"/>
      <c r="D230" s="158"/>
      <c r="E230" s="158"/>
      <c r="F230" s="158"/>
      <c r="G230" s="158"/>
      <c r="H230" s="158"/>
      <c r="I230" s="158"/>
    </row>
    <row r="231" spans="1:9" ht="12.75">
      <c r="A231" s="157"/>
      <c r="B231" s="157"/>
      <c r="C231" s="158"/>
      <c r="D231" s="158"/>
      <c r="E231" s="158"/>
      <c r="F231" s="158"/>
      <c r="G231" s="158"/>
      <c r="H231" s="158"/>
      <c r="I231" s="158"/>
    </row>
    <row r="232" spans="1:9" ht="12.75">
      <c r="A232" s="157"/>
      <c r="B232" s="157"/>
      <c r="C232" s="158"/>
      <c r="D232" s="158"/>
      <c r="E232" s="158"/>
      <c r="F232" s="158"/>
      <c r="G232" s="158"/>
      <c r="H232" s="158"/>
      <c r="I232" s="158"/>
    </row>
    <row r="233" spans="1:9" ht="12.75">
      <c r="A233" s="157"/>
      <c r="B233" s="157"/>
      <c r="C233" s="158"/>
      <c r="D233" s="158"/>
      <c r="E233" s="158"/>
      <c r="F233" s="158"/>
      <c r="G233" s="158"/>
      <c r="H233" s="158"/>
      <c r="I233" s="158"/>
    </row>
    <row r="234" spans="1:9" ht="12.75">
      <c r="A234" s="157"/>
      <c r="B234" s="157"/>
      <c r="C234" s="158"/>
      <c r="D234" s="158"/>
      <c r="E234" s="158"/>
      <c r="F234" s="158"/>
      <c r="G234" s="158"/>
      <c r="H234" s="158"/>
      <c r="I234" s="158"/>
    </row>
    <row r="235" spans="1:9" ht="12.75">
      <c r="A235" s="157"/>
      <c r="B235" s="157"/>
      <c r="C235" s="158"/>
      <c r="D235" s="158"/>
      <c r="E235" s="158"/>
      <c r="F235" s="158"/>
      <c r="G235" s="158"/>
      <c r="H235" s="158"/>
      <c r="I235" s="158"/>
    </row>
    <row r="236" spans="1:9" ht="12.75">
      <c r="A236" s="157"/>
      <c r="B236" s="157"/>
      <c r="C236" s="158"/>
      <c r="D236" s="158"/>
      <c r="E236" s="158"/>
      <c r="F236" s="158"/>
      <c r="G236" s="158"/>
      <c r="H236" s="158"/>
      <c r="I236" s="158"/>
    </row>
    <row r="237" spans="1:9" ht="12.75">
      <c r="A237" s="157"/>
      <c r="B237" s="157"/>
      <c r="C237" s="158"/>
      <c r="D237" s="158"/>
      <c r="E237" s="158"/>
      <c r="F237" s="158"/>
      <c r="G237" s="158"/>
      <c r="H237" s="158"/>
      <c r="I237" s="158"/>
    </row>
    <row r="238" spans="1:9" ht="12.75">
      <c r="A238" s="157"/>
      <c r="B238" s="157"/>
      <c r="C238" s="158"/>
      <c r="D238" s="158"/>
      <c r="E238" s="158"/>
      <c r="F238" s="158"/>
      <c r="G238" s="158"/>
      <c r="H238" s="158"/>
      <c r="I238" s="158"/>
    </row>
    <row r="239" spans="1:9" ht="12.75">
      <c r="A239" s="157"/>
      <c r="B239" s="157"/>
      <c r="C239" s="158"/>
      <c r="D239" s="158"/>
      <c r="E239" s="158"/>
      <c r="F239" s="158"/>
      <c r="G239" s="158"/>
      <c r="H239" s="158"/>
      <c r="I239" s="158"/>
    </row>
    <row r="240" spans="1:9" ht="12.75">
      <c r="A240" s="157"/>
      <c r="B240" s="157"/>
      <c r="C240" s="158"/>
      <c r="D240" s="158"/>
      <c r="E240" s="158"/>
      <c r="F240" s="158"/>
      <c r="G240" s="158"/>
      <c r="H240" s="158"/>
      <c r="I240" s="158"/>
    </row>
    <row r="241" spans="1:9" ht="12.75">
      <c r="A241" s="157"/>
      <c r="B241" s="157"/>
      <c r="C241" s="158"/>
      <c r="D241" s="158"/>
      <c r="E241" s="158"/>
      <c r="F241" s="158"/>
      <c r="G241" s="158"/>
      <c r="H241" s="158"/>
      <c r="I241" s="158"/>
    </row>
    <row r="242" spans="1:9" ht="12.75">
      <c r="A242" s="157"/>
      <c r="B242" s="157"/>
      <c r="C242" s="158"/>
      <c r="D242" s="158"/>
      <c r="E242" s="158"/>
      <c r="F242" s="158"/>
      <c r="G242" s="158"/>
      <c r="H242" s="158"/>
      <c r="I242" s="158"/>
    </row>
    <row r="243" spans="1:9" ht="12.75">
      <c r="A243" s="157"/>
      <c r="B243" s="157"/>
      <c r="C243" s="158"/>
      <c r="D243" s="158"/>
      <c r="E243" s="158"/>
      <c r="F243" s="158"/>
      <c r="G243" s="158"/>
      <c r="H243" s="158"/>
      <c r="I243" s="158"/>
    </row>
    <row r="244" spans="1:9" ht="12.75">
      <c r="A244" s="157"/>
      <c r="B244" s="157"/>
      <c r="C244" s="158"/>
      <c r="D244" s="158"/>
      <c r="E244" s="158"/>
      <c r="F244" s="158"/>
      <c r="G244" s="158"/>
      <c r="H244" s="158"/>
      <c r="I244" s="158"/>
    </row>
    <row r="245" spans="1:9" ht="12.75">
      <c r="A245" s="157"/>
      <c r="B245" s="157"/>
      <c r="C245" s="158"/>
      <c r="D245" s="158"/>
      <c r="E245" s="158"/>
      <c r="F245" s="158"/>
      <c r="G245" s="158"/>
      <c r="H245" s="158"/>
      <c r="I245" s="158"/>
    </row>
    <row r="246" spans="1:9" ht="12.75">
      <c r="A246" s="157"/>
      <c r="B246" s="157"/>
      <c r="C246" s="158"/>
      <c r="D246" s="158"/>
      <c r="E246" s="158"/>
      <c r="F246" s="158"/>
      <c r="G246" s="158"/>
      <c r="H246" s="158"/>
      <c r="I246" s="158"/>
    </row>
    <row r="247" spans="1:9" ht="12.75">
      <c r="A247" s="157"/>
      <c r="B247" s="157"/>
      <c r="C247" s="158"/>
      <c r="D247" s="158"/>
      <c r="E247" s="158"/>
      <c r="F247" s="158"/>
      <c r="G247" s="158"/>
      <c r="H247" s="158"/>
      <c r="I247" s="158"/>
    </row>
    <row r="248" spans="1:9" ht="12.75">
      <c r="A248" s="157"/>
      <c r="B248" s="157"/>
      <c r="C248" s="158"/>
      <c r="D248" s="158"/>
      <c r="E248" s="158"/>
      <c r="F248" s="158"/>
      <c r="G248" s="158"/>
      <c r="H248" s="158"/>
      <c r="I248" s="158"/>
    </row>
    <row r="249" spans="1:9" ht="12.75">
      <c r="A249" s="157"/>
      <c r="B249" s="157"/>
      <c r="C249" s="158"/>
      <c r="D249" s="158"/>
      <c r="E249" s="158"/>
      <c r="F249" s="158"/>
      <c r="G249" s="158"/>
      <c r="H249" s="158"/>
      <c r="I249" s="158"/>
    </row>
    <row r="250" spans="1:9" ht="12.75">
      <c r="A250" s="157"/>
      <c r="B250" s="157"/>
      <c r="C250" s="158"/>
      <c r="D250" s="158"/>
      <c r="E250" s="158"/>
      <c r="F250" s="158"/>
      <c r="G250" s="158"/>
      <c r="H250" s="158"/>
      <c r="I250" s="158"/>
    </row>
    <row r="251" spans="1:9" ht="12.75">
      <c r="A251" s="157"/>
      <c r="B251" s="157"/>
      <c r="C251" s="158"/>
      <c r="D251" s="158"/>
      <c r="E251" s="158"/>
      <c r="F251" s="158"/>
      <c r="G251" s="158"/>
      <c r="H251" s="158"/>
      <c r="I251" s="158"/>
    </row>
    <row r="252" spans="1:9" ht="12.75">
      <c r="A252" s="157"/>
      <c r="B252" s="157"/>
      <c r="C252" s="158"/>
      <c r="D252" s="158"/>
      <c r="E252" s="158"/>
      <c r="F252" s="158"/>
      <c r="G252" s="158"/>
      <c r="H252" s="158"/>
      <c r="I252" s="158"/>
    </row>
    <row r="253" spans="1:9" ht="12.75">
      <c r="A253" s="157"/>
      <c r="B253" s="157"/>
      <c r="C253" s="158"/>
      <c r="D253" s="158"/>
      <c r="E253" s="158"/>
      <c r="F253" s="158"/>
      <c r="G253" s="158"/>
      <c r="H253" s="158"/>
      <c r="I253" s="158"/>
    </row>
    <row r="254" spans="1:9" ht="12.75">
      <c r="A254" s="157"/>
      <c r="B254" s="157"/>
      <c r="C254" s="158"/>
      <c r="D254" s="158"/>
      <c r="E254" s="158"/>
      <c r="F254" s="158"/>
      <c r="G254" s="158"/>
      <c r="H254" s="158"/>
      <c r="I254" s="158"/>
    </row>
    <row r="255" spans="1:9" ht="12.75">
      <c r="A255" s="157"/>
      <c r="B255" s="157"/>
      <c r="C255" s="158"/>
      <c r="D255" s="158"/>
      <c r="E255" s="158"/>
      <c r="F255" s="158"/>
      <c r="G255" s="158"/>
      <c r="H255" s="158"/>
      <c r="I255" s="158"/>
    </row>
    <row r="256" spans="1:9" ht="12.75">
      <c r="A256" s="157"/>
      <c r="B256" s="157"/>
      <c r="C256" s="158"/>
      <c r="D256" s="158"/>
      <c r="E256" s="158"/>
      <c r="F256" s="158"/>
      <c r="G256" s="158"/>
      <c r="H256" s="158"/>
      <c r="I256" s="158"/>
    </row>
    <row r="257" spans="1:9" ht="12.75">
      <c r="A257" s="157"/>
      <c r="B257" s="157"/>
      <c r="C257" s="158"/>
      <c r="D257" s="158"/>
      <c r="E257" s="158"/>
      <c r="F257" s="158"/>
      <c r="G257" s="158"/>
      <c r="H257" s="158"/>
      <c r="I257" s="158"/>
    </row>
    <row r="258" spans="1:9" ht="12.75">
      <c r="A258" s="157"/>
      <c r="B258" s="157"/>
      <c r="C258" s="158"/>
      <c r="D258" s="158"/>
      <c r="E258" s="158"/>
      <c r="F258" s="158"/>
      <c r="G258" s="158"/>
      <c r="H258" s="158"/>
      <c r="I258" s="158"/>
    </row>
    <row r="259" spans="1:9" ht="12.75">
      <c r="A259" s="157"/>
      <c r="B259" s="157"/>
      <c r="C259" s="158"/>
      <c r="D259" s="158"/>
      <c r="E259" s="158"/>
      <c r="F259" s="158"/>
      <c r="G259" s="158"/>
      <c r="H259" s="158"/>
      <c r="I259" s="158"/>
    </row>
    <row r="260" spans="1:9" ht="12.75">
      <c r="A260" s="157"/>
      <c r="B260" s="157"/>
      <c r="C260" s="158"/>
      <c r="D260" s="158"/>
      <c r="E260" s="158"/>
      <c r="F260" s="158"/>
      <c r="G260" s="158"/>
      <c r="H260" s="158"/>
      <c r="I260" s="158"/>
    </row>
    <row r="261" spans="1:9" ht="12.75">
      <c r="A261" s="157"/>
      <c r="B261" s="157"/>
      <c r="C261" s="158"/>
      <c r="D261" s="158"/>
      <c r="E261" s="158"/>
      <c r="F261" s="158"/>
      <c r="G261" s="158"/>
      <c r="H261" s="158"/>
      <c r="I261" s="158"/>
    </row>
    <row r="262" spans="1:9" ht="12.75">
      <c r="A262" s="157"/>
      <c r="B262" s="157"/>
      <c r="C262" s="158"/>
      <c r="D262" s="158"/>
      <c r="E262" s="158"/>
      <c r="F262" s="158"/>
      <c r="G262" s="158"/>
      <c r="H262" s="158"/>
      <c r="I262" s="158"/>
    </row>
    <row r="263" spans="1:9" ht="12.75">
      <c r="A263" s="157"/>
      <c r="B263" s="157"/>
      <c r="C263" s="158"/>
      <c r="D263" s="158"/>
      <c r="E263" s="158"/>
      <c r="F263" s="158"/>
      <c r="G263" s="158"/>
      <c r="H263" s="158"/>
      <c r="I263" s="158"/>
    </row>
    <row r="264" spans="1:9" ht="12.75">
      <c r="A264" s="157"/>
      <c r="B264" s="157"/>
      <c r="C264" s="158"/>
      <c r="D264" s="158"/>
      <c r="E264" s="158"/>
      <c r="F264" s="158"/>
      <c r="G264" s="158"/>
      <c r="H264" s="158"/>
      <c r="I264" s="158"/>
    </row>
    <row r="265" spans="1:9" ht="12.75">
      <c r="A265" s="157"/>
      <c r="B265" s="157"/>
      <c r="C265" s="158"/>
      <c r="D265" s="158"/>
      <c r="E265" s="158"/>
      <c r="F265" s="158"/>
      <c r="G265" s="158"/>
      <c r="H265" s="158"/>
      <c r="I265" s="158"/>
    </row>
    <row r="266" spans="1:9" ht="12.75">
      <c r="A266" s="157"/>
      <c r="B266" s="157"/>
      <c r="C266" s="158"/>
      <c r="D266" s="158"/>
      <c r="E266" s="158"/>
      <c r="F266" s="158"/>
      <c r="G266" s="158"/>
      <c r="H266" s="158"/>
      <c r="I266" s="158"/>
    </row>
    <row r="267" spans="1:9" ht="12.75">
      <c r="A267" s="157"/>
      <c r="B267" s="157"/>
      <c r="C267" s="158"/>
      <c r="D267" s="158"/>
      <c r="E267" s="158"/>
      <c r="F267" s="158"/>
      <c r="G267" s="158"/>
      <c r="H267" s="158"/>
      <c r="I267" s="158"/>
    </row>
    <row r="268" spans="1:9" ht="12.75">
      <c r="A268" s="157"/>
      <c r="B268" s="157"/>
      <c r="C268" s="158"/>
      <c r="D268" s="158"/>
      <c r="E268" s="158"/>
      <c r="F268" s="158"/>
      <c r="G268" s="158"/>
      <c r="H268" s="158"/>
      <c r="I268" s="158"/>
    </row>
    <row r="269" spans="1:9" ht="12.75">
      <c r="A269" s="157"/>
      <c r="B269" s="157"/>
      <c r="C269" s="158"/>
      <c r="D269" s="158"/>
      <c r="E269" s="158"/>
      <c r="F269" s="158"/>
      <c r="G269" s="158"/>
      <c r="H269" s="158"/>
      <c r="I269" s="158"/>
    </row>
    <row r="270" spans="1:9" ht="12.75">
      <c r="A270" s="157"/>
      <c r="B270" s="157"/>
      <c r="C270" s="158"/>
      <c r="D270" s="158"/>
      <c r="E270" s="158"/>
      <c r="F270" s="158"/>
      <c r="G270" s="158"/>
      <c r="H270" s="158"/>
      <c r="I270" s="158"/>
    </row>
    <row r="271" spans="1:9" ht="12.75">
      <c r="A271" s="157"/>
      <c r="B271" s="157"/>
      <c r="C271" s="158"/>
      <c r="D271" s="158"/>
      <c r="E271" s="158"/>
      <c r="F271" s="158"/>
      <c r="G271" s="158"/>
      <c r="H271" s="158"/>
      <c r="I271" s="158"/>
    </row>
    <row r="272" spans="1:9" ht="12.75">
      <c r="A272" s="157"/>
      <c r="B272" s="157"/>
      <c r="C272" s="158"/>
      <c r="D272" s="158"/>
      <c r="E272" s="158"/>
      <c r="F272" s="158"/>
      <c r="G272" s="158"/>
      <c r="H272" s="158"/>
      <c r="I272" s="158"/>
    </row>
    <row r="273" spans="1:9" ht="12.75">
      <c r="A273" s="157"/>
      <c r="B273" s="157"/>
      <c r="C273" s="158"/>
      <c r="D273" s="158"/>
      <c r="E273" s="158"/>
      <c r="F273" s="158"/>
      <c r="G273" s="158"/>
      <c r="H273" s="158"/>
      <c r="I273" s="158"/>
    </row>
    <row r="274" spans="1:9" ht="12.75">
      <c r="A274" s="157"/>
      <c r="B274" s="157"/>
      <c r="C274" s="158"/>
      <c r="D274" s="158"/>
      <c r="E274" s="158"/>
      <c r="F274" s="158"/>
      <c r="G274" s="158"/>
      <c r="H274" s="158"/>
      <c r="I274" s="158"/>
    </row>
    <row r="275" spans="1:9" ht="12.75">
      <c r="A275" s="157"/>
      <c r="B275" s="157"/>
      <c r="C275" s="158"/>
      <c r="D275" s="158"/>
      <c r="E275" s="158"/>
      <c r="F275" s="158"/>
      <c r="G275" s="158"/>
      <c r="H275" s="158"/>
      <c r="I275" s="158"/>
    </row>
    <row r="276" spans="1:9" ht="12.75">
      <c r="A276" s="157"/>
      <c r="B276" s="157"/>
      <c r="C276" s="158"/>
      <c r="D276" s="158"/>
      <c r="E276" s="158"/>
      <c r="F276" s="158"/>
      <c r="G276" s="158"/>
      <c r="H276" s="158"/>
      <c r="I276" s="158"/>
    </row>
    <row r="277" spans="1:9" ht="12.75">
      <c r="A277" s="157"/>
      <c r="B277" s="157"/>
      <c r="C277" s="158"/>
      <c r="D277" s="158"/>
      <c r="E277" s="158"/>
      <c r="F277" s="158"/>
      <c r="G277" s="158"/>
      <c r="H277" s="158"/>
      <c r="I277" s="158"/>
    </row>
    <row r="278" spans="1:9" ht="12.75">
      <c r="A278" s="157"/>
      <c r="B278" s="157"/>
      <c r="C278" s="158"/>
      <c r="D278" s="158"/>
      <c r="E278" s="158"/>
      <c r="F278" s="158"/>
      <c r="G278" s="158"/>
      <c r="H278" s="158"/>
      <c r="I278" s="158"/>
    </row>
    <row r="279" spans="1:9" ht="12.75">
      <c r="A279" s="157"/>
      <c r="B279" s="157"/>
      <c r="C279" s="158"/>
      <c r="D279" s="158"/>
      <c r="E279" s="158"/>
      <c r="F279" s="158"/>
      <c r="G279" s="158"/>
      <c r="H279" s="158"/>
      <c r="I279" s="158"/>
    </row>
    <row r="280" spans="1:9" ht="12.75">
      <c r="A280" s="157"/>
      <c r="B280" s="157"/>
      <c r="C280" s="158"/>
      <c r="D280" s="158"/>
      <c r="E280" s="158"/>
      <c r="F280" s="158"/>
      <c r="G280" s="158"/>
      <c r="H280" s="158"/>
      <c r="I280" s="158"/>
    </row>
    <row r="281" spans="1:9" ht="12.75">
      <c r="A281" s="157"/>
      <c r="B281" s="157"/>
      <c r="C281" s="158"/>
      <c r="D281" s="158"/>
      <c r="E281" s="158"/>
      <c r="F281" s="158"/>
      <c r="G281" s="158"/>
      <c r="H281" s="158"/>
      <c r="I281" s="158"/>
    </row>
    <row r="282" spans="1:9" ht="12.75">
      <c r="A282" s="157"/>
      <c r="B282" s="157"/>
      <c r="C282" s="158"/>
      <c r="D282" s="158"/>
      <c r="E282" s="158"/>
      <c r="F282" s="158"/>
      <c r="G282" s="158"/>
      <c r="H282" s="158"/>
      <c r="I282" s="158"/>
    </row>
    <row r="283" spans="1:9" ht="12.75">
      <c r="A283" s="157"/>
      <c r="B283" s="157"/>
      <c r="C283" s="158"/>
      <c r="D283" s="158"/>
      <c r="E283" s="158"/>
      <c r="F283" s="158"/>
      <c r="G283" s="158"/>
      <c r="H283" s="158"/>
      <c r="I283" s="158"/>
    </row>
    <row r="284" spans="1:9" ht="12.75">
      <c r="A284" s="157"/>
      <c r="B284" s="157"/>
      <c r="C284" s="158"/>
      <c r="D284" s="158"/>
      <c r="E284" s="158"/>
      <c r="F284" s="158"/>
      <c r="G284" s="158"/>
      <c r="H284" s="158"/>
      <c r="I284" s="158"/>
    </row>
    <row r="285" spans="1:9" ht="12.75">
      <c r="A285" s="157"/>
      <c r="B285" s="157"/>
      <c r="C285" s="158"/>
      <c r="D285" s="158"/>
      <c r="E285" s="158"/>
      <c r="F285" s="158"/>
      <c r="G285" s="158"/>
      <c r="H285" s="158"/>
      <c r="I285" s="158"/>
    </row>
    <row r="286" spans="1:9" ht="12.75">
      <c r="A286" s="157"/>
      <c r="B286" s="157"/>
      <c r="C286" s="158"/>
      <c r="D286" s="158"/>
      <c r="E286" s="158"/>
      <c r="F286" s="158"/>
      <c r="G286" s="158"/>
      <c r="H286" s="158"/>
      <c r="I286" s="158"/>
    </row>
    <row r="287" spans="1:9" ht="12.75">
      <c r="A287" s="157"/>
      <c r="B287" s="157"/>
      <c r="C287" s="158"/>
      <c r="D287" s="158"/>
      <c r="E287" s="158"/>
      <c r="F287" s="158"/>
      <c r="G287" s="158"/>
      <c r="H287" s="158"/>
      <c r="I287" s="158"/>
    </row>
    <row r="288" spans="1:9" ht="12.75">
      <c r="A288" s="157"/>
      <c r="B288" s="157"/>
      <c r="C288" s="158"/>
      <c r="D288" s="158"/>
      <c r="E288" s="158"/>
      <c r="F288" s="158"/>
      <c r="G288" s="158"/>
      <c r="H288" s="158"/>
      <c r="I288" s="158"/>
    </row>
    <row r="289" spans="1:9" ht="12.75">
      <c r="A289" s="157"/>
      <c r="B289" s="157"/>
      <c r="C289" s="158"/>
      <c r="D289" s="158"/>
      <c r="E289" s="158"/>
      <c r="F289" s="158"/>
      <c r="G289" s="158"/>
      <c r="H289" s="158"/>
      <c r="I289" s="158"/>
    </row>
    <row r="290" spans="1:9" ht="12.75">
      <c r="A290" s="157"/>
      <c r="B290" s="157"/>
      <c r="C290" s="158"/>
      <c r="D290" s="158"/>
      <c r="E290" s="158"/>
      <c r="F290" s="158"/>
      <c r="G290" s="158"/>
      <c r="H290" s="158"/>
      <c r="I290" s="158"/>
    </row>
    <row r="291" spans="1:9" ht="12.75">
      <c r="A291" s="157"/>
      <c r="B291" s="157"/>
      <c r="C291" s="158"/>
      <c r="D291" s="158"/>
      <c r="E291" s="158"/>
      <c r="F291" s="158"/>
      <c r="G291" s="158"/>
      <c r="H291" s="158"/>
      <c r="I291" s="158"/>
    </row>
    <row r="292" spans="1:9" ht="12.75">
      <c r="A292" s="157"/>
      <c r="B292" s="157"/>
      <c r="C292" s="158"/>
      <c r="D292" s="158"/>
      <c r="E292" s="158"/>
      <c r="F292" s="158"/>
      <c r="G292" s="158"/>
      <c r="H292" s="158"/>
      <c r="I292" s="158"/>
    </row>
    <row r="293" spans="1:9" ht="12.75">
      <c r="A293" s="157"/>
      <c r="B293" s="157"/>
      <c r="C293" s="158"/>
      <c r="D293" s="158"/>
      <c r="E293" s="158"/>
      <c r="F293" s="158"/>
      <c r="G293" s="158"/>
      <c r="H293" s="158"/>
      <c r="I293" s="158"/>
    </row>
    <row r="294" spans="1:9" ht="12.75">
      <c r="A294" s="157"/>
      <c r="B294" s="157"/>
      <c r="C294" s="158"/>
      <c r="D294" s="158"/>
      <c r="E294" s="158"/>
      <c r="F294" s="158"/>
      <c r="G294" s="158"/>
      <c r="H294" s="158"/>
      <c r="I294" s="158"/>
    </row>
    <row r="295" spans="1:9" ht="12.75">
      <c r="A295" s="157"/>
      <c r="B295" s="157"/>
      <c r="C295" s="158"/>
      <c r="D295" s="158"/>
      <c r="E295" s="158"/>
      <c r="F295" s="158"/>
      <c r="G295" s="158"/>
      <c r="H295" s="158"/>
      <c r="I295" s="158"/>
    </row>
    <row r="296" spans="1:9" ht="12.75">
      <c r="A296" s="157"/>
      <c r="B296" s="157"/>
      <c r="C296" s="158"/>
      <c r="D296" s="158"/>
      <c r="E296" s="158"/>
      <c r="F296" s="158"/>
      <c r="G296" s="158"/>
      <c r="H296" s="158"/>
      <c r="I296" s="158"/>
    </row>
    <row r="297" spans="1:9" ht="12.75">
      <c r="A297" s="157"/>
      <c r="B297" s="157"/>
      <c r="C297" s="158"/>
      <c r="D297" s="158"/>
      <c r="E297" s="158"/>
      <c r="F297" s="158"/>
      <c r="G297" s="158"/>
      <c r="H297" s="158"/>
      <c r="I297" s="158"/>
    </row>
    <row r="298" spans="1:9" ht="12.75">
      <c r="A298" s="157"/>
      <c r="B298" s="157"/>
      <c r="C298" s="158"/>
      <c r="D298" s="158"/>
      <c r="E298" s="158"/>
      <c r="F298" s="158"/>
      <c r="G298" s="158"/>
      <c r="H298" s="158"/>
      <c r="I298" s="158"/>
    </row>
    <row r="299" spans="1:9" ht="12.75">
      <c r="A299" s="157"/>
      <c r="B299" s="157"/>
      <c r="C299" s="158"/>
      <c r="D299" s="158"/>
      <c r="E299" s="158"/>
      <c r="F299" s="158"/>
      <c r="G299" s="158"/>
      <c r="H299" s="158"/>
      <c r="I299" s="158"/>
    </row>
    <row r="300" spans="1:9" ht="12.75">
      <c r="A300" s="157"/>
      <c r="B300" s="157"/>
      <c r="C300" s="158"/>
      <c r="D300" s="158"/>
      <c r="E300" s="158"/>
      <c r="F300" s="158"/>
      <c r="G300" s="158"/>
      <c r="H300" s="158"/>
      <c r="I300" s="158"/>
    </row>
    <row r="301" spans="1:9" ht="12.75">
      <c r="A301" s="157"/>
      <c r="B301" s="157"/>
      <c r="C301" s="158"/>
      <c r="D301" s="158"/>
      <c r="E301" s="158"/>
      <c r="F301" s="158"/>
      <c r="G301" s="158"/>
      <c r="H301" s="158"/>
      <c r="I301" s="158"/>
    </row>
    <row r="302" spans="1:9" ht="12.75">
      <c r="A302" s="157"/>
      <c r="B302" s="157"/>
      <c r="C302" s="158"/>
      <c r="D302" s="158"/>
      <c r="E302" s="158"/>
      <c r="F302" s="158"/>
      <c r="G302" s="158"/>
      <c r="H302" s="158"/>
      <c r="I302" s="158"/>
    </row>
    <row r="303" spans="1:9" ht="12.75">
      <c r="A303" s="157"/>
      <c r="B303" s="157"/>
      <c r="C303" s="158"/>
      <c r="D303" s="158"/>
      <c r="E303" s="158"/>
      <c r="F303" s="158"/>
      <c r="G303" s="158"/>
      <c r="H303" s="158"/>
      <c r="I303" s="158"/>
    </row>
    <row r="304" spans="1:9" ht="12.75">
      <c r="A304" s="157"/>
      <c r="B304" s="157"/>
      <c r="C304" s="158"/>
      <c r="D304" s="158"/>
      <c r="E304" s="158"/>
      <c r="F304" s="158"/>
      <c r="G304" s="158"/>
      <c r="H304" s="158"/>
      <c r="I304" s="158"/>
    </row>
    <row r="305" spans="1:9" ht="12.75">
      <c r="A305" s="157"/>
      <c r="B305" s="157"/>
      <c r="C305" s="158"/>
      <c r="D305" s="158"/>
      <c r="E305" s="158"/>
      <c r="F305" s="158"/>
      <c r="G305" s="158"/>
      <c r="H305" s="158"/>
      <c r="I305" s="158"/>
    </row>
    <row r="306" spans="1:9" ht="12.75">
      <c r="A306" s="157"/>
      <c r="B306" s="157"/>
      <c r="C306" s="158"/>
      <c r="D306" s="158"/>
      <c r="E306" s="158"/>
      <c r="F306" s="158"/>
      <c r="G306" s="158"/>
      <c r="H306" s="158"/>
      <c r="I306" s="158"/>
    </row>
    <row r="307" spans="1:9" ht="12.75">
      <c r="A307" s="157"/>
      <c r="B307" s="157"/>
      <c r="C307" s="158"/>
      <c r="D307" s="158"/>
      <c r="E307" s="158"/>
      <c r="F307" s="158"/>
      <c r="G307" s="158"/>
      <c r="H307" s="158"/>
      <c r="I307" s="158"/>
    </row>
    <row r="308" spans="1:9" ht="12.75">
      <c r="A308" s="157"/>
      <c r="B308" s="157"/>
      <c r="C308" s="158"/>
      <c r="D308" s="158"/>
      <c r="E308" s="158"/>
      <c r="F308" s="158"/>
      <c r="G308" s="158"/>
      <c r="H308" s="158"/>
      <c r="I308" s="158"/>
    </row>
    <row r="309" spans="1:9" ht="12.75">
      <c r="A309" s="157"/>
      <c r="B309" s="157"/>
      <c r="C309" s="158"/>
      <c r="D309" s="158"/>
      <c r="E309" s="158"/>
      <c r="F309" s="158"/>
      <c r="G309" s="158"/>
      <c r="H309" s="158"/>
      <c r="I309" s="158"/>
    </row>
    <row r="310" spans="1:9" ht="12.75">
      <c r="A310" s="157"/>
      <c r="B310" s="157"/>
      <c r="C310" s="158"/>
      <c r="D310" s="158"/>
      <c r="E310" s="158"/>
      <c r="F310" s="158"/>
      <c r="G310" s="158"/>
      <c r="H310" s="158"/>
      <c r="I310" s="158"/>
    </row>
    <row r="311" spans="1:9" ht="12.75">
      <c r="A311" s="157"/>
      <c r="B311" s="157"/>
      <c r="C311" s="158"/>
      <c r="D311" s="158"/>
      <c r="E311" s="158"/>
      <c r="F311" s="158"/>
      <c r="G311" s="158"/>
      <c r="H311" s="158"/>
      <c r="I311" s="158"/>
    </row>
    <row r="312" spans="1:9" ht="12.75">
      <c r="A312" s="157"/>
      <c r="B312" s="157"/>
      <c r="C312" s="158"/>
      <c r="D312" s="158"/>
      <c r="E312" s="158"/>
      <c r="F312" s="158"/>
      <c r="G312" s="158"/>
      <c r="H312" s="158"/>
      <c r="I312" s="158"/>
    </row>
    <row r="313" spans="1:9" ht="12.75">
      <c r="A313" s="157"/>
      <c r="B313" s="157"/>
      <c r="C313" s="158"/>
      <c r="D313" s="158"/>
      <c r="E313" s="158"/>
      <c r="F313" s="158"/>
      <c r="G313" s="158"/>
      <c r="H313" s="158"/>
      <c r="I313" s="158"/>
    </row>
    <row r="314" spans="1:9" ht="12.75">
      <c r="A314" s="157"/>
      <c r="B314" s="157"/>
      <c r="C314" s="158"/>
      <c r="D314" s="158"/>
      <c r="E314" s="158"/>
      <c r="F314" s="158"/>
      <c r="G314" s="158"/>
      <c r="H314" s="158"/>
      <c r="I314" s="158"/>
    </row>
    <row r="315" spans="1:9" ht="12.75">
      <c r="A315" s="157"/>
      <c r="B315" s="157"/>
      <c r="C315" s="158"/>
      <c r="D315" s="158"/>
      <c r="E315" s="158"/>
      <c r="F315" s="158"/>
      <c r="G315" s="158"/>
      <c r="H315" s="158"/>
      <c r="I315" s="158"/>
    </row>
    <row r="316" spans="1:9" ht="12.75">
      <c r="A316" s="157"/>
      <c r="B316" s="157"/>
      <c r="C316" s="158"/>
      <c r="D316" s="158"/>
      <c r="E316" s="158"/>
      <c r="F316" s="158"/>
      <c r="G316" s="158"/>
      <c r="H316" s="158"/>
      <c r="I316" s="158"/>
    </row>
    <row r="317" spans="1:9" ht="12.75">
      <c r="A317" s="157"/>
      <c r="B317" s="157"/>
      <c r="C317" s="158"/>
      <c r="D317" s="158"/>
      <c r="E317" s="158"/>
      <c r="F317" s="158"/>
      <c r="G317" s="158"/>
      <c r="H317" s="158"/>
      <c r="I317" s="158"/>
    </row>
    <row r="318" spans="1:9" ht="12.75">
      <c r="A318" s="157"/>
      <c r="B318" s="157"/>
      <c r="C318" s="158"/>
      <c r="D318" s="158"/>
      <c r="E318" s="158"/>
      <c r="F318" s="158"/>
      <c r="G318" s="158"/>
      <c r="H318" s="158"/>
      <c r="I318" s="158"/>
    </row>
    <row r="319" spans="1:9" ht="12.75">
      <c r="A319" s="157"/>
      <c r="B319" s="157"/>
      <c r="C319" s="158"/>
      <c r="D319" s="158"/>
      <c r="E319" s="158"/>
      <c r="F319" s="158"/>
      <c r="G319" s="158"/>
      <c r="H319" s="158"/>
      <c r="I319" s="158"/>
    </row>
    <row r="320" spans="1:9" ht="12.75">
      <c r="A320" s="157"/>
      <c r="B320" s="157"/>
      <c r="C320" s="158"/>
      <c r="D320" s="158"/>
      <c r="E320" s="158"/>
      <c r="F320" s="158"/>
      <c r="G320" s="158"/>
      <c r="H320" s="158"/>
      <c r="I320" s="158"/>
    </row>
    <row r="321" spans="1:9" ht="12.75">
      <c r="A321" s="157"/>
      <c r="B321" s="157"/>
      <c r="C321" s="158"/>
      <c r="D321" s="158"/>
      <c r="E321" s="158"/>
      <c r="F321" s="158"/>
      <c r="G321" s="158"/>
      <c r="H321" s="158"/>
      <c r="I321" s="158"/>
    </row>
    <row r="322" spans="1:9" ht="12.75">
      <c r="A322" s="157"/>
      <c r="B322" s="157"/>
      <c r="C322" s="158"/>
      <c r="D322" s="158"/>
      <c r="E322" s="158"/>
      <c r="F322" s="158"/>
      <c r="G322" s="158"/>
      <c r="H322" s="158"/>
      <c r="I322" s="158"/>
    </row>
    <row r="323" spans="1:9" ht="12.75">
      <c r="A323" s="157"/>
      <c r="B323" s="157"/>
      <c r="C323" s="158"/>
      <c r="D323" s="158"/>
      <c r="E323" s="158"/>
      <c r="F323" s="158"/>
      <c r="G323" s="158"/>
      <c r="H323" s="158"/>
      <c r="I323" s="158"/>
    </row>
    <row r="324" spans="1:9" ht="12.75">
      <c r="A324" s="157"/>
      <c r="B324" s="157"/>
      <c r="C324" s="158"/>
      <c r="D324" s="158"/>
      <c r="E324" s="158"/>
      <c r="F324" s="158"/>
      <c r="G324" s="158"/>
      <c r="H324" s="158"/>
      <c r="I324" s="158"/>
    </row>
    <row r="325" spans="1:9" ht="12.75">
      <c r="A325" s="157"/>
      <c r="B325" s="157"/>
      <c r="C325" s="158"/>
      <c r="D325" s="158"/>
      <c r="E325" s="158"/>
      <c r="F325" s="158"/>
      <c r="G325" s="158"/>
      <c r="H325" s="158"/>
      <c r="I325" s="158"/>
    </row>
    <row r="326" spans="1:9" ht="12.75">
      <c r="A326" s="157"/>
      <c r="B326" s="157"/>
      <c r="C326" s="158"/>
      <c r="D326" s="158"/>
      <c r="E326" s="158"/>
      <c r="F326" s="158"/>
      <c r="G326" s="158"/>
      <c r="H326" s="158"/>
      <c r="I326" s="158"/>
    </row>
    <row r="327" spans="1:9" ht="12.75">
      <c r="A327" s="157"/>
      <c r="B327" s="157"/>
      <c r="C327" s="158"/>
      <c r="D327" s="158"/>
      <c r="E327" s="158"/>
      <c r="F327" s="158"/>
      <c r="G327" s="158"/>
      <c r="H327" s="158"/>
      <c r="I327" s="158"/>
    </row>
    <row r="328" spans="1:9" ht="12.75">
      <c r="A328" s="157"/>
      <c r="B328" s="157"/>
      <c r="C328" s="158"/>
      <c r="D328" s="158"/>
      <c r="E328" s="158"/>
      <c r="F328" s="158"/>
      <c r="G328" s="158"/>
      <c r="H328" s="158"/>
      <c r="I328" s="158"/>
    </row>
    <row r="329" spans="1:9" ht="12.75">
      <c r="A329" s="157"/>
      <c r="B329" s="157"/>
      <c r="C329" s="158"/>
      <c r="D329" s="158"/>
      <c r="E329" s="158"/>
      <c r="F329" s="158"/>
      <c r="G329" s="158"/>
      <c r="H329" s="158"/>
      <c r="I329" s="158"/>
    </row>
    <row r="330" spans="1:9" ht="12.75">
      <c r="A330" s="157"/>
      <c r="B330" s="157"/>
      <c r="C330" s="158"/>
      <c r="D330" s="158"/>
      <c r="E330" s="158"/>
      <c r="F330" s="158"/>
      <c r="G330" s="158"/>
      <c r="H330" s="158"/>
      <c r="I330" s="158"/>
    </row>
    <row r="331" spans="1:9" ht="12.75">
      <c r="A331" s="157"/>
      <c r="B331" s="157"/>
      <c r="C331" s="158"/>
      <c r="D331" s="158"/>
      <c r="E331" s="158"/>
      <c r="F331" s="158"/>
      <c r="G331" s="158"/>
      <c r="H331" s="158"/>
      <c r="I331" s="158"/>
    </row>
    <row r="332" spans="1:9" ht="12.75">
      <c r="A332" s="157"/>
      <c r="B332" s="157"/>
      <c r="C332" s="158"/>
      <c r="D332" s="158"/>
      <c r="E332" s="158"/>
      <c r="F332" s="158"/>
      <c r="G332" s="158"/>
      <c r="H332" s="158"/>
      <c r="I332" s="158"/>
    </row>
    <row r="333" spans="1:9" ht="12.75">
      <c r="A333" s="157"/>
      <c r="B333" s="157"/>
      <c r="C333" s="158"/>
      <c r="D333" s="158"/>
      <c r="E333" s="158"/>
      <c r="F333" s="158"/>
      <c r="G333" s="158"/>
      <c r="H333" s="158"/>
      <c r="I333" s="158"/>
    </row>
    <row r="334" spans="1:9" ht="12.75">
      <c r="A334" s="157"/>
      <c r="B334" s="157"/>
      <c r="C334" s="158"/>
      <c r="D334" s="158"/>
      <c r="E334" s="158"/>
      <c r="F334" s="158"/>
      <c r="G334" s="158"/>
      <c r="H334" s="158"/>
      <c r="I334" s="158"/>
    </row>
    <row r="335" spans="1:9" ht="12.75">
      <c r="A335" s="157"/>
      <c r="B335" s="157"/>
      <c r="C335" s="158"/>
      <c r="D335" s="158"/>
      <c r="E335" s="158"/>
      <c r="F335" s="158"/>
      <c r="G335" s="158"/>
      <c r="H335" s="158"/>
      <c r="I335" s="158"/>
    </row>
    <row r="336" spans="1:9" ht="12.75">
      <c r="A336" s="157"/>
      <c r="B336" s="157"/>
      <c r="C336" s="158"/>
      <c r="D336" s="158"/>
      <c r="E336" s="158"/>
      <c r="F336" s="158"/>
      <c r="G336" s="158"/>
      <c r="H336" s="158"/>
      <c r="I336" s="158"/>
    </row>
    <row r="337" spans="1:9" ht="12.75">
      <c r="A337" s="157"/>
      <c r="B337" s="157"/>
      <c r="C337" s="158"/>
      <c r="D337" s="158"/>
      <c r="E337" s="158"/>
      <c r="F337" s="158"/>
      <c r="G337" s="158"/>
      <c r="H337" s="158"/>
      <c r="I337" s="158"/>
    </row>
    <row r="338" spans="1:9" ht="12.75">
      <c r="A338" s="157"/>
      <c r="B338" s="157"/>
      <c r="C338" s="158"/>
      <c r="D338" s="158"/>
      <c r="E338" s="158"/>
      <c r="F338" s="158"/>
      <c r="G338" s="158"/>
      <c r="H338" s="158"/>
      <c r="I338" s="158"/>
    </row>
    <row r="339" spans="1:9" ht="12.75">
      <c r="A339" s="157"/>
      <c r="B339" s="157"/>
      <c r="C339" s="158"/>
      <c r="D339" s="158"/>
      <c r="E339" s="158"/>
      <c r="F339" s="158"/>
      <c r="G339" s="158"/>
      <c r="H339" s="158"/>
      <c r="I339" s="158"/>
    </row>
    <row r="340" spans="1:9" ht="12.75">
      <c r="A340" s="157"/>
      <c r="B340" s="157"/>
      <c r="C340" s="158"/>
      <c r="D340" s="158"/>
      <c r="E340" s="158"/>
      <c r="F340" s="158"/>
      <c r="G340" s="158"/>
      <c r="H340" s="158"/>
      <c r="I340" s="158"/>
    </row>
    <row r="341" spans="1:9" ht="12.75">
      <c r="A341" s="157"/>
      <c r="B341" s="157"/>
      <c r="C341" s="158"/>
      <c r="D341" s="158"/>
      <c r="E341" s="158"/>
      <c r="F341" s="158"/>
      <c r="G341" s="158"/>
      <c r="H341" s="158"/>
      <c r="I341" s="158"/>
    </row>
    <row r="342" spans="1:9" ht="12.75">
      <c r="A342" s="157"/>
      <c r="B342" s="157"/>
      <c r="C342" s="158"/>
      <c r="D342" s="158"/>
      <c r="E342" s="158"/>
      <c r="F342" s="158"/>
      <c r="G342" s="158"/>
      <c r="H342" s="158"/>
      <c r="I342" s="158"/>
    </row>
    <row r="343" spans="1:9" ht="12.75">
      <c r="A343" s="157"/>
      <c r="B343" s="157"/>
      <c r="C343" s="158"/>
      <c r="D343" s="158"/>
      <c r="E343" s="158"/>
      <c r="F343" s="158"/>
      <c r="G343" s="158"/>
      <c r="H343" s="158"/>
      <c r="I343" s="158"/>
    </row>
    <row r="344" spans="1:9" ht="12.75">
      <c r="A344" s="157"/>
      <c r="B344" s="157"/>
      <c r="C344" s="158"/>
      <c r="D344" s="158"/>
      <c r="E344" s="158"/>
      <c r="F344" s="158"/>
      <c r="G344" s="158"/>
      <c r="H344" s="158"/>
      <c r="I344" s="158"/>
    </row>
    <row r="345" spans="1:9" ht="12.75">
      <c r="A345" s="157"/>
      <c r="B345" s="157"/>
      <c r="C345" s="158"/>
      <c r="D345" s="158"/>
      <c r="E345" s="158"/>
      <c r="F345" s="158"/>
      <c r="G345" s="158"/>
      <c r="H345" s="158"/>
      <c r="I345" s="158"/>
    </row>
    <row r="346" spans="1:9" ht="12.75">
      <c r="A346" s="157"/>
      <c r="B346" s="157"/>
      <c r="C346" s="158"/>
      <c r="D346" s="158"/>
      <c r="E346" s="158"/>
      <c r="F346" s="158"/>
      <c r="G346" s="158"/>
      <c r="H346" s="158"/>
      <c r="I346" s="158"/>
    </row>
    <row r="347" spans="1:9" ht="12.75">
      <c r="A347" s="157"/>
      <c r="B347" s="157"/>
      <c r="C347" s="158"/>
      <c r="D347" s="158"/>
      <c r="E347" s="158"/>
      <c r="F347" s="158"/>
      <c r="G347" s="158"/>
      <c r="H347" s="158"/>
      <c r="I347" s="158"/>
    </row>
    <row r="348" spans="1:9" ht="12.75">
      <c r="A348" s="157"/>
      <c r="B348" s="157"/>
      <c r="C348" s="158"/>
      <c r="D348" s="158"/>
      <c r="E348" s="158"/>
      <c r="F348" s="158"/>
      <c r="G348" s="158"/>
      <c r="H348" s="158"/>
      <c r="I348" s="158"/>
    </row>
    <row r="349" spans="1:9" ht="12.75">
      <c r="A349" s="157"/>
      <c r="B349" s="157"/>
      <c r="C349" s="158"/>
      <c r="D349" s="158"/>
      <c r="E349" s="158"/>
      <c r="F349" s="158"/>
      <c r="G349" s="158"/>
      <c r="H349" s="158"/>
      <c r="I349" s="158"/>
    </row>
    <row r="350" spans="1:9" ht="12.75">
      <c r="A350" s="157"/>
      <c r="B350" s="157"/>
      <c r="C350" s="158"/>
      <c r="D350" s="158"/>
      <c r="E350" s="158"/>
      <c r="F350" s="158"/>
      <c r="G350" s="158"/>
      <c r="H350" s="158"/>
      <c r="I350" s="158"/>
    </row>
    <row r="351" spans="1:9" ht="12.75">
      <c r="A351" s="157"/>
      <c r="B351" s="157"/>
      <c r="C351" s="158"/>
      <c r="D351" s="158"/>
      <c r="E351" s="158"/>
      <c r="F351" s="158"/>
      <c r="G351" s="158"/>
      <c r="H351" s="158"/>
      <c r="I351" s="158"/>
    </row>
    <row r="352" spans="1:9" ht="12.75">
      <c r="A352" s="157"/>
      <c r="B352" s="157"/>
      <c r="C352" s="158"/>
      <c r="D352" s="158"/>
      <c r="E352" s="158"/>
      <c r="F352" s="158"/>
      <c r="G352" s="158"/>
      <c r="H352" s="158"/>
      <c r="I352" s="158"/>
    </row>
    <row r="353" spans="1:9" ht="12.75">
      <c r="A353" s="157"/>
      <c r="B353" s="157"/>
      <c r="C353" s="158"/>
      <c r="D353" s="158"/>
      <c r="E353" s="158"/>
      <c r="F353" s="158"/>
      <c r="G353" s="158"/>
      <c r="H353" s="158"/>
      <c r="I353" s="158"/>
    </row>
    <row r="354" spans="1:9" ht="12.75">
      <c r="A354" s="157"/>
      <c r="B354" s="157"/>
      <c r="C354" s="158"/>
      <c r="D354" s="158"/>
      <c r="E354" s="158"/>
      <c r="F354" s="158"/>
      <c r="G354" s="158"/>
      <c r="H354" s="158"/>
      <c r="I354" s="158"/>
    </row>
    <row r="355" spans="1:9" ht="12.75">
      <c r="A355" s="157"/>
      <c r="B355" s="157"/>
      <c r="C355" s="158"/>
      <c r="D355" s="158"/>
      <c r="E355" s="158"/>
      <c r="F355" s="158"/>
      <c r="G355" s="158"/>
      <c r="H355" s="158"/>
      <c r="I355" s="158"/>
    </row>
    <row r="356" spans="1:9" ht="12.75">
      <c r="A356" s="157"/>
      <c r="B356" s="157"/>
      <c r="C356" s="158"/>
      <c r="D356" s="158"/>
      <c r="E356" s="158"/>
      <c r="F356" s="158"/>
      <c r="G356" s="158"/>
      <c r="H356" s="158"/>
      <c r="I356" s="158"/>
    </row>
    <row r="357" spans="1:9" ht="12.75">
      <c r="A357" s="157"/>
      <c r="B357" s="157"/>
      <c r="C357" s="158"/>
      <c r="D357" s="158"/>
      <c r="E357" s="158"/>
      <c r="F357" s="158"/>
      <c r="G357" s="158"/>
      <c r="H357" s="158"/>
      <c r="I357" s="158"/>
    </row>
    <row r="358" spans="1:9" ht="12.75">
      <c r="A358" s="157"/>
      <c r="B358" s="157"/>
      <c r="C358" s="158"/>
      <c r="D358" s="158"/>
      <c r="E358" s="158"/>
      <c r="F358" s="158"/>
      <c r="G358" s="158"/>
      <c r="H358" s="158"/>
      <c r="I358" s="158"/>
    </row>
    <row r="359" spans="1:9" ht="12.75">
      <c r="A359" s="157"/>
      <c r="B359" s="157"/>
      <c r="C359" s="158"/>
      <c r="D359" s="158"/>
      <c r="E359" s="158"/>
      <c r="F359" s="158"/>
      <c r="G359" s="158"/>
      <c r="H359" s="158"/>
      <c r="I359" s="158"/>
    </row>
    <row r="360" spans="1:9" ht="12.75">
      <c r="A360" s="157"/>
      <c r="B360" s="157"/>
      <c r="C360" s="158"/>
      <c r="D360" s="158"/>
      <c r="E360" s="158"/>
      <c r="F360" s="158"/>
      <c r="G360" s="158"/>
      <c r="H360" s="158"/>
      <c r="I360" s="158"/>
    </row>
    <row r="361" spans="1:9" ht="12.75">
      <c r="A361" s="157"/>
      <c r="B361" s="157"/>
      <c r="C361" s="158"/>
      <c r="D361" s="158"/>
      <c r="E361" s="158"/>
      <c r="F361" s="158"/>
      <c r="G361" s="158"/>
      <c r="H361" s="158"/>
      <c r="I361" s="158"/>
    </row>
    <row r="362" spans="1:9" ht="12.75">
      <c r="A362" s="157"/>
      <c r="B362" s="157"/>
      <c r="C362" s="158"/>
      <c r="D362" s="158"/>
      <c r="E362" s="158"/>
      <c r="F362" s="158"/>
      <c r="G362" s="158"/>
      <c r="H362" s="158"/>
      <c r="I362" s="158"/>
    </row>
    <row r="363" spans="1:9" ht="12.75">
      <c r="A363" s="157"/>
      <c r="B363" s="157"/>
      <c r="C363" s="158"/>
      <c r="D363" s="158"/>
      <c r="E363" s="158"/>
      <c r="F363" s="158"/>
      <c r="G363" s="158"/>
      <c r="H363" s="158"/>
      <c r="I363" s="158"/>
    </row>
    <row r="364" spans="1:9" ht="12.75">
      <c r="A364" s="157"/>
      <c r="B364" s="157"/>
      <c r="C364" s="158"/>
      <c r="D364" s="158"/>
      <c r="E364" s="158"/>
      <c r="F364" s="158"/>
      <c r="G364" s="158"/>
      <c r="H364" s="158"/>
      <c r="I364" s="158"/>
    </row>
    <row r="365" spans="1:9" ht="12.75">
      <c r="A365" s="157"/>
      <c r="B365" s="157"/>
      <c r="C365" s="158"/>
      <c r="D365" s="158"/>
      <c r="E365" s="158"/>
      <c r="F365" s="158"/>
      <c r="G365" s="158"/>
      <c r="H365" s="158"/>
      <c r="I365" s="158"/>
    </row>
    <row r="366" spans="1:9" ht="12.75">
      <c r="A366" s="157"/>
      <c r="B366" s="157"/>
      <c r="C366" s="158"/>
      <c r="D366" s="158"/>
      <c r="E366" s="158"/>
      <c r="F366" s="158"/>
      <c r="G366" s="158"/>
      <c r="H366" s="158"/>
      <c r="I366" s="158"/>
    </row>
    <row r="367" spans="1:9" ht="12.75">
      <c r="A367" s="157"/>
      <c r="B367" s="157"/>
      <c r="C367" s="158"/>
      <c r="D367" s="158"/>
      <c r="E367" s="158"/>
      <c r="F367" s="158"/>
      <c r="G367" s="158"/>
      <c r="H367" s="158"/>
      <c r="I367" s="158"/>
    </row>
    <row r="368" spans="1:9" ht="12.75">
      <c r="A368" s="157"/>
      <c r="B368" s="157"/>
      <c r="C368" s="158"/>
      <c r="D368" s="158"/>
      <c r="E368" s="158"/>
      <c r="F368" s="158"/>
      <c r="G368" s="158"/>
      <c r="H368" s="158"/>
      <c r="I368" s="158"/>
    </row>
    <row r="369" spans="1:9" ht="12.75">
      <c r="A369" s="157"/>
      <c r="B369" s="157"/>
      <c r="C369" s="158"/>
      <c r="D369" s="158"/>
      <c r="E369" s="158"/>
      <c r="F369" s="158"/>
      <c r="G369" s="158"/>
      <c r="H369" s="158"/>
      <c r="I369" s="158"/>
    </row>
    <row r="370" spans="1:9" ht="12.75">
      <c r="A370" s="157"/>
      <c r="B370" s="157"/>
      <c r="C370" s="158"/>
      <c r="D370" s="158"/>
      <c r="E370" s="158"/>
      <c r="F370" s="158"/>
      <c r="G370" s="158"/>
      <c r="H370" s="158"/>
      <c r="I370" s="158"/>
    </row>
    <row r="371" spans="1:9" ht="12.75">
      <c r="A371" s="157"/>
      <c r="B371" s="157"/>
      <c r="C371" s="158"/>
      <c r="D371" s="158"/>
      <c r="E371" s="158"/>
      <c r="F371" s="158"/>
      <c r="G371" s="158"/>
      <c r="H371" s="158"/>
      <c r="I371" s="158"/>
    </row>
    <row r="372" spans="1:9" ht="12.75">
      <c r="A372" s="157"/>
      <c r="B372" s="157"/>
      <c r="C372" s="158"/>
      <c r="D372" s="158"/>
      <c r="E372" s="158"/>
      <c r="F372" s="158"/>
      <c r="G372" s="158"/>
      <c r="H372" s="158"/>
      <c r="I372" s="158"/>
    </row>
    <row r="373" spans="1:9" ht="12.75">
      <c r="A373" s="157"/>
      <c r="B373" s="157"/>
      <c r="C373" s="158"/>
      <c r="D373" s="158"/>
      <c r="E373" s="158"/>
      <c r="F373" s="158"/>
      <c r="G373" s="158"/>
      <c r="H373" s="158"/>
      <c r="I373" s="158"/>
    </row>
    <row r="374" spans="1:9" ht="12.75">
      <c r="A374" s="157"/>
      <c r="B374" s="157"/>
      <c r="C374" s="158"/>
      <c r="D374" s="158"/>
      <c r="E374" s="158"/>
      <c r="F374" s="158"/>
      <c r="G374" s="158"/>
      <c r="H374" s="158"/>
      <c r="I374" s="158"/>
    </row>
    <row r="375" spans="1:9" ht="12.75">
      <c r="A375" s="157"/>
      <c r="B375" s="157"/>
      <c r="C375" s="158"/>
      <c r="D375" s="158"/>
      <c r="E375" s="158"/>
      <c r="F375" s="158"/>
      <c r="G375" s="158"/>
      <c r="H375" s="158"/>
      <c r="I375" s="158"/>
    </row>
    <row r="376" spans="1:9" ht="12.75">
      <c r="A376" s="157"/>
      <c r="B376" s="157"/>
      <c r="C376" s="158"/>
      <c r="D376" s="158"/>
      <c r="E376" s="158"/>
      <c r="F376" s="158"/>
      <c r="G376" s="158"/>
      <c r="H376" s="158"/>
      <c r="I376" s="158"/>
    </row>
    <row r="377" spans="1:9" ht="12.75">
      <c r="A377" s="157"/>
      <c r="B377" s="157"/>
      <c r="C377" s="158"/>
      <c r="D377" s="158"/>
      <c r="E377" s="158"/>
      <c r="F377" s="158"/>
      <c r="G377" s="158"/>
      <c r="H377" s="158"/>
      <c r="I377" s="158"/>
    </row>
    <row r="378" spans="1:9" ht="12.75">
      <c r="A378" s="157"/>
      <c r="B378" s="157"/>
      <c r="C378" s="158"/>
      <c r="D378" s="158"/>
      <c r="E378" s="158"/>
      <c r="F378" s="158"/>
      <c r="G378" s="158"/>
      <c r="H378" s="158"/>
      <c r="I378" s="158"/>
    </row>
    <row r="379" spans="1:9" ht="12.75">
      <c r="A379" s="157"/>
      <c r="B379" s="157"/>
      <c r="C379" s="158"/>
      <c r="D379" s="158"/>
      <c r="E379" s="158"/>
      <c r="F379" s="158"/>
      <c r="G379" s="158"/>
      <c r="H379" s="158"/>
      <c r="I379" s="158"/>
    </row>
    <row r="380" spans="1:9" ht="12.75">
      <c r="A380" s="157"/>
      <c r="B380" s="157"/>
      <c r="C380" s="158"/>
      <c r="D380" s="158"/>
      <c r="E380" s="158"/>
      <c r="F380" s="158"/>
      <c r="G380" s="158"/>
      <c r="H380" s="158"/>
      <c r="I380" s="158"/>
    </row>
    <row r="381" spans="1:9" ht="12.75">
      <c r="A381" s="157"/>
      <c r="B381" s="157"/>
      <c r="C381" s="158"/>
      <c r="D381" s="158"/>
      <c r="E381" s="158"/>
      <c r="F381" s="158"/>
      <c r="G381" s="158"/>
      <c r="H381" s="158"/>
      <c r="I381" s="158"/>
    </row>
    <row r="382" spans="1:9" ht="12.75">
      <c r="A382" s="157"/>
      <c r="B382" s="157"/>
      <c r="C382" s="158"/>
      <c r="D382" s="158"/>
      <c r="E382" s="158"/>
      <c r="F382" s="158"/>
      <c r="G382" s="158"/>
      <c r="H382" s="158"/>
      <c r="I382" s="158"/>
    </row>
    <row r="383" spans="1:9" ht="12.75">
      <c r="A383" s="157"/>
      <c r="B383" s="157"/>
      <c r="C383" s="158"/>
      <c r="D383" s="158"/>
      <c r="E383" s="158"/>
      <c r="F383" s="158"/>
      <c r="G383" s="158"/>
      <c r="H383" s="158"/>
      <c r="I383" s="158"/>
    </row>
    <row r="384" spans="1:9" ht="12.75">
      <c r="A384" s="157"/>
      <c r="B384" s="157"/>
      <c r="C384" s="158"/>
      <c r="D384" s="158"/>
      <c r="E384" s="158"/>
      <c r="F384" s="158"/>
      <c r="G384" s="158"/>
      <c r="H384" s="158"/>
      <c r="I384" s="158"/>
    </row>
    <row r="385" spans="1:9" ht="12.75">
      <c r="A385" s="157"/>
      <c r="B385" s="157"/>
      <c r="C385" s="158"/>
      <c r="D385" s="158"/>
      <c r="E385" s="158"/>
      <c r="F385" s="158"/>
      <c r="G385" s="158"/>
      <c r="H385" s="158"/>
      <c r="I385" s="158"/>
    </row>
    <row r="386" spans="1:9" ht="12.75">
      <c r="A386" s="157"/>
      <c r="B386" s="157"/>
      <c r="C386" s="158"/>
      <c r="D386" s="158"/>
      <c r="E386" s="158"/>
      <c r="F386" s="158"/>
      <c r="G386" s="158"/>
      <c r="H386" s="158"/>
      <c r="I386" s="158"/>
    </row>
    <row r="387" spans="1:9" ht="12.75">
      <c r="A387" s="157"/>
      <c r="B387" s="157"/>
      <c r="C387" s="158"/>
      <c r="D387" s="158"/>
      <c r="E387" s="158"/>
      <c r="F387" s="158"/>
      <c r="G387" s="158"/>
      <c r="H387" s="158"/>
      <c r="I387" s="158"/>
    </row>
    <row r="388" spans="1:9" ht="12.75">
      <c r="A388" s="157"/>
      <c r="B388" s="157"/>
      <c r="C388" s="158"/>
      <c r="D388" s="158"/>
      <c r="E388" s="158"/>
      <c r="F388" s="158"/>
      <c r="G388" s="158"/>
      <c r="H388" s="158"/>
      <c r="I388" s="158"/>
    </row>
    <row r="389" spans="1:9" ht="12.75">
      <c r="A389" s="157"/>
      <c r="B389" s="157"/>
      <c r="C389" s="158"/>
      <c r="D389" s="158"/>
      <c r="E389" s="158"/>
      <c r="F389" s="158"/>
      <c r="G389" s="158"/>
      <c r="H389" s="158"/>
      <c r="I389" s="158"/>
    </row>
    <row r="390" spans="1:9" ht="12.75">
      <c r="A390" s="157"/>
      <c r="B390" s="157"/>
      <c r="C390" s="158"/>
      <c r="D390" s="158"/>
      <c r="E390" s="158"/>
      <c r="F390" s="158"/>
      <c r="G390" s="158"/>
      <c r="H390" s="158"/>
      <c r="I390" s="158"/>
    </row>
    <row r="391" spans="1:9" ht="12.75">
      <c r="A391" s="157"/>
      <c r="B391" s="157"/>
      <c r="C391" s="158"/>
      <c r="D391" s="158"/>
      <c r="E391" s="158"/>
      <c r="F391" s="158"/>
      <c r="G391" s="158"/>
      <c r="H391" s="158"/>
      <c r="I391" s="158"/>
    </row>
    <row r="392" spans="1:9" ht="12.75">
      <c r="A392" s="157"/>
      <c r="B392" s="157"/>
      <c r="C392" s="158"/>
      <c r="D392" s="158"/>
      <c r="E392" s="158"/>
      <c r="F392" s="158"/>
      <c r="G392" s="158"/>
      <c r="H392" s="158"/>
      <c r="I392" s="158"/>
    </row>
    <row r="393" spans="1:9" ht="12.75">
      <c r="A393" s="157"/>
      <c r="B393" s="157"/>
      <c r="C393" s="158"/>
      <c r="D393" s="158"/>
      <c r="E393" s="158"/>
      <c r="F393" s="158"/>
      <c r="G393" s="158"/>
      <c r="H393" s="158"/>
      <c r="I393" s="158"/>
    </row>
    <row r="394" spans="1:9" ht="12.75">
      <c r="A394" s="157"/>
      <c r="B394" s="157"/>
      <c r="C394" s="158"/>
      <c r="D394" s="158"/>
      <c r="E394" s="158"/>
      <c r="F394" s="158"/>
      <c r="G394" s="158"/>
      <c r="H394" s="158"/>
      <c r="I394" s="158"/>
    </row>
    <row r="395" spans="1:9" ht="12.75">
      <c r="A395" s="157"/>
      <c r="B395" s="157"/>
      <c r="C395" s="158"/>
      <c r="D395" s="158"/>
      <c r="E395" s="158"/>
      <c r="F395" s="158"/>
      <c r="G395" s="158"/>
      <c r="H395" s="158"/>
      <c r="I395" s="158"/>
    </row>
    <row r="396" spans="1:9" ht="12.75">
      <c r="A396" s="157"/>
      <c r="B396" s="157"/>
      <c r="C396" s="158"/>
      <c r="D396" s="158"/>
      <c r="E396" s="158"/>
      <c r="F396" s="158"/>
      <c r="G396" s="158"/>
      <c r="H396" s="158"/>
      <c r="I396" s="158"/>
    </row>
    <row r="397" spans="1:9" ht="12.75">
      <c r="A397" s="157"/>
      <c r="B397" s="157"/>
      <c r="C397" s="158"/>
      <c r="D397" s="158"/>
      <c r="E397" s="158"/>
      <c r="F397" s="158"/>
      <c r="G397" s="158"/>
      <c r="H397" s="158"/>
      <c r="I397" s="158"/>
    </row>
    <row r="398" spans="1:9" ht="12.75">
      <c r="A398" s="157"/>
      <c r="B398" s="157"/>
      <c r="C398" s="158"/>
      <c r="D398" s="158"/>
      <c r="E398" s="158"/>
      <c r="F398" s="158"/>
      <c r="G398" s="158"/>
      <c r="H398" s="158"/>
      <c r="I398" s="158"/>
    </row>
    <row r="399" spans="1:9" ht="12.75">
      <c r="A399" s="157"/>
      <c r="B399" s="157"/>
      <c r="C399" s="158"/>
      <c r="D399" s="158"/>
      <c r="E399" s="158"/>
      <c r="F399" s="158"/>
      <c r="G399" s="158"/>
      <c r="H399" s="158"/>
      <c r="I399" s="158"/>
    </row>
    <row r="400" spans="1:9" ht="12.75">
      <c r="A400" s="157"/>
      <c r="B400" s="157"/>
      <c r="C400" s="158"/>
      <c r="D400" s="158"/>
      <c r="E400" s="158"/>
      <c r="F400" s="158"/>
      <c r="G400" s="158"/>
      <c r="H400" s="158"/>
      <c r="I400" s="158"/>
    </row>
    <row r="401" spans="1:9" ht="12.75">
      <c r="A401" s="157"/>
      <c r="B401" s="157"/>
      <c r="C401" s="158"/>
      <c r="D401" s="158"/>
      <c r="E401" s="158"/>
      <c r="F401" s="158"/>
      <c r="G401" s="158"/>
      <c r="H401" s="158"/>
      <c r="I401" s="158"/>
    </row>
    <row r="402" spans="1:9" ht="12.75">
      <c r="A402" s="157"/>
      <c r="B402" s="157"/>
      <c r="C402" s="158"/>
      <c r="D402" s="158"/>
      <c r="E402" s="158"/>
      <c r="F402" s="158"/>
      <c r="G402" s="158"/>
      <c r="H402" s="158"/>
      <c r="I402" s="158"/>
    </row>
    <row r="403" spans="1:9" ht="12.75">
      <c r="A403" s="157"/>
      <c r="B403" s="157"/>
      <c r="C403" s="158"/>
      <c r="D403" s="158"/>
      <c r="E403" s="158"/>
      <c r="F403" s="158"/>
      <c r="G403" s="158"/>
      <c r="H403" s="158"/>
      <c r="I403" s="158"/>
    </row>
    <row r="404" spans="1:9" ht="12.75">
      <c r="A404" s="157"/>
      <c r="B404" s="157"/>
      <c r="C404" s="158"/>
      <c r="D404" s="158"/>
      <c r="E404" s="158"/>
      <c r="F404" s="158"/>
      <c r="G404" s="158"/>
      <c r="H404" s="158"/>
      <c r="I404" s="158"/>
    </row>
    <row r="405" spans="1:9" ht="12.75">
      <c r="A405" s="157"/>
      <c r="B405" s="157"/>
      <c r="C405" s="158"/>
      <c r="D405" s="158"/>
      <c r="E405" s="158"/>
      <c r="F405" s="158"/>
      <c r="G405" s="158"/>
      <c r="H405" s="158"/>
      <c r="I405" s="158"/>
    </row>
    <row r="406" spans="1:9" ht="12.75">
      <c r="A406" s="157"/>
      <c r="B406" s="157"/>
      <c r="C406" s="158"/>
      <c r="D406" s="158"/>
      <c r="E406" s="158"/>
      <c r="F406" s="158"/>
      <c r="G406" s="158"/>
      <c r="H406" s="158"/>
      <c r="I406" s="158"/>
    </row>
    <row r="407" spans="1:9" ht="12.75">
      <c r="A407" s="157"/>
      <c r="B407" s="157"/>
      <c r="C407" s="158"/>
      <c r="D407" s="158"/>
      <c r="E407" s="158"/>
      <c r="F407" s="158"/>
      <c r="G407" s="158"/>
      <c r="H407" s="158"/>
      <c r="I407" s="158"/>
    </row>
    <row r="408" spans="1:9" ht="12.75">
      <c r="A408" s="157"/>
      <c r="B408" s="157"/>
      <c r="C408" s="158"/>
      <c r="D408" s="158"/>
      <c r="E408" s="158"/>
      <c r="F408" s="158"/>
      <c r="G408" s="158"/>
      <c r="H408" s="158"/>
      <c r="I408" s="158"/>
    </row>
    <row r="409" spans="1:9" ht="12.75">
      <c r="A409" s="157"/>
      <c r="B409" s="157"/>
      <c r="C409" s="158"/>
      <c r="D409" s="158"/>
      <c r="E409" s="158"/>
      <c r="F409" s="158"/>
      <c r="G409" s="158"/>
      <c r="H409" s="158"/>
      <c r="I409" s="158"/>
    </row>
    <row r="410" spans="1:9" ht="12.75">
      <c r="A410" s="157"/>
      <c r="B410" s="157"/>
      <c r="C410" s="158"/>
      <c r="D410" s="158"/>
      <c r="E410" s="158"/>
      <c r="F410" s="158"/>
      <c r="G410" s="158"/>
      <c r="H410" s="158"/>
      <c r="I410" s="158"/>
    </row>
    <row r="411" spans="1:9" ht="12.75">
      <c r="A411" s="157"/>
      <c r="B411" s="157"/>
      <c r="C411" s="158"/>
      <c r="D411" s="158"/>
      <c r="E411" s="158"/>
      <c r="F411" s="158"/>
      <c r="G411" s="158"/>
      <c r="H411" s="158"/>
      <c r="I411" s="158"/>
    </row>
    <row r="412" spans="1:9" ht="12.75">
      <c r="A412" s="157"/>
      <c r="B412" s="157"/>
      <c r="C412" s="158"/>
      <c r="D412" s="158"/>
      <c r="E412" s="158"/>
      <c r="F412" s="158"/>
      <c r="G412" s="158"/>
      <c r="H412" s="158"/>
      <c r="I412" s="158"/>
    </row>
    <row r="413" spans="1:9" ht="12.75">
      <c r="A413" s="157"/>
      <c r="B413" s="157"/>
      <c r="C413" s="158"/>
      <c r="D413" s="158"/>
      <c r="E413" s="158"/>
      <c r="F413" s="158"/>
      <c r="G413" s="158"/>
      <c r="H413" s="158"/>
      <c r="I413" s="158"/>
    </row>
    <row r="414" spans="1:9" ht="12.75">
      <c r="A414" s="157"/>
      <c r="B414" s="157"/>
      <c r="C414" s="158"/>
      <c r="D414" s="158"/>
      <c r="E414" s="158"/>
      <c r="F414" s="158"/>
      <c r="G414" s="158"/>
      <c r="H414" s="158"/>
      <c r="I414" s="158"/>
    </row>
    <row r="415" spans="1:9" ht="12.75">
      <c r="A415" s="157"/>
      <c r="B415" s="157"/>
      <c r="C415" s="158"/>
      <c r="D415" s="158"/>
      <c r="E415" s="158"/>
      <c r="F415" s="158"/>
      <c r="G415" s="158"/>
      <c r="H415" s="158"/>
      <c r="I415" s="158"/>
    </row>
    <row r="416" spans="1:9" ht="12.75">
      <c r="A416" s="157"/>
      <c r="B416" s="157"/>
      <c r="C416" s="158"/>
      <c r="D416" s="158"/>
      <c r="E416" s="158"/>
      <c r="F416" s="158"/>
      <c r="G416" s="158"/>
      <c r="H416" s="158"/>
      <c r="I416" s="158"/>
    </row>
    <row r="417" spans="1:9" ht="12.75">
      <c r="A417" s="157"/>
      <c r="B417" s="157"/>
      <c r="C417" s="158"/>
      <c r="D417" s="158"/>
      <c r="E417" s="158"/>
      <c r="F417" s="158"/>
      <c r="G417" s="158"/>
      <c r="H417" s="158"/>
      <c r="I417" s="158"/>
    </row>
    <row r="418" spans="1:9" ht="12.75">
      <c r="A418" s="157"/>
      <c r="B418" s="157"/>
      <c r="C418" s="158"/>
      <c r="D418" s="158"/>
      <c r="E418" s="158"/>
      <c r="F418" s="158"/>
      <c r="G418" s="158"/>
      <c r="H418" s="158"/>
      <c r="I418" s="158"/>
    </row>
    <row r="419" spans="1:9" ht="12.75">
      <c r="A419" s="157"/>
      <c r="B419" s="157"/>
      <c r="C419" s="158"/>
      <c r="D419" s="158"/>
      <c r="E419" s="158"/>
      <c r="F419" s="158"/>
      <c r="G419" s="158"/>
      <c r="H419" s="158"/>
      <c r="I419" s="158"/>
    </row>
    <row r="420" spans="1:9" ht="12.75">
      <c r="A420" s="157"/>
      <c r="B420" s="157"/>
      <c r="C420" s="158"/>
      <c r="D420" s="158"/>
      <c r="E420" s="158"/>
      <c r="F420" s="158"/>
      <c r="G420" s="158"/>
      <c r="H420" s="158"/>
      <c r="I420" s="158"/>
    </row>
    <row r="421" spans="1:9" ht="12.75">
      <c r="A421" s="157"/>
      <c r="B421" s="157"/>
      <c r="C421" s="158"/>
      <c r="D421" s="158"/>
      <c r="E421" s="158"/>
      <c r="F421" s="158"/>
      <c r="G421" s="158"/>
      <c r="H421" s="158"/>
      <c r="I421" s="158"/>
    </row>
    <row r="422" spans="1:9" ht="12.75">
      <c r="A422" s="157"/>
      <c r="B422" s="157"/>
      <c r="C422" s="158"/>
      <c r="D422" s="158"/>
      <c r="E422" s="158"/>
      <c r="F422" s="158"/>
      <c r="G422" s="158"/>
      <c r="H422" s="158"/>
      <c r="I422" s="158"/>
    </row>
    <row r="423" spans="1:9" ht="12.75">
      <c r="A423" s="157"/>
      <c r="B423" s="157"/>
      <c r="C423" s="158"/>
      <c r="D423" s="158"/>
      <c r="E423" s="158"/>
      <c r="F423" s="158"/>
      <c r="G423" s="158"/>
      <c r="H423" s="158"/>
      <c r="I423" s="158"/>
    </row>
    <row r="424" spans="1:9" ht="12.75">
      <c r="A424" s="157"/>
      <c r="B424" s="157"/>
      <c r="C424" s="158"/>
      <c r="D424" s="158"/>
      <c r="E424" s="158"/>
      <c r="F424" s="158"/>
      <c r="G424" s="158"/>
      <c r="H424" s="158"/>
      <c r="I424" s="158"/>
    </row>
    <row r="425" spans="1:9" ht="12.75">
      <c r="A425" s="157"/>
      <c r="B425" s="157"/>
      <c r="C425" s="158"/>
      <c r="D425" s="158"/>
      <c r="E425" s="158"/>
      <c r="F425" s="158"/>
      <c r="G425" s="158"/>
      <c r="H425" s="158"/>
      <c r="I425" s="158"/>
    </row>
    <row r="426" spans="1:9" ht="12.75">
      <c r="A426" s="157"/>
      <c r="B426" s="157"/>
      <c r="C426" s="158"/>
      <c r="D426" s="158"/>
      <c r="E426" s="158"/>
      <c r="F426" s="158"/>
      <c r="G426" s="158"/>
      <c r="H426" s="158"/>
      <c r="I426" s="158"/>
    </row>
    <row r="427" spans="1:9" ht="12.75">
      <c r="A427" s="157"/>
      <c r="B427" s="157"/>
      <c r="C427" s="158"/>
      <c r="D427" s="158"/>
      <c r="E427" s="158"/>
      <c r="F427" s="158"/>
      <c r="G427" s="158"/>
      <c r="H427" s="158"/>
      <c r="I427" s="158"/>
    </row>
    <row r="428" spans="1:9" ht="12.75">
      <c r="A428" s="157"/>
      <c r="B428" s="157"/>
      <c r="C428" s="158"/>
      <c r="D428" s="158"/>
      <c r="E428" s="158"/>
      <c r="F428" s="158"/>
      <c r="G428" s="158"/>
      <c r="H428" s="158"/>
      <c r="I428" s="158"/>
    </row>
    <row r="429" spans="1:9" ht="12.75">
      <c r="A429" s="157"/>
      <c r="B429" s="157"/>
      <c r="C429" s="158"/>
      <c r="D429" s="158"/>
      <c r="E429" s="158"/>
      <c r="F429" s="158"/>
      <c r="G429" s="158"/>
      <c r="H429" s="158"/>
      <c r="I429" s="158"/>
    </row>
    <row r="430" spans="1:9" ht="12.75">
      <c r="A430" s="157"/>
      <c r="B430" s="157"/>
      <c r="C430" s="158"/>
      <c r="D430" s="158"/>
      <c r="E430" s="158"/>
      <c r="F430" s="158"/>
      <c r="G430" s="158"/>
      <c r="H430" s="158"/>
      <c r="I430" s="158"/>
    </row>
    <row r="431" spans="1:9" ht="12.75">
      <c r="A431" s="157"/>
      <c r="B431" s="157"/>
      <c r="C431" s="158"/>
      <c r="D431" s="158"/>
      <c r="E431" s="158"/>
      <c r="F431" s="158"/>
      <c r="G431" s="158"/>
      <c r="H431" s="158"/>
      <c r="I431" s="158"/>
    </row>
    <row r="432" spans="1:9" ht="12.75">
      <c r="A432" s="157"/>
      <c r="B432" s="157"/>
      <c r="C432" s="158"/>
      <c r="D432" s="158"/>
      <c r="E432" s="158"/>
      <c r="F432" s="158"/>
      <c r="G432" s="158"/>
      <c r="H432" s="158"/>
      <c r="I432" s="158"/>
    </row>
    <row r="433" spans="1:9" ht="12.75">
      <c r="A433" s="157"/>
      <c r="B433" s="157"/>
      <c r="C433" s="158"/>
      <c r="D433" s="158"/>
      <c r="E433" s="158"/>
      <c r="F433" s="158"/>
      <c r="G433" s="158"/>
      <c r="H433" s="158"/>
      <c r="I433" s="158"/>
    </row>
    <row r="434" spans="1:9" ht="12.75">
      <c r="A434" s="157"/>
      <c r="B434" s="157"/>
      <c r="C434" s="158"/>
      <c r="D434" s="158"/>
      <c r="E434" s="158"/>
      <c r="F434" s="158"/>
      <c r="G434" s="158"/>
      <c r="H434" s="158"/>
      <c r="I434" s="158"/>
    </row>
    <row r="435" spans="1:9" ht="12.75">
      <c r="A435" s="157"/>
      <c r="B435" s="157"/>
      <c r="C435" s="158"/>
      <c r="D435" s="158"/>
      <c r="E435" s="158"/>
      <c r="F435" s="158"/>
      <c r="G435" s="158"/>
      <c r="H435" s="158"/>
      <c r="I435" s="158"/>
    </row>
    <row r="436" spans="1:9" ht="12.75">
      <c r="A436" s="157"/>
      <c r="B436" s="157"/>
      <c r="C436" s="158"/>
      <c r="D436" s="158"/>
      <c r="E436" s="158"/>
      <c r="F436" s="158"/>
      <c r="G436" s="158"/>
      <c r="H436" s="158"/>
      <c r="I436" s="158"/>
    </row>
    <row r="437" spans="1:9" ht="12.75">
      <c r="A437" s="157"/>
      <c r="B437" s="157"/>
      <c r="C437" s="158"/>
      <c r="D437" s="158"/>
      <c r="E437" s="158"/>
      <c r="F437" s="158"/>
      <c r="G437" s="158"/>
      <c r="H437" s="158"/>
      <c r="I437" s="158"/>
    </row>
    <row r="438" spans="1:9" ht="12.75">
      <c r="A438" s="157"/>
      <c r="B438" s="157"/>
      <c r="C438" s="158"/>
      <c r="D438" s="158"/>
      <c r="E438" s="158"/>
      <c r="F438" s="158"/>
      <c r="G438" s="158"/>
      <c r="H438" s="158"/>
      <c r="I438" s="158"/>
    </row>
    <row r="439" spans="1:9" ht="12.75">
      <c r="A439" s="157"/>
      <c r="B439" s="157"/>
      <c r="C439" s="158"/>
      <c r="D439" s="158"/>
      <c r="E439" s="158"/>
      <c r="F439" s="158"/>
      <c r="G439" s="158"/>
      <c r="H439" s="158"/>
      <c r="I439" s="158"/>
    </row>
    <row r="440" spans="3:9" ht="12.75">
      <c r="C440" s="159"/>
      <c r="D440" s="159"/>
      <c r="E440" s="159"/>
      <c r="F440" s="159"/>
      <c r="G440" s="159"/>
      <c r="H440" s="159"/>
      <c r="I440" s="159"/>
    </row>
    <row r="441" spans="3:9" ht="12.75">
      <c r="C441" s="159"/>
      <c r="D441" s="159"/>
      <c r="E441" s="159"/>
      <c r="F441" s="159"/>
      <c r="G441" s="159"/>
      <c r="H441" s="159"/>
      <c r="I441" s="159"/>
    </row>
    <row r="442" spans="3:9" ht="12.75">
      <c r="C442" s="159"/>
      <c r="D442" s="159"/>
      <c r="E442" s="159"/>
      <c r="F442" s="159"/>
      <c r="G442" s="159"/>
      <c r="H442" s="159"/>
      <c r="I442" s="159"/>
    </row>
    <row r="443" spans="3:9" ht="12.75">
      <c r="C443" s="159"/>
      <c r="D443" s="159"/>
      <c r="E443" s="159"/>
      <c r="F443" s="159"/>
      <c r="G443" s="159"/>
      <c r="H443" s="159"/>
      <c r="I443" s="159"/>
    </row>
    <row r="444" spans="3:9" ht="12.75">
      <c r="C444" s="159"/>
      <c r="D444" s="159"/>
      <c r="E444" s="159"/>
      <c r="F444" s="159"/>
      <c r="G444" s="159"/>
      <c r="H444" s="159"/>
      <c r="I444" s="159"/>
    </row>
    <row r="445" spans="3:9" ht="12.75">
      <c r="C445" s="159"/>
      <c r="D445" s="159"/>
      <c r="E445" s="159"/>
      <c r="F445" s="159"/>
      <c r="G445" s="159"/>
      <c r="H445" s="159"/>
      <c r="I445" s="159"/>
    </row>
    <row r="446" spans="3:9" ht="12.75">
      <c r="C446" s="159"/>
      <c r="D446" s="159"/>
      <c r="E446" s="159"/>
      <c r="F446" s="159"/>
      <c r="G446" s="159"/>
      <c r="H446" s="159"/>
      <c r="I446" s="159"/>
    </row>
    <row r="447" spans="3:9" ht="12.75">
      <c r="C447" s="159"/>
      <c r="D447" s="159"/>
      <c r="E447" s="159"/>
      <c r="F447" s="159"/>
      <c r="G447" s="159"/>
      <c r="H447" s="159"/>
      <c r="I447" s="159"/>
    </row>
    <row r="448" spans="3:9" ht="12.75">
      <c r="C448" s="159"/>
      <c r="D448" s="159"/>
      <c r="E448" s="159"/>
      <c r="F448" s="159"/>
      <c r="G448" s="159"/>
      <c r="H448" s="159"/>
      <c r="I448" s="159"/>
    </row>
    <row r="449" spans="3:9" ht="12.75">
      <c r="C449" s="159"/>
      <c r="D449" s="159"/>
      <c r="E449" s="159"/>
      <c r="F449" s="159"/>
      <c r="G449" s="159"/>
      <c r="H449" s="159"/>
      <c r="I449" s="159"/>
    </row>
    <row r="450" spans="3:9" ht="12.75">
      <c r="C450" s="159"/>
      <c r="D450" s="159"/>
      <c r="E450" s="159"/>
      <c r="F450" s="159"/>
      <c r="G450" s="159"/>
      <c r="H450" s="159"/>
      <c r="I450" s="159"/>
    </row>
    <row r="451" spans="3:9" ht="12.75">
      <c r="C451" s="159"/>
      <c r="D451" s="159"/>
      <c r="E451" s="159"/>
      <c r="F451" s="159"/>
      <c r="G451" s="159"/>
      <c r="H451" s="159"/>
      <c r="I451" s="159"/>
    </row>
    <row r="452" spans="3:9" ht="12.75">
      <c r="C452" s="159"/>
      <c r="D452" s="159"/>
      <c r="E452" s="159"/>
      <c r="F452" s="159"/>
      <c r="G452" s="159"/>
      <c r="H452" s="159"/>
      <c r="I452" s="159"/>
    </row>
    <row r="453" spans="3:9" ht="12.75">
      <c r="C453" s="159"/>
      <c r="D453" s="159"/>
      <c r="E453" s="159"/>
      <c r="F453" s="159"/>
      <c r="G453" s="159"/>
      <c r="H453" s="159"/>
      <c r="I453" s="159"/>
    </row>
    <row r="454" spans="3:9" ht="12.75">
      <c r="C454" s="159"/>
      <c r="D454" s="159"/>
      <c r="E454" s="159"/>
      <c r="F454" s="159"/>
      <c r="G454" s="159"/>
      <c r="H454" s="159"/>
      <c r="I454" s="159"/>
    </row>
    <row r="455" spans="3:9" ht="12.75">
      <c r="C455" s="159"/>
      <c r="D455" s="159"/>
      <c r="E455" s="159"/>
      <c r="F455" s="159"/>
      <c r="G455" s="159"/>
      <c r="H455" s="159"/>
      <c r="I455" s="159"/>
    </row>
    <row r="456" spans="3:9" ht="12.75">
      <c r="C456" s="159"/>
      <c r="D456" s="159"/>
      <c r="E456" s="159"/>
      <c r="F456" s="159"/>
      <c r="G456" s="159"/>
      <c r="H456" s="159"/>
      <c r="I456" s="159"/>
    </row>
    <row r="457" spans="3:9" ht="12.75">
      <c r="C457" s="159"/>
      <c r="D457" s="159"/>
      <c r="E457" s="159"/>
      <c r="F457" s="159"/>
      <c r="G457" s="159"/>
      <c r="H457" s="159"/>
      <c r="I457" s="159"/>
    </row>
    <row r="458" spans="3:9" ht="12.75">
      <c r="C458" s="159"/>
      <c r="D458" s="159"/>
      <c r="E458" s="159"/>
      <c r="F458" s="159"/>
      <c r="G458" s="159"/>
      <c r="H458" s="159"/>
      <c r="I458" s="159"/>
    </row>
    <row r="459" spans="3:9" ht="12.75">
      <c r="C459" s="159"/>
      <c r="D459" s="159"/>
      <c r="E459" s="159"/>
      <c r="F459" s="159"/>
      <c r="G459" s="159"/>
      <c r="H459" s="159"/>
      <c r="I459" s="159"/>
    </row>
    <row r="460" spans="3:9" ht="12.75">
      <c r="C460" s="159"/>
      <c r="D460" s="159"/>
      <c r="E460" s="159"/>
      <c r="F460" s="159"/>
      <c r="G460" s="159"/>
      <c r="H460" s="159"/>
      <c r="I460" s="159"/>
    </row>
    <row r="461" spans="3:9" ht="12.75">
      <c r="C461" s="159"/>
      <c r="D461" s="159"/>
      <c r="E461" s="159"/>
      <c r="F461" s="159"/>
      <c r="G461" s="159"/>
      <c r="H461" s="159"/>
      <c r="I461" s="159"/>
    </row>
    <row r="462" spans="3:9" ht="12.75">
      <c r="C462" s="159"/>
      <c r="D462" s="159"/>
      <c r="E462" s="159"/>
      <c r="F462" s="159"/>
      <c r="G462" s="159"/>
      <c r="H462" s="159"/>
      <c r="I462" s="159"/>
    </row>
    <row r="463" spans="3:9" ht="12.75">
      <c r="C463" s="159"/>
      <c r="D463" s="159"/>
      <c r="E463" s="159"/>
      <c r="F463" s="159"/>
      <c r="G463" s="159"/>
      <c r="H463" s="159"/>
      <c r="I463" s="159"/>
    </row>
    <row r="464" spans="3:9" ht="12.75">
      <c r="C464" s="159"/>
      <c r="D464" s="159"/>
      <c r="E464" s="159"/>
      <c r="F464" s="159"/>
      <c r="G464" s="159"/>
      <c r="H464" s="159"/>
      <c r="I464" s="159"/>
    </row>
    <row r="465" spans="3:9" ht="12.75">
      <c r="C465" s="159"/>
      <c r="D465" s="159"/>
      <c r="E465" s="159"/>
      <c r="F465" s="159"/>
      <c r="G465" s="159"/>
      <c r="H465" s="159"/>
      <c r="I465" s="159"/>
    </row>
    <row r="466" spans="3:9" ht="12.75">
      <c r="C466" s="159"/>
      <c r="D466" s="159"/>
      <c r="E466" s="159"/>
      <c r="F466" s="159"/>
      <c r="G466" s="159"/>
      <c r="H466" s="159"/>
      <c r="I466" s="159"/>
    </row>
    <row r="467" spans="3:9" ht="12.75">
      <c r="C467" s="159"/>
      <c r="D467" s="159"/>
      <c r="E467" s="159"/>
      <c r="F467" s="159"/>
      <c r="G467" s="159"/>
      <c r="H467" s="159"/>
      <c r="I467" s="159"/>
    </row>
    <row r="468" spans="3:9" ht="12.75">
      <c r="C468" s="159"/>
      <c r="D468" s="159"/>
      <c r="E468" s="159"/>
      <c r="F468" s="159"/>
      <c r="G468" s="159"/>
      <c r="H468" s="159"/>
      <c r="I468" s="159"/>
    </row>
    <row r="469" spans="3:9" ht="12.75">
      <c r="C469" s="159"/>
      <c r="D469" s="159"/>
      <c r="E469" s="159"/>
      <c r="F469" s="159"/>
      <c r="G469" s="159"/>
      <c r="H469" s="159"/>
      <c r="I469" s="159"/>
    </row>
    <row r="470" spans="3:9" ht="12.75">
      <c r="C470" s="159"/>
      <c r="D470" s="159"/>
      <c r="E470" s="159"/>
      <c r="F470" s="159"/>
      <c r="G470" s="159"/>
      <c r="H470" s="159"/>
      <c r="I470" s="159"/>
    </row>
    <row r="471" spans="3:9" ht="12.75">
      <c r="C471" s="159"/>
      <c r="D471" s="159"/>
      <c r="E471" s="159"/>
      <c r="F471" s="159"/>
      <c r="G471" s="159"/>
      <c r="H471" s="159"/>
      <c r="I471" s="159"/>
    </row>
    <row r="472" spans="3:9" ht="12.75">
      <c r="C472" s="159"/>
      <c r="D472" s="159"/>
      <c r="E472" s="159"/>
      <c r="F472" s="159"/>
      <c r="G472" s="159"/>
      <c r="H472" s="159"/>
      <c r="I472" s="159"/>
    </row>
    <row r="473" spans="3:9" ht="12.75">
      <c r="C473" s="159"/>
      <c r="D473" s="159"/>
      <c r="E473" s="159"/>
      <c r="F473" s="159"/>
      <c r="G473" s="159"/>
      <c r="H473" s="159"/>
      <c r="I473" s="159"/>
    </row>
    <row r="474" spans="3:9" ht="12.75">
      <c r="C474" s="159"/>
      <c r="D474" s="159"/>
      <c r="E474" s="159"/>
      <c r="F474" s="159"/>
      <c r="G474" s="159"/>
      <c r="H474" s="159"/>
      <c r="I474" s="159"/>
    </row>
    <row r="475" spans="3:9" ht="12.75">
      <c r="C475" s="159"/>
      <c r="D475" s="159"/>
      <c r="E475" s="159"/>
      <c r="F475" s="159"/>
      <c r="G475" s="159"/>
      <c r="H475" s="159"/>
      <c r="I475" s="159"/>
    </row>
    <row r="476" spans="3:9" ht="12.75">
      <c r="C476" s="159"/>
      <c r="D476" s="159"/>
      <c r="E476" s="159"/>
      <c r="F476" s="159"/>
      <c r="G476" s="159"/>
      <c r="H476" s="159"/>
      <c r="I476" s="159"/>
    </row>
    <row r="477" spans="3:9" ht="12.75">
      <c r="C477" s="159"/>
      <c r="D477" s="159"/>
      <c r="E477" s="159"/>
      <c r="F477" s="159"/>
      <c r="G477" s="159"/>
      <c r="H477" s="159"/>
      <c r="I477" s="159"/>
    </row>
    <row r="478" spans="3:9" ht="12.75">
      <c r="C478" s="159"/>
      <c r="D478" s="159"/>
      <c r="E478" s="159"/>
      <c r="F478" s="159"/>
      <c r="G478" s="159"/>
      <c r="H478" s="159"/>
      <c r="I478" s="159"/>
    </row>
    <row r="479" spans="3:9" ht="12.75">
      <c r="C479" s="159"/>
      <c r="D479" s="159"/>
      <c r="E479" s="159"/>
      <c r="F479" s="159"/>
      <c r="G479" s="159"/>
      <c r="H479" s="159"/>
      <c r="I479" s="159"/>
    </row>
    <row r="480" spans="3:9" ht="12.75">
      <c r="C480" s="159"/>
      <c r="D480" s="159"/>
      <c r="E480" s="159"/>
      <c r="F480" s="159"/>
      <c r="G480" s="159"/>
      <c r="H480" s="159"/>
      <c r="I480" s="159"/>
    </row>
    <row r="481" spans="3:9" ht="12.75">
      <c r="C481" s="159"/>
      <c r="D481" s="159"/>
      <c r="E481" s="159"/>
      <c r="F481" s="159"/>
      <c r="G481" s="159"/>
      <c r="H481" s="159"/>
      <c r="I481" s="159"/>
    </row>
    <row r="482" spans="3:9" ht="12.75">
      <c r="C482" s="159"/>
      <c r="D482" s="159"/>
      <c r="E482" s="159"/>
      <c r="F482" s="159"/>
      <c r="G482" s="159"/>
      <c r="H482" s="159"/>
      <c r="I482" s="159"/>
    </row>
    <row r="483" spans="3:9" ht="12.75">
      <c r="C483" s="159"/>
      <c r="D483" s="159"/>
      <c r="E483" s="159"/>
      <c r="F483" s="159"/>
      <c r="G483" s="159"/>
      <c r="H483" s="159"/>
      <c r="I483" s="159"/>
    </row>
    <row r="484" spans="3:9" ht="12.75">
      <c r="C484" s="159"/>
      <c r="D484" s="159"/>
      <c r="E484" s="159"/>
      <c r="F484" s="159"/>
      <c r="G484" s="159"/>
      <c r="H484" s="159"/>
      <c r="I484" s="159"/>
    </row>
    <row r="485" spans="3:9" ht="12.75">
      <c r="C485" s="159"/>
      <c r="D485" s="159"/>
      <c r="E485" s="159"/>
      <c r="F485" s="159"/>
      <c r="G485" s="159"/>
      <c r="H485" s="159"/>
      <c r="I485" s="159"/>
    </row>
    <row r="486" spans="3:9" ht="12.75">
      <c r="C486" s="159"/>
      <c r="D486" s="159"/>
      <c r="E486" s="159"/>
      <c r="F486" s="159"/>
      <c r="G486" s="159"/>
      <c r="H486" s="159"/>
      <c r="I486" s="159"/>
    </row>
    <row r="487" spans="3:9" ht="12.75">
      <c r="C487" s="159"/>
      <c r="D487" s="159"/>
      <c r="E487" s="159"/>
      <c r="F487" s="159"/>
      <c r="G487" s="159"/>
      <c r="H487" s="159"/>
      <c r="I487" s="159"/>
    </row>
    <row r="488" spans="3:9" ht="12.75">
      <c r="C488" s="159"/>
      <c r="D488" s="159"/>
      <c r="E488" s="159"/>
      <c r="F488" s="159"/>
      <c r="G488" s="159"/>
      <c r="H488" s="159"/>
      <c r="I488" s="159"/>
    </row>
    <row r="489" spans="3:9" ht="12.75">
      <c r="C489" s="159"/>
      <c r="D489" s="159"/>
      <c r="E489" s="159"/>
      <c r="F489" s="159"/>
      <c r="G489" s="159"/>
      <c r="H489" s="159"/>
      <c r="I489" s="159"/>
    </row>
    <row r="490" spans="3:9" ht="12.75">
      <c r="C490" s="159"/>
      <c r="D490" s="159"/>
      <c r="E490" s="159"/>
      <c r="F490" s="159"/>
      <c r="G490" s="159"/>
      <c r="H490" s="159"/>
      <c r="I490" s="159"/>
    </row>
    <row r="491" spans="3:9" ht="12.75">
      <c r="C491" s="159"/>
      <c r="D491" s="159"/>
      <c r="E491" s="159"/>
      <c r="F491" s="159"/>
      <c r="G491" s="159"/>
      <c r="H491" s="159"/>
      <c r="I491" s="159"/>
    </row>
    <row r="492" spans="3:9" ht="12.75">
      <c r="C492" s="159"/>
      <c r="D492" s="159"/>
      <c r="E492" s="159"/>
      <c r="F492" s="159"/>
      <c r="G492" s="159"/>
      <c r="H492" s="159"/>
      <c r="I492" s="159"/>
    </row>
    <row r="493" spans="3:9" ht="12.75">
      <c r="C493" s="159"/>
      <c r="D493" s="159"/>
      <c r="E493" s="159"/>
      <c r="F493" s="159"/>
      <c r="G493" s="159"/>
      <c r="H493" s="159"/>
      <c r="I493" s="159"/>
    </row>
    <row r="494" spans="3:9" ht="12.75">
      <c r="C494" s="159"/>
      <c r="D494" s="159"/>
      <c r="E494" s="159"/>
      <c r="F494" s="159"/>
      <c r="G494" s="159"/>
      <c r="H494" s="159"/>
      <c r="I494" s="159"/>
    </row>
    <row r="495" spans="3:9" ht="12.75">
      <c r="C495" s="159"/>
      <c r="D495" s="159"/>
      <c r="E495" s="159"/>
      <c r="F495" s="159"/>
      <c r="G495" s="159"/>
      <c r="H495" s="159"/>
      <c r="I495" s="159"/>
    </row>
    <row r="496" spans="3:9" ht="12.75">
      <c r="C496" s="159"/>
      <c r="D496" s="159"/>
      <c r="E496" s="159"/>
      <c r="F496" s="159"/>
      <c r="G496" s="159"/>
      <c r="H496" s="159"/>
      <c r="I496" s="159"/>
    </row>
    <row r="497" spans="3:9" ht="12.75">
      <c r="C497" s="159"/>
      <c r="D497" s="159"/>
      <c r="E497" s="159"/>
      <c r="F497" s="159"/>
      <c r="G497" s="159"/>
      <c r="H497" s="159"/>
      <c r="I497" s="159"/>
    </row>
    <row r="498" spans="3:9" ht="12.75">
      <c r="C498" s="159"/>
      <c r="D498" s="159"/>
      <c r="E498" s="159"/>
      <c r="F498" s="159"/>
      <c r="G498" s="159"/>
      <c r="H498" s="159"/>
      <c r="I498" s="159"/>
    </row>
    <row r="499" spans="3:9" ht="12.75">
      <c r="C499" s="159"/>
      <c r="D499" s="159"/>
      <c r="E499" s="159"/>
      <c r="F499" s="159"/>
      <c r="G499" s="159"/>
      <c r="H499" s="159"/>
      <c r="I499" s="159"/>
    </row>
    <row r="500" spans="3:9" ht="12.75">
      <c r="C500" s="159"/>
      <c r="D500" s="159"/>
      <c r="E500" s="159"/>
      <c r="F500" s="159"/>
      <c r="G500" s="159"/>
      <c r="H500" s="159"/>
      <c r="I500" s="159"/>
    </row>
    <row r="501" spans="3:9" ht="12.75">
      <c r="C501" s="159"/>
      <c r="D501" s="159"/>
      <c r="E501" s="159"/>
      <c r="F501" s="159"/>
      <c r="G501" s="159"/>
      <c r="H501" s="159"/>
      <c r="I501" s="159"/>
    </row>
    <row r="502" spans="3:9" ht="12.75">
      <c r="C502" s="159"/>
      <c r="D502" s="159"/>
      <c r="E502" s="159"/>
      <c r="F502" s="159"/>
      <c r="G502" s="159"/>
      <c r="H502" s="159"/>
      <c r="I502" s="159"/>
    </row>
    <row r="503" spans="3:9" ht="12.75">
      <c r="C503" s="159"/>
      <c r="D503" s="159"/>
      <c r="E503" s="159"/>
      <c r="F503" s="159"/>
      <c r="G503" s="159"/>
      <c r="H503" s="159"/>
      <c r="I503" s="159"/>
    </row>
    <row r="504" spans="3:9" ht="12.75">
      <c r="C504" s="159"/>
      <c r="D504" s="159"/>
      <c r="E504" s="159"/>
      <c r="F504" s="159"/>
      <c r="G504" s="159"/>
      <c r="H504" s="159"/>
      <c r="I504" s="159"/>
    </row>
    <row r="505" spans="3:9" ht="12.75">
      <c r="C505" s="159"/>
      <c r="D505" s="159"/>
      <c r="E505" s="159"/>
      <c r="F505" s="159"/>
      <c r="G505" s="159"/>
      <c r="H505" s="159"/>
      <c r="I505" s="159"/>
    </row>
    <row r="506" spans="3:9" ht="12.75">
      <c r="C506" s="159"/>
      <c r="D506" s="159"/>
      <c r="E506" s="159"/>
      <c r="F506" s="159"/>
      <c r="G506" s="159"/>
      <c r="H506" s="159"/>
      <c r="I506" s="159"/>
    </row>
    <row r="507" spans="3:9" ht="12.75">
      <c r="C507" s="159"/>
      <c r="D507" s="159"/>
      <c r="E507" s="159"/>
      <c r="F507" s="159"/>
      <c r="G507" s="159"/>
      <c r="H507" s="159"/>
      <c r="I507" s="159"/>
    </row>
    <row r="508" spans="3:9" ht="12.75">
      <c r="C508" s="159"/>
      <c r="D508" s="159"/>
      <c r="E508" s="159"/>
      <c r="F508" s="159"/>
      <c r="G508" s="159"/>
      <c r="H508" s="159"/>
      <c r="I508" s="159"/>
    </row>
    <row r="509" spans="3:9" ht="12.75">
      <c r="C509" s="159"/>
      <c r="D509" s="159"/>
      <c r="E509" s="159"/>
      <c r="F509" s="159"/>
      <c r="G509" s="159"/>
      <c r="H509" s="159"/>
      <c r="I509" s="159"/>
    </row>
    <row r="510" spans="3:9" ht="12.75">
      <c r="C510" s="159"/>
      <c r="D510" s="159"/>
      <c r="E510" s="159"/>
      <c r="F510" s="159"/>
      <c r="G510" s="159"/>
      <c r="H510" s="159"/>
      <c r="I510" s="159"/>
    </row>
    <row r="511" spans="3:9" ht="12.75">
      <c r="C511" s="159"/>
      <c r="D511" s="159"/>
      <c r="E511" s="159"/>
      <c r="F511" s="159"/>
      <c r="G511" s="159"/>
      <c r="H511" s="159"/>
      <c r="I511" s="159"/>
    </row>
    <row r="512" spans="3:9" ht="12.75">
      <c r="C512" s="159"/>
      <c r="D512" s="159"/>
      <c r="E512" s="159"/>
      <c r="F512" s="159"/>
      <c r="G512" s="159"/>
      <c r="H512" s="159"/>
      <c r="I512" s="159"/>
    </row>
    <row r="513" spans="3:9" ht="12.75">
      <c r="C513" s="159"/>
      <c r="D513" s="159"/>
      <c r="E513" s="159"/>
      <c r="F513" s="159"/>
      <c r="G513" s="159"/>
      <c r="H513" s="159"/>
      <c r="I513" s="159"/>
    </row>
    <row r="514" spans="3:9" ht="12.75">
      <c r="C514" s="159"/>
      <c r="D514" s="159"/>
      <c r="E514" s="159"/>
      <c r="F514" s="159"/>
      <c r="G514" s="159"/>
      <c r="H514" s="159"/>
      <c r="I514" s="159"/>
    </row>
    <row r="515" spans="3:9" ht="12.75">
      <c r="C515" s="159"/>
      <c r="D515" s="159"/>
      <c r="E515" s="159"/>
      <c r="F515" s="159"/>
      <c r="G515" s="159"/>
      <c r="H515" s="159"/>
      <c r="I515" s="159"/>
    </row>
    <row r="516" spans="3:9" ht="12.75">
      <c r="C516" s="159"/>
      <c r="D516" s="159"/>
      <c r="E516" s="159"/>
      <c r="F516" s="159"/>
      <c r="G516" s="159"/>
      <c r="H516" s="159"/>
      <c r="I516" s="159"/>
    </row>
    <row r="517" spans="3:9" ht="12.75">
      <c r="C517" s="159"/>
      <c r="D517" s="159"/>
      <c r="E517" s="159"/>
      <c r="F517" s="159"/>
      <c r="G517" s="159"/>
      <c r="H517" s="159"/>
      <c r="I517" s="159"/>
    </row>
    <row r="518" spans="3:9" ht="12.75">
      <c r="C518" s="159"/>
      <c r="D518" s="159"/>
      <c r="E518" s="159"/>
      <c r="F518" s="159"/>
      <c r="G518" s="159"/>
      <c r="H518" s="159"/>
      <c r="I518" s="159"/>
    </row>
    <row r="519" spans="3:9" ht="12.75">
      <c r="C519" s="159"/>
      <c r="D519" s="159"/>
      <c r="E519" s="159"/>
      <c r="F519" s="159"/>
      <c r="G519" s="159"/>
      <c r="H519" s="159"/>
      <c r="I519" s="159"/>
    </row>
    <row r="520" spans="3:9" ht="12.75">
      <c r="C520" s="159"/>
      <c r="D520" s="159"/>
      <c r="E520" s="159"/>
      <c r="F520" s="159"/>
      <c r="G520" s="159"/>
      <c r="H520" s="159"/>
      <c r="I520" s="159"/>
    </row>
    <row r="521" spans="3:9" ht="12.75">
      <c r="C521" s="159"/>
      <c r="D521" s="159"/>
      <c r="E521" s="159"/>
      <c r="F521" s="159"/>
      <c r="G521" s="159"/>
      <c r="H521" s="159"/>
      <c r="I521" s="159"/>
    </row>
    <row r="522" spans="3:9" ht="12.75">
      <c r="C522" s="159"/>
      <c r="D522" s="159"/>
      <c r="E522" s="159"/>
      <c r="F522" s="159"/>
      <c r="G522" s="159"/>
      <c r="H522" s="159"/>
      <c r="I522" s="159"/>
    </row>
    <row r="523" spans="3:9" ht="12.75">
      <c r="C523" s="159"/>
      <c r="D523" s="159"/>
      <c r="E523" s="159"/>
      <c r="F523" s="159"/>
      <c r="G523" s="159"/>
      <c r="H523" s="159"/>
      <c r="I523" s="159"/>
    </row>
    <row r="524" spans="3:9" ht="12.75">
      <c r="C524" s="159"/>
      <c r="D524" s="159"/>
      <c r="E524" s="159"/>
      <c r="F524" s="159"/>
      <c r="G524" s="159"/>
      <c r="H524" s="159"/>
      <c r="I524" s="159"/>
    </row>
    <row r="525" spans="3:9" ht="12.75">
      <c r="C525" s="159"/>
      <c r="D525" s="159"/>
      <c r="E525" s="159"/>
      <c r="F525" s="159"/>
      <c r="G525" s="159"/>
      <c r="H525" s="159"/>
      <c r="I525" s="159"/>
    </row>
    <row r="526" spans="3:9" ht="12.75">
      <c r="C526" s="159"/>
      <c r="D526" s="159"/>
      <c r="E526" s="159"/>
      <c r="F526" s="159"/>
      <c r="G526" s="159"/>
      <c r="H526" s="159"/>
      <c r="I526" s="159"/>
    </row>
    <row r="527" spans="3:9" ht="12.75">
      <c r="C527" s="159"/>
      <c r="D527" s="159"/>
      <c r="E527" s="159"/>
      <c r="F527" s="159"/>
      <c r="G527" s="159"/>
      <c r="H527" s="159"/>
      <c r="I527" s="159"/>
    </row>
    <row r="528" spans="3:9" ht="12.75">
      <c r="C528" s="159"/>
      <c r="D528" s="159"/>
      <c r="E528" s="159"/>
      <c r="F528" s="159"/>
      <c r="G528" s="159"/>
      <c r="H528" s="159"/>
      <c r="I528" s="159"/>
    </row>
    <row r="529" spans="3:9" ht="12.75">
      <c r="C529" s="159"/>
      <c r="D529" s="159"/>
      <c r="E529" s="159"/>
      <c r="F529" s="159"/>
      <c r="G529" s="159"/>
      <c r="H529" s="159"/>
      <c r="I529" s="159"/>
    </row>
    <row r="530" spans="3:9" ht="12.75">
      <c r="C530" s="159"/>
      <c r="D530" s="159"/>
      <c r="E530" s="159"/>
      <c r="F530" s="159"/>
      <c r="G530" s="159"/>
      <c r="H530" s="159"/>
      <c r="I530" s="159"/>
    </row>
    <row r="531" spans="3:9" ht="12.75">
      <c r="C531" s="159"/>
      <c r="D531" s="159"/>
      <c r="E531" s="159"/>
      <c r="F531" s="159"/>
      <c r="G531" s="159"/>
      <c r="H531" s="159"/>
      <c r="I531" s="159"/>
    </row>
    <row r="532" spans="3:9" ht="12.75">
      <c r="C532" s="159"/>
      <c r="D532" s="159"/>
      <c r="E532" s="159"/>
      <c r="F532" s="159"/>
      <c r="G532" s="159"/>
      <c r="H532" s="159"/>
      <c r="I532" s="159"/>
    </row>
    <row r="533" spans="3:9" ht="12.75">
      <c r="C533" s="159"/>
      <c r="D533" s="159"/>
      <c r="E533" s="159"/>
      <c r="F533" s="159"/>
      <c r="G533" s="159"/>
      <c r="H533" s="159"/>
      <c r="I533" s="159"/>
    </row>
    <row r="534" spans="3:9" ht="12.75">
      <c r="C534" s="159"/>
      <c r="D534" s="159"/>
      <c r="E534" s="159"/>
      <c r="F534" s="159"/>
      <c r="G534" s="159"/>
      <c r="H534" s="159"/>
      <c r="I534" s="159"/>
    </row>
    <row r="535" spans="3:9" ht="12.75">
      <c r="C535" s="159"/>
      <c r="D535" s="159"/>
      <c r="E535" s="159"/>
      <c r="F535" s="159"/>
      <c r="G535" s="159"/>
      <c r="H535" s="159"/>
      <c r="I535" s="159"/>
    </row>
    <row r="536" spans="3:9" ht="12.75">
      <c r="C536" s="159"/>
      <c r="D536" s="159"/>
      <c r="E536" s="159"/>
      <c r="F536" s="159"/>
      <c r="G536" s="159"/>
      <c r="H536" s="159"/>
      <c r="I536" s="159"/>
    </row>
    <row r="537" spans="3:9" ht="12.75">
      <c r="C537" s="159"/>
      <c r="D537" s="159"/>
      <c r="E537" s="159"/>
      <c r="F537" s="159"/>
      <c r="G537" s="159"/>
      <c r="H537" s="159"/>
      <c r="I537" s="159"/>
    </row>
    <row r="538" spans="3:9" ht="12.75">
      <c r="C538" s="159"/>
      <c r="D538" s="159"/>
      <c r="E538" s="159"/>
      <c r="F538" s="159"/>
      <c r="G538" s="159"/>
      <c r="H538" s="159"/>
      <c r="I538" s="159"/>
    </row>
    <row r="539" spans="3:9" ht="12.75">
      <c r="C539" s="159"/>
      <c r="D539" s="159"/>
      <c r="E539" s="159"/>
      <c r="F539" s="159"/>
      <c r="G539" s="159"/>
      <c r="H539" s="159"/>
      <c r="I539" s="159"/>
    </row>
    <row r="540" spans="3:9" ht="12.75">
      <c r="C540" s="159"/>
      <c r="D540" s="159"/>
      <c r="E540" s="159"/>
      <c r="F540" s="159"/>
      <c r="G540" s="159"/>
      <c r="H540" s="159"/>
      <c r="I540" s="159"/>
    </row>
    <row r="541" spans="3:9" ht="12.75">
      <c r="C541" s="159"/>
      <c r="D541" s="159"/>
      <c r="E541" s="159"/>
      <c r="F541" s="159"/>
      <c r="G541" s="159"/>
      <c r="H541" s="159"/>
      <c r="I541" s="159"/>
    </row>
    <row r="542" spans="3:9" ht="12.75">
      <c r="C542" s="159"/>
      <c r="D542" s="159"/>
      <c r="E542" s="159"/>
      <c r="F542" s="159"/>
      <c r="G542" s="159"/>
      <c r="H542" s="159"/>
      <c r="I542" s="159"/>
    </row>
    <row r="543" spans="3:9" ht="12.75">
      <c r="C543" s="159"/>
      <c r="D543" s="159"/>
      <c r="E543" s="159"/>
      <c r="F543" s="159"/>
      <c r="G543" s="159"/>
      <c r="H543" s="159"/>
      <c r="I543" s="159"/>
    </row>
    <row r="544" spans="3:9" ht="12.75">
      <c r="C544" s="159"/>
      <c r="D544" s="159"/>
      <c r="E544" s="159"/>
      <c r="F544" s="159"/>
      <c r="G544" s="159"/>
      <c r="H544" s="159"/>
      <c r="I544" s="159"/>
    </row>
    <row r="545" spans="3:9" ht="12.75">
      <c r="C545" s="159"/>
      <c r="D545" s="159"/>
      <c r="E545" s="159"/>
      <c r="F545" s="159"/>
      <c r="G545" s="159"/>
      <c r="H545" s="159"/>
      <c r="I545" s="159"/>
    </row>
    <row r="546" spans="3:9" ht="12.75">
      <c r="C546" s="159"/>
      <c r="D546" s="159"/>
      <c r="E546" s="159"/>
      <c r="F546" s="159"/>
      <c r="G546" s="159"/>
      <c r="H546" s="159"/>
      <c r="I546" s="159"/>
    </row>
    <row r="547" spans="3:9" ht="12.75">
      <c r="C547" s="159"/>
      <c r="D547" s="159"/>
      <c r="E547" s="159"/>
      <c r="F547" s="159"/>
      <c r="G547" s="159"/>
      <c r="H547" s="159"/>
      <c r="I547" s="159"/>
    </row>
    <row r="548" spans="3:9" ht="12.75">
      <c r="C548" s="159"/>
      <c r="D548" s="159"/>
      <c r="E548" s="159"/>
      <c r="F548" s="159"/>
      <c r="G548" s="159"/>
      <c r="H548" s="159"/>
      <c r="I548" s="159"/>
    </row>
    <row r="549" spans="3:9" ht="12.75">
      <c r="C549" s="159"/>
      <c r="D549" s="159"/>
      <c r="E549" s="159"/>
      <c r="F549" s="159"/>
      <c r="G549" s="159"/>
      <c r="H549" s="159"/>
      <c r="I549" s="159"/>
    </row>
    <row r="550" spans="3:9" ht="12.75">
      <c r="C550" s="159"/>
      <c r="D550" s="159"/>
      <c r="E550" s="159"/>
      <c r="F550" s="159"/>
      <c r="G550" s="159"/>
      <c r="H550" s="159"/>
      <c r="I550" s="159"/>
    </row>
    <row r="551" spans="3:9" ht="12.75">
      <c r="C551" s="159"/>
      <c r="D551" s="159"/>
      <c r="E551" s="159"/>
      <c r="F551" s="159"/>
      <c r="G551" s="159"/>
      <c r="H551" s="159"/>
      <c r="I551" s="159"/>
    </row>
    <row r="552" spans="3:9" ht="12.75">
      <c r="C552" s="159"/>
      <c r="D552" s="159"/>
      <c r="E552" s="159"/>
      <c r="F552" s="159"/>
      <c r="G552" s="159"/>
      <c r="H552" s="159"/>
      <c r="I552" s="159"/>
    </row>
    <row r="553" spans="3:9" ht="12.75">
      <c r="C553" s="159"/>
      <c r="D553" s="159"/>
      <c r="E553" s="159"/>
      <c r="F553" s="159"/>
      <c r="G553" s="159"/>
      <c r="H553" s="159"/>
      <c r="I553" s="159"/>
    </row>
    <row r="554" spans="3:9" ht="12.75">
      <c r="C554" s="159"/>
      <c r="D554" s="159"/>
      <c r="E554" s="159"/>
      <c r="F554" s="159"/>
      <c r="G554" s="159"/>
      <c r="H554" s="159"/>
      <c r="I554" s="159"/>
    </row>
    <row r="555" spans="3:9" ht="12.75">
      <c r="C555" s="159"/>
      <c r="D555" s="159"/>
      <c r="E555" s="159"/>
      <c r="F555" s="159"/>
      <c r="G555" s="159"/>
      <c r="H555" s="159"/>
      <c r="I555" s="159"/>
    </row>
    <row r="556" spans="3:9" ht="12.75">
      <c r="C556" s="159"/>
      <c r="D556" s="159"/>
      <c r="E556" s="159"/>
      <c r="F556" s="159"/>
      <c r="G556" s="159"/>
      <c r="H556" s="159"/>
      <c r="I556" s="159"/>
    </row>
    <row r="557" spans="3:9" ht="12.75">
      <c r="C557" s="159"/>
      <c r="D557" s="159"/>
      <c r="E557" s="159"/>
      <c r="F557" s="159"/>
      <c r="G557" s="159"/>
      <c r="H557" s="159"/>
      <c r="I557" s="159"/>
    </row>
    <row r="558" spans="3:9" ht="12.75">
      <c r="C558" s="159"/>
      <c r="D558" s="159"/>
      <c r="E558" s="159"/>
      <c r="F558" s="159"/>
      <c r="G558" s="159"/>
      <c r="H558" s="159"/>
      <c r="I558" s="159"/>
    </row>
    <row r="559" spans="3:9" ht="12.75">
      <c r="C559" s="159"/>
      <c r="D559" s="159"/>
      <c r="E559" s="159"/>
      <c r="F559" s="159"/>
      <c r="G559" s="159"/>
      <c r="H559" s="159"/>
      <c r="I559" s="159"/>
    </row>
    <row r="560" spans="3:9" ht="12.75">
      <c r="C560" s="159"/>
      <c r="D560" s="159"/>
      <c r="E560" s="159"/>
      <c r="F560" s="159"/>
      <c r="G560" s="159"/>
      <c r="H560" s="159"/>
      <c r="I560" s="159"/>
    </row>
    <row r="561" spans="3:9" ht="12.75">
      <c r="C561" s="159"/>
      <c r="D561" s="159"/>
      <c r="E561" s="159"/>
      <c r="F561" s="159"/>
      <c r="G561" s="159"/>
      <c r="H561" s="159"/>
      <c r="I561" s="159"/>
    </row>
    <row r="562" spans="3:9" ht="12.75">
      <c r="C562" s="159"/>
      <c r="D562" s="159"/>
      <c r="E562" s="159"/>
      <c r="F562" s="159"/>
      <c r="G562" s="159"/>
      <c r="H562" s="159"/>
      <c r="I562" s="159"/>
    </row>
    <row r="563" spans="3:9" ht="12.75">
      <c r="C563" s="159"/>
      <c r="D563" s="159"/>
      <c r="E563" s="159"/>
      <c r="F563" s="159"/>
      <c r="G563" s="159"/>
      <c r="H563" s="159"/>
      <c r="I563" s="159"/>
    </row>
    <row r="564" spans="3:9" ht="12.75">
      <c r="C564" s="159"/>
      <c r="D564" s="159"/>
      <c r="E564" s="159"/>
      <c r="F564" s="159"/>
      <c r="G564" s="159"/>
      <c r="H564" s="159"/>
      <c r="I564" s="159"/>
    </row>
    <row r="565" spans="3:9" ht="12.75">
      <c r="C565" s="159"/>
      <c r="D565" s="159"/>
      <c r="E565" s="159"/>
      <c r="F565" s="159"/>
      <c r="G565" s="159"/>
      <c r="H565" s="159"/>
      <c r="I565" s="159"/>
    </row>
    <row r="566" spans="3:9" ht="12.75">
      <c r="C566" s="159"/>
      <c r="D566" s="159"/>
      <c r="E566" s="159"/>
      <c r="F566" s="159"/>
      <c r="G566" s="159"/>
      <c r="H566" s="159"/>
      <c r="I566" s="159"/>
    </row>
    <row r="567" spans="3:9" ht="12.75">
      <c r="C567" s="159"/>
      <c r="D567" s="159"/>
      <c r="E567" s="159"/>
      <c r="F567" s="159"/>
      <c r="G567" s="159"/>
      <c r="H567" s="159"/>
      <c r="I567" s="159"/>
    </row>
    <row r="568" spans="3:9" ht="12.75">
      <c r="C568" s="159"/>
      <c r="D568" s="159"/>
      <c r="E568" s="159"/>
      <c r="F568" s="159"/>
      <c r="G568" s="159"/>
      <c r="H568" s="159"/>
      <c r="I568" s="159"/>
    </row>
    <row r="569" spans="3:9" ht="12.75">
      <c r="C569" s="159"/>
      <c r="D569" s="159"/>
      <c r="E569" s="159"/>
      <c r="F569" s="159"/>
      <c r="G569" s="159"/>
      <c r="H569" s="159"/>
      <c r="I569" s="159"/>
    </row>
    <row r="570" spans="3:9" ht="12.75">
      <c r="C570" s="159"/>
      <c r="D570" s="159"/>
      <c r="E570" s="159"/>
      <c r="F570" s="159"/>
      <c r="G570" s="159"/>
      <c r="H570" s="159"/>
      <c r="I570" s="159"/>
    </row>
    <row r="571" spans="3:9" ht="12.75">
      <c r="C571" s="159"/>
      <c r="D571" s="159"/>
      <c r="E571" s="159"/>
      <c r="F571" s="159"/>
      <c r="G571" s="159"/>
      <c r="H571" s="159"/>
      <c r="I571" s="159"/>
    </row>
    <row r="572" spans="3:9" ht="12.75">
      <c r="C572" s="159"/>
      <c r="D572" s="159"/>
      <c r="E572" s="159"/>
      <c r="F572" s="159"/>
      <c r="G572" s="159"/>
      <c r="H572" s="159"/>
      <c r="I572" s="159"/>
    </row>
    <row r="573" spans="3:9" ht="12.75">
      <c r="C573" s="159"/>
      <c r="D573" s="159"/>
      <c r="E573" s="159"/>
      <c r="F573" s="159"/>
      <c r="G573" s="159"/>
      <c r="H573" s="159"/>
      <c r="I573" s="159"/>
    </row>
    <row r="574" spans="3:9" ht="12.75">
      <c r="C574" s="159"/>
      <c r="D574" s="159"/>
      <c r="E574" s="159"/>
      <c r="F574" s="159"/>
      <c r="G574" s="159"/>
      <c r="H574" s="159"/>
      <c r="I574" s="159"/>
    </row>
    <row r="575" spans="3:9" ht="12.75">
      <c r="C575" s="159"/>
      <c r="D575" s="159"/>
      <c r="E575" s="159"/>
      <c r="F575" s="159"/>
      <c r="G575" s="159"/>
      <c r="H575" s="159"/>
      <c r="I575" s="159"/>
    </row>
    <row r="576" spans="3:9" ht="12.75">
      <c r="C576" s="159"/>
      <c r="D576" s="159"/>
      <c r="E576" s="159"/>
      <c r="F576" s="159"/>
      <c r="G576" s="159"/>
      <c r="H576" s="159"/>
      <c r="I576" s="159"/>
    </row>
    <row r="577" spans="3:9" ht="12.75">
      <c r="C577" s="159"/>
      <c r="D577" s="159"/>
      <c r="E577" s="159"/>
      <c r="F577" s="159"/>
      <c r="G577" s="159"/>
      <c r="H577" s="159"/>
      <c r="I577" s="159"/>
    </row>
    <row r="578" spans="3:9" ht="12.75">
      <c r="C578" s="159"/>
      <c r="D578" s="159"/>
      <c r="E578" s="159"/>
      <c r="F578" s="159"/>
      <c r="G578" s="159"/>
      <c r="H578" s="159"/>
      <c r="I578" s="159"/>
    </row>
    <row r="579" spans="3:9" ht="12.75">
      <c r="C579" s="159"/>
      <c r="D579" s="159"/>
      <c r="E579" s="159"/>
      <c r="F579" s="159"/>
      <c r="G579" s="159"/>
      <c r="H579" s="159"/>
      <c r="I579" s="159"/>
    </row>
    <row r="580" spans="3:9" ht="12.75">
      <c r="C580" s="159"/>
      <c r="D580" s="159"/>
      <c r="E580" s="159"/>
      <c r="F580" s="159"/>
      <c r="G580" s="159"/>
      <c r="H580" s="159"/>
      <c r="I580" s="159"/>
    </row>
    <row r="581" spans="3:9" ht="12.75">
      <c r="C581" s="159"/>
      <c r="D581" s="159"/>
      <c r="E581" s="159"/>
      <c r="F581" s="159"/>
      <c r="G581" s="159"/>
      <c r="H581" s="159"/>
      <c r="I581" s="159"/>
    </row>
    <row r="582" spans="3:9" ht="12.75">
      <c r="C582" s="159"/>
      <c r="D582" s="159"/>
      <c r="E582" s="159"/>
      <c r="F582" s="159"/>
      <c r="G582" s="159"/>
      <c r="H582" s="159"/>
      <c r="I582" s="159"/>
    </row>
    <row r="583" spans="3:9" ht="12.75">
      <c r="C583" s="159"/>
      <c r="D583" s="159"/>
      <c r="E583" s="159"/>
      <c r="F583" s="159"/>
      <c r="G583" s="159"/>
      <c r="H583" s="159"/>
      <c r="I583" s="159"/>
    </row>
    <row r="584" spans="3:9" ht="12.75">
      <c r="C584" s="159"/>
      <c r="D584" s="159"/>
      <c r="E584" s="159"/>
      <c r="F584" s="159"/>
      <c r="G584" s="159"/>
      <c r="H584" s="159"/>
      <c r="I584" s="159"/>
    </row>
    <row r="585" spans="3:9" ht="12.75">
      <c r="C585" s="159"/>
      <c r="D585" s="159"/>
      <c r="E585" s="159"/>
      <c r="F585" s="159"/>
      <c r="G585" s="159"/>
      <c r="H585" s="159"/>
      <c r="I585" s="159"/>
    </row>
    <row r="586" spans="3:9" ht="12.75">
      <c r="C586" s="159"/>
      <c r="D586" s="159"/>
      <c r="E586" s="159"/>
      <c r="F586" s="159"/>
      <c r="G586" s="159"/>
      <c r="H586" s="159"/>
      <c r="I586" s="159"/>
    </row>
    <row r="587" spans="3:9" ht="12.75">
      <c r="C587" s="159"/>
      <c r="D587" s="159"/>
      <c r="E587" s="159"/>
      <c r="F587" s="159"/>
      <c r="G587" s="159"/>
      <c r="H587" s="159"/>
      <c r="I587" s="159"/>
    </row>
    <row r="588" spans="3:9" ht="12.75">
      <c r="C588" s="159"/>
      <c r="D588" s="159"/>
      <c r="E588" s="159"/>
      <c r="F588" s="159"/>
      <c r="G588" s="159"/>
      <c r="H588" s="159"/>
      <c r="I588" s="159"/>
    </row>
    <row r="589" spans="3:9" ht="12.75">
      <c r="C589" s="159"/>
      <c r="D589" s="159"/>
      <c r="E589" s="159"/>
      <c r="F589" s="159"/>
      <c r="G589" s="159"/>
      <c r="H589" s="159"/>
      <c r="I589" s="159"/>
    </row>
    <row r="590" spans="3:9" ht="12.75">
      <c r="C590" s="159"/>
      <c r="D590" s="159"/>
      <c r="E590" s="159"/>
      <c r="F590" s="159"/>
      <c r="G590" s="159"/>
      <c r="H590" s="159"/>
      <c r="I590" s="159"/>
    </row>
    <row r="591" spans="3:9" ht="12.75">
      <c r="C591" s="159"/>
      <c r="D591" s="159"/>
      <c r="E591" s="159"/>
      <c r="F591" s="159"/>
      <c r="G591" s="159"/>
      <c r="H591" s="159"/>
      <c r="I591" s="159"/>
    </row>
    <row r="592" spans="3:9" ht="12.75">
      <c r="C592" s="159"/>
      <c r="D592" s="159"/>
      <c r="E592" s="159"/>
      <c r="F592" s="159"/>
      <c r="G592" s="159"/>
      <c r="H592" s="159"/>
      <c r="I592" s="159"/>
    </row>
    <row r="593" spans="3:9" ht="12.75">
      <c r="C593" s="159"/>
      <c r="D593" s="159"/>
      <c r="E593" s="159"/>
      <c r="F593" s="159"/>
      <c r="G593" s="159"/>
      <c r="H593" s="159"/>
      <c r="I593" s="159"/>
    </row>
    <row r="594" spans="3:9" ht="12.75">
      <c r="C594" s="159"/>
      <c r="D594" s="159"/>
      <c r="E594" s="159"/>
      <c r="F594" s="159"/>
      <c r="G594" s="159"/>
      <c r="H594" s="159"/>
      <c r="I594" s="159"/>
    </row>
    <row r="595" spans="3:9" ht="12.75">
      <c r="C595" s="159"/>
      <c r="D595" s="159"/>
      <c r="E595" s="159"/>
      <c r="F595" s="159"/>
      <c r="G595" s="159"/>
      <c r="H595" s="159"/>
      <c r="I595" s="159"/>
    </row>
    <row r="596" spans="3:9" ht="12.75">
      <c r="C596" s="159"/>
      <c r="D596" s="159"/>
      <c r="E596" s="159"/>
      <c r="F596" s="159"/>
      <c r="G596" s="159"/>
      <c r="H596" s="159"/>
      <c r="I596" s="159"/>
    </row>
    <row r="597" spans="3:9" ht="12.75">
      <c r="C597" s="159"/>
      <c r="D597" s="159"/>
      <c r="E597" s="159"/>
      <c r="F597" s="159"/>
      <c r="G597" s="159"/>
      <c r="H597" s="159"/>
      <c r="I597" s="159"/>
    </row>
    <row r="598" spans="3:9" ht="12.75">
      <c r="C598" s="159"/>
      <c r="D598" s="159"/>
      <c r="E598" s="159"/>
      <c r="F598" s="159"/>
      <c r="G598" s="159"/>
      <c r="H598" s="159"/>
      <c r="I598" s="159"/>
    </row>
    <row r="599" spans="3:9" ht="12.75">
      <c r="C599" s="159"/>
      <c r="D599" s="159"/>
      <c r="E599" s="159"/>
      <c r="F599" s="159"/>
      <c r="G599" s="159"/>
      <c r="H599" s="159"/>
      <c r="I599" s="159"/>
    </row>
    <row r="600" spans="3:9" ht="12.75">
      <c r="C600" s="159"/>
      <c r="D600" s="159"/>
      <c r="E600" s="159"/>
      <c r="F600" s="159"/>
      <c r="G600" s="159"/>
      <c r="H600" s="159"/>
      <c r="I600" s="159"/>
    </row>
    <row r="601" spans="3:9" ht="12.75">
      <c r="C601" s="159"/>
      <c r="D601" s="159"/>
      <c r="E601" s="159"/>
      <c r="F601" s="159"/>
      <c r="G601" s="159"/>
      <c r="H601" s="159"/>
      <c r="I601" s="159"/>
    </row>
    <row r="602" spans="3:9" ht="12.75">
      <c r="C602" s="159"/>
      <c r="D602" s="159"/>
      <c r="E602" s="159"/>
      <c r="F602" s="159"/>
      <c r="G602" s="159"/>
      <c r="H602" s="159"/>
      <c r="I602" s="159"/>
    </row>
    <row r="603" spans="3:9" ht="12.75">
      <c r="C603" s="159"/>
      <c r="D603" s="159"/>
      <c r="E603" s="159"/>
      <c r="F603" s="159"/>
      <c r="G603" s="159"/>
      <c r="H603" s="159"/>
      <c r="I603" s="159"/>
    </row>
    <row r="604" spans="3:9" ht="12.75">
      <c r="C604" s="159"/>
      <c r="D604" s="159"/>
      <c r="E604" s="159"/>
      <c r="F604" s="159"/>
      <c r="G604" s="159"/>
      <c r="H604" s="159"/>
      <c r="I604" s="159"/>
    </row>
    <row r="605" spans="3:9" ht="12.75">
      <c r="C605" s="159"/>
      <c r="D605" s="159"/>
      <c r="E605" s="159"/>
      <c r="F605" s="159"/>
      <c r="G605" s="159"/>
      <c r="H605" s="159"/>
      <c r="I605" s="159"/>
    </row>
    <row r="606" spans="3:9" ht="12.75">
      <c r="C606" s="159"/>
      <c r="D606" s="159"/>
      <c r="E606" s="159"/>
      <c r="F606" s="159"/>
      <c r="G606" s="159"/>
      <c r="H606" s="159"/>
      <c r="I606" s="159"/>
    </row>
    <row r="607" spans="3:9" ht="12.75">
      <c r="C607" s="159"/>
      <c r="D607" s="159"/>
      <c r="E607" s="159"/>
      <c r="F607" s="159"/>
      <c r="G607" s="159"/>
      <c r="H607" s="159"/>
      <c r="I607" s="159"/>
    </row>
    <row r="608" spans="3:9" ht="12.75">
      <c r="C608" s="159"/>
      <c r="D608" s="159"/>
      <c r="E608" s="159"/>
      <c r="F608" s="159"/>
      <c r="G608" s="159"/>
      <c r="H608" s="159"/>
      <c r="I608" s="159"/>
    </row>
    <row r="609" spans="3:9" ht="12.75">
      <c r="C609" s="159"/>
      <c r="D609" s="159"/>
      <c r="E609" s="159"/>
      <c r="F609" s="159"/>
      <c r="G609" s="159"/>
      <c r="H609" s="159"/>
      <c r="I609" s="159"/>
    </row>
    <row r="610" spans="3:9" ht="12.75">
      <c r="C610" s="159"/>
      <c r="D610" s="159"/>
      <c r="E610" s="159"/>
      <c r="F610" s="159"/>
      <c r="G610" s="159"/>
      <c r="H610" s="159"/>
      <c r="I610" s="159"/>
    </row>
    <row r="611" spans="3:9" ht="12.75">
      <c r="C611" s="159"/>
      <c r="D611" s="159"/>
      <c r="E611" s="159"/>
      <c r="F611" s="159"/>
      <c r="G611" s="159"/>
      <c r="H611" s="159"/>
      <c r="I611" s="159"/>
    </row>
    <row r="612" spans="3:9" ht="12.75">
      <c r="C612" s="159"/>
      <c r="D612" s="159"/>
      <c r="E612" s="159"/>
      <c r="F612" s="159"/>
      <c r="G612" s="159"/>
      <c r="H612" s="159"/>
      <c r="I612" s="159"/>
    </row>
    <row r="613" spans="3:9" ht="12.75">
      <c r="C613" s="159"/>
      <c r="D613" s="159"/>
      <c r="E613" s="159"/>
      <c r="F613" s="159"/>
      <c r="G613" s="159"/>
      <c r="H613" s="159"/>
      <c r="I613" s="159"/>
    </row>
    <row r="614" spans="3:9" ht="12.75">
      <c r="C614" s="159"/>
      <c r="D614" s="159"/>
      <c r="E614" s="159"/>
      <c r="F614" s="159"/>
      <c r="G614" s="159"/>
      <c r="H614" s="159"/>
      <c r="I614" s="159"/>
    </row>
    <row r="615" spans="3:9" ht="12.75">
      <c r="C615" s="159"/>
      <c r="D615" s="159"/>
      <c r="E615" s="159"/>
      <c r="F615" s="159"/>
      <c r="G615" s="159"/>
      <c r="H615" s="159"/>
      <c r="I615" s="159"/>
    </row>
    <row r="616" spans="3:9" ht="12.75">
      <c r="C616" s="159"/>
      <c r="D616" s="159"/>
      <c r="E616" s="159"/>
      <c r="F616" s="159"/>
      <c r="G616" s="159"/>
      <c r="H616" s="159"/>
      <c r="I616" s="159"/>
    </row>
    <row r="617" spans="3:9" ht="12.75">
      <c r="C617" s="159"/>
      <c r="D617" s="159"/>
      <c r="E617" s="159"/>
      <c r="F617" s="159"/>
      <c r="G617" s="159"/>
      <c r="H617" s="159"/>
      <c r="I617" s="159"/>
    </row>
    <row r="618" spans="3:9" ht="12.75">
      <c r="C618" s="159"/>
      <c r="D618" s="159"/>
      <c r="E618" s="159"/>
      <c r="F618" s="159"/>
      <c r="G618" s="159"/>
      <c r="H618" s="159"/>
      <c r="I618" s="159"/>
    </row>
    <row r="619" spans="3:9" ht="12.75">
      <c r="C619" s="159"/>
      <c r="D619" s="159"/>
      <c r="E619" s="159"/>
      <c r="F619" s="159"/>
      <c r="G619" s="159"/>
      <c r="H619" s="159"/>
      <c r="I619" s="159"/>
    </row>
    <row r="620" spans="3:9" ht="12.75">
      <c r="C620" s="159"/>
      <c r="D620" s="159"/>
      <c r="E620" s="159"/>
      <c r="F620" s="159"/>
      <c r="G620" s="159"/>
      <c r="H620" s="159"/>
      <c r="I620" s="159"/>
    </row>
    <row r="621" spans="3:9" ht="12.75">
      <c r="C621" s="159"/>
      <c r="D621" s="159"/>
      <c r="E621" s="159"/>
      <c r="F621" s="159"/>
      <c r="G621" s="159"/>
      <c r="H621" s="159"/>
      <c r="I621" s="159"/>
    </row>
    <row r="622" spans="3:9" ht="12.75">
      <c r="C622" s="159"/>
      <c r="D622" s="159"/>
      <c r="E622" s="159"/>
      <c r="F622" s="159"/>
      <c r="G622" s="159"/>
      <c r="H622" s="159"/>
      <c r="I622" s="159"/>
    </row>
    <row r="623" spans="3:9" ht="12.75">
      <c r="C623" s="159"/>
      <c r="D623" s="159"/>
      <c r="E623" s="159"/>
      <c r="F623" s="159"/>
      <c r="G623" s="159"/>
      <c r="H623" s="159"/>
      <c r="I623" s="159"/>
    </row>
    <row r="624" spans="3:9" ht="12.75">
      <c r="C624" s="159"/>
      <c r="D624" s="159"/>
      <c r="E624" s="159"/>
      <c r="F624" s="159"/>
      <c r="G624" s="159"/>
      <c r="H624" s="159"/>
      <c r="I624" s="159"/>
    </row>
    <row r="625" spans="3:9" ht="12.75">
      <c r="C625" s="159"/>
      <c r="D625" s="159"/>
      <c r="E625" s="159"/>
      <c r="F625" s="159"/>
      <c r="G625" s="159"/>
      <c r="H625" s="159"/>
      <c r="I625" s="159"/>
    </row>
    <row r="626" spans="3:9" ht="12.75">
      <c r="C626" s="159"/>
      <c r="D626" s="159"/>
      <c r="E626" s="159"/>
      <c r="F626" s="159"/>
      <c r="G626" s="159"/>
      <c r="H626" s="159"/>
      <c r="I626" s="159"/>
    </row>
    <row r="627" spans="3:9" ht="12.75">
      <c r="C627" s="159"/>
      <c r="D627" s="159"/>
      <c r="E627" s="159"/>
      <c r="F627" s="159"/>
      <c r="G627" s="159"/>
      <c r="H627" s="159"/>
      <c r="I627" s="159"/>
    </row>
    <row r="628" spans="3:9" ht="12.75">
      <c r="C628" s="159"/>
      <c r="D628" s="159"/>
      <c r="E628" s="159"/>
      <c r="F628" s="159"/>
      <c r="G628" s="159"/>
      <c r="H628" s="159"/>
      <c r="I628" s="159"/>
    </row>
    <row r="629" spans="3:9" ht="12.75">
      <c r="C629" s="159"/>
      <c r="D629" s="159"/>
      <c r="E629" s="159"/>
      <c r="F629" s="159"/>
      <c r="G629" s="159"/>
      <c r="H629" s="159"/>
      <c r="I629" s="159"/>
    </row>
    <row r="630" spans="3:9" ht="12.75">
      <c r="C630" s="159"/>
      <c r="D630" s="159"/>
      <c r="E630" s="159"/>
      <c r="F630" s="159"/>
      <c r="G630" s="159"/>
      <c r="H630" s="159"/>
      <c r="I630" s="159"/>
    </row>
    <row r="631" spans="3:9" ht="12.75">
      <c r="C631" s="159"/>
      <c r="D631" s="159"/>
      <c r="E631" s="159"/>
      <c r="F631" s="159"/>
      <c r="G631" s="159"/>
      <c r="H631" s="159"/>
      <c r="I631" s="159"/>
    </row>
    <row r="632" spans="3:9" ht="12.75">
      <c r="C632" s="159"/>
      <c r="D632" s="159"/>
      <c r="E632" s="159"/>
      <c r="F632" s="159"/>
      <c r="G632" s="159"/>
      <c r="H632" s="159"/>
      <c r="I632" s="159"/>
    </row>
    <row r="633" spans="3:9" ht="12.75">
      <c r="C633" s="159"/>
      <c r="D633" s="159"/>
      <c r="E633" s="159"/>
      <c r="F633" s="159"/>
      <c r="G633" s="159"/>
      <c r="H633" s="159"/>
      <c r="I633" s="159"/>
    </row>
    <row r="634" spans="3:9" ht="12.75">
      <c r="C634" s="159"/>
      <c r="D634" s="159"/>
      <c r="E634" s="159"/>
      <c r="F634" s="159"/>
      <c r="G634" s="159"/>
      <c r="H634" s="159"/>
      <c r="I634" s="159"/>
    </row>
    <row r="635" spans="3:9" ht="12.75">
      <c r="C635" s="159"/>
      <c r="D635" s="159"/>
      <c r="E635" s="159"/>
      <c r="F635" s="159"/>
      <c r="G635" s="159"/>
      <c r="H635" s="159"/>
      <c r="I635" s="159"/>
    </row>
    <row r="636" spans="3:9" ht="12.75">
      <c r="C636" s="159"/>
      <c r="D636" s="159"/>
      <c r="E636" s="159"/>
      <c r="F636" s="159"/>
      <c r="G636" s="159"/>
      <c r="H636" s="159"/>
      <c r="I636" s="159"/>
    </row>
    <row r="637" spans="3:9" ht="12.75">
      <c r="C637" s="159"/>
      <c r="D637" s="159"/>
      <c r="E637" s="159"/>
      <c r="F637" s="159"/>
      <c r="G637" s="159"/>
      <c r="H637" s="159"/>
      <c r="I637" s="159"/>
    </row>
    <row r="638" spans="3:9" ht="12.75">
      <c r="C638" s="159"/>
      <c r="D638" s="159"/>
      <c r="E638" s="159"/>
      <c r="F638" s="159"/>
      <c r="G638" s="159"/>
      <c r="H638" s="159"/>
      <c r="I638" s="159"/>
    </row>
    <row r="639" spans="3:9" ht="12.75">
      <c r="C639" s="159"/>
      <c r="D639" s="159"/>
      <c r="E639" s="159"/>
      <c r="F639" s="159"/>
      <c r="G639" s="159"/>
      <c r="H639" s="159"/>
      <c r="I639" s="159"/>
    </row>
    <row r="640" spans="3:9" ht="12.75">
      <c r="C640" s="159"/>
      <c r="D640" s="159"/>
      <c r="E640" s="159"/>
      <c r="F640" s="159"/>
      <c r="G640" s="159"/>
      <c r="H640" s="159"/>
      <c r="I640" s="159"/>
    </row>
    <row r="641" spans="3:9" ht="12.75">
      <c r="C641" s="159"/>
      <c r="D641" s="159"/>
      <c r="E641" s="159"/>
      <c r="F641" s="159"/>
      <c r="G641" s="159"/>
      <c r="H641" s="159"/>
      <c r="I641" s="159"/>
    </row>
    <row r="642" spans="3:9" ht="12.75">
      <c r="C642" s="159"/>
      <c r="D642" s="159"/>
      <c r="E642" s="159"/>
      <c r="F642" s="159"/>
      <c r="G642" s="159"/>
      <c r="H642" s="159"/>
      <c r="I642" s="159"/>
    </row>
    <row r="643" spans="3:9" ht="12.75">
      <c r="C643" s="159"/>
      <c r="D643" s="159"/>
      <c r="E643" s="159"/>
      <c r="F643" s="159"/>
      <c r="G643" s="159"/>
      <c r="H643" s="159"/>
      <c r="I643" s="159"/>
    </row>
    <row r="644" spans="3:9" ht="12.75">
      <c r="C644" s="159"/>
      <c r="D644" s="159"/>
      <c r="E644" s="159"/>
      <c r="F644" s="159"/>
      <c r="G644" s="159"/>
      <c r="H644" s="159"/>
      <c r="I644" s="159"/>
    </row>
    <row r="645" spans="3:9" ht="12.75">
      <c r="C645" s="159"/>
      <c r="D645" s="159"/>
      <c r="E645" s="159"/>
      <c r="F645" s="159"/>
      <c r="G645" s="159"/>
      <c r="H645" s="159"/>
      <c r="I645" s="159"/>
    </row>
    <row r="646" spans="3:9" ht="12.75">
      <c r="C646" s="159"/>
      <c r="D646" s="159"/>
      <c r="E646" s="159"/>
      <c r="F646" s="159"/>
      <c r="G646" s="159"/>
      <c r="H646" s="159"/>
      <c r="I646" s="159"/>
    </row>
    <row r="647" spans="3:9" ht="12.75">
      <c r="C647" s="159"/>
      <c r="D647" s="159"/>
      <c r="E647" s="159"/>
      <c r="F647" s="159"/>
      <c r="G647" s="159"/>
      <c r="H647" s="159"/>
      <c r="I647" s="159"/>
    </row>
    <row r="648" spans="3:9" ht="12.75">
      <c r="C648" s="159"/>
      <c r="D648" s="159"/>
      <c r="E648" s="159"/>
      <c r="F648" s="159"/>
      <c r="G648" s="159"/>
      <c r="H648" s="159"/>
      <c r="I648" s="159"/>
    </row>
    <row r="649" spans="3:9" ht="12.75">
      <c r="C649" s="159"/>
      <c r="D649" s="159"/>
      <c r="E649" s="159"/>
      <c r="F649" s="159"/>
      <c r="G649" s="159"/>
      <c r="H649" s="159"/>
      <c r="I649" s="159"/>
    </row>
    <row r="650" spans="3:9" ht="12.75">
      <c r="C650" s="159"/>
      <c r="D650" s="159"/>
      <c r="E650" s="159"/>
      <c r="F650" s="159"/>
      <c r="G650" s="159"/>
      <c r="H650" s="159"/>
      <c r="I650" s="159"/>
    </row>
    <row r="651" spans="3:9" ht="12.75">
      <c r="C651" s="159"/>
      <c r="D651" s="159"/>
      <c r="E651" s="159"/>
      <c r="F651" s="159"/>
      <c r="G651" s="159"/>
      <c r="H651" s="159"/>
      <c r="I651" s="159"/>
    </row>
    <row r="652" spans="3:9" ht="12.75">
      <c r="C652" s="159"/>
      <c r="D652" s="159"/>
      <c r="E652" s="159"/>
      <c r="F652" s="159"/>
      <c r="G652" s="159"/>
      <c r="H652" s="159"/>
      <c r="I652" s="159"/>
    </row>
    <row r="653" spans="3:9" ht="12.75">
      <c r="C653" s="159"/>
      <c r="D653" s="159"/>
      <c r="E653" s="159"/>
      <c r="F653" s="159"/>
      <c r="G653" s="159"/>
      <c r="H653" s="159"/>
      <c r="I653" s="159"/>
    </row>
    <row r="654" spans="3:9" ht="12.75">
      <c r="C654" s="159"/>
      <c r="D654" s="159"/>
      <c r="E654" s="159"/>
      <c r="F654" s="159"/>
      <c r="G654" s="159"/>
      <c r="H654" s="159"/>
      <c r="I654" s="159"/>
    </row>
    <row r="655" spans="3:9" ht="12.75">
      <c r="C655" s="159"/>
      <c r="D655" s="159"/>
      <c r="E655" s="159"/>
      <c r="F655" s="159"/>
      <c r="G655" s="159"/>
      <c r="H655" s="159"/>
      <c r="I655" s="159"/>
    </row>
    <row r="656" spans="3:9" ht="12.75">
      <c r="C656" s="159"/>
      <c r="D656" s="159"/>
      <c r="E656" s="159"/>
      <c r="F656" s="159"/>
      <c r="G656" s="159"/>
      <c r="H656" s="159"/>
      <c r="I656" s="159"/>
    </row>
    <row r="657" spans="3:9" ht="12.75">
      <c r="C657" s="159"/>
      <c r="D657" s="159"/>
      <c r="E657" s="159"/>
      <c r="F657" s="159"/>
      <c r="G657" s="159"/>
      <c r="H657" s="159"/>
      <c r="I657" s="159"/>
    </row>
    <row r="658" spans="3:9" ht="12.75">
      <c r="C658" s="159"/>
      <c r="D658" s="159"/>
      <c r="E658" s="159"/>
      <c r="F658" s="159"/>
      <c r="G658" s="159"/>
      <c r="H658" s="159"/>
      <c r="I658" s="159"/>
    </row>
    <row r="659" spans="3:9" ht="12.75">
      <c r="C659" s="159"/>
      <c r="D659" s="159"/>
      <c r="E659" s="159"/>
      <c r="F659" s="159"/>
      <c r="G659" s="159"/>
      <c r="H659" s="159"/>
      <c r="I659" s="159"/>
    </row>
    <row r="660" spans="3:9" ht="12.75">
      <c r="C660" s="159"/>
      <c r="D660" s="159"/>
      <c r="E660" s="159"/>
      <c r="F660" s="159"/>
      <c r="G660" s="159"/>
      <c r="H660" s="159"/>
      <c r="I660" s="159"/>
    </row>
    <row r="661" spans="3:9" ht="12.75">
      <c r="C661" s="159"/>
      <c r="D661" s="159"/>
      <c r="E661" s="159"/>
      <c r="F661" s="159"/>
      <c r="G661" s="159"/>
      <c r="H661" s="159"/>
      <c r="I661" s="159"/>
    </row>
    <row r="662" spans="3:9" ht="12.75">
      <c r="C662" s="159"/>
      <c r="D662" s="159"/>
      <c r="E662" s="159"/>
      <c r="F662" s="159"/>
      <c r="G662" s="159"/>
      <c r="H662" s="159"/>
      <c r="I662" s="159"/>
    </row>
    <row r="663" spans="3:9" ht="12.75">
      <c r="C663" s="159"/>
      <c r="D663" s="159"/>
      <c r="E663" s="159"/>
      <c r="F663" s="159"/>
      <c r="G663" s="159"/>
      <c r="H663" s="159"/>
      <c r="I663" s="159"/>
    </row>
    <row r="664" spans="3:9" ht="12.75">
      <c r="C664" s="159"/>
      <c r="D664" s="159"/>
      <c r="E664" s="159"/>
      <c r="F664" s="159"/>
      <c r="G664" s="159"/>
      <c r="H664" s="159"/>
      <c r="I664" s="159"/>
    </row>
    <row r="665" spans="3:9" ht="12.75">
      <c r="C665" s="159"/>
      <c r="D665" s="159"/>
      <c r="E665" s="159"/>
      <c r="F665" s="159"/>
      <c r="G665" s="159"/>
      <c r="H665" s="159"/>
      <c r="I665" s="159"/>
    </row>
    <row r="666" spans="3:9" ht="12.75">
      <c r="C666" s="159"/>
      <c r="D666" s="159"/>
      <c r="E666" s="159"/>
      <c r="F666" s="159"/>
      <c r="G666" s="159"/>
      <c r="H666" s="159"/>
      <c r="I666" s="159"/>
    </row>
    <row r="667" spans="3:9" ht="12.75">
      <c r="C667" s="159"/>
      <c r="D667" s="159"/>
      <c r="E667" s="159"/>
      <c r="F667" s="159"/>
      <c r="G667" s="159"/>
      <c r="H667" s="159"/>
      <c r="I667" s="159"/>
    </row>
    <row r="668" spans="3:9" ht="12.75">
      <c r="C668" s="159"/>
      <c r="D668" s="159"/>
      <c r="E668" s="159"/>
      <c r="F668" s="159"/>
      <c r="G668" s="159"/>
      <c r="H668" s="159"/>
      <c r="I668" s="159"/>
    </row>
    <row r="669" spans="3:9" ht="12.75">
      <c r="C669" s="159"/>
      <c r="D669" s="159"/>
      <c r="E669" s="159"/>
      <c r="F669" s="159"/>
      <c r="G669" s="159"/>
      <c r="H669" s="159"/>
      <c r="I669" s="159"/>
    </row>
    <row r="670" spans="3:9" ht="12.75">
      <c r="C670" s="159"/>
      <c r="D670" s="159"/>
      <c r="E670" s="159"/>
      <c r="F670" s="159"/>
      <c r="G670" s="159"/>
      <c r="H670" s="159"/>
      <c r="I670" s="159"/>
    </row>
    <row r="671" spans="3:9" ht="12.75">
      <c r="C671" s="159"/>
      <c r="D671" s="159"/>
      <c r="E671" s="159"/>
      <c r="F671" s="159"/>
      <c r="G671" s="159"/>
      <c r="H671" s="159"/>
      <c r="I671" s="159"/>
    </row>
    <row r="672" spans="3:9" ht="12.75">
      <c r="C672" s="159"/>
      <c r="D672" s="159"/>
      <c r="E672" s="159"/>
      <c r="F672" s="159"/>
      <c r="G672" s="159"/>
      <c r="H672" s="159"/>
      <c r="I672" s="159"/>
    </row>
    <row r="673" spans="3:9" ht="12.75">
      <c r="C673" s="159"/>
      <c r="D673" s="159"/>
      <c r="E673" s="159"/>
      <c r="F673" s="159"/>
      <c r="G673" s="159"/>
      <c r="H673" s="159"/>
      <c r="I673" s="159"/>
    </row>
    <row r="674" spans="3:9" ht="12.75">
      <c r="C674" s="159"/>
      <c r="D674" s="159"/>
      <c r="E674" s="159"/>
      <c r="F674" s="159"/>
      <c r="G674" s="159"/>
      <c r="H674" s="159"/>
      <c r="I674" s="159"/>
    </row>
    <row r="675" spans="3:9" ht="12.75">
      <c r="C675" s="159"/>
      <c r="D675" s="159"/>
      <c r="E675" s="159"/>
      <c r="F675" s="159"/>
      <c r="G675" s="159"/>
      <c r="H675" s="159"/>
      <c r="I675" s="159"/>
    </row>
    <row r="676" spans="3:9" ht="12.75">
      <c r="C676" s="159"/>
      <c r="D676" s="159"/>
      <c r="E676" s="159"/>
      <c r="F676" s="159"/>
      <c r="G676" s="159"/>
      <c r="H676" s="159"/>
      <c r="I676" s="159"/>
    </row>
    <row r="677" spans="3:9" ht="12.75">
      <c r="C677" s="159"/>
      <c r="D677" s="159"/>
      <c r="E677" s="159"/>
      <c r="F677" s="159"/>
      <c r="G677" s="159"/>
      <c r="H677" s="159"/>
      <c r="I677" s="159"/>
    </row>
    <row r="678" spans="3:9" ht="12.75">
      <c r="C678" s="159"/>
      <c r="D678" s="159"/>
      <c r="E678" s="159"/>
      <c r="F678" s="159"/>
      <c r="G678" s="159"/>
      <c r="H678" s="159"/>
      <c r="I678" s="159"/>
    </row>
    <row r="679" spans="3:9" ht="12.75">
      <c r="C679" s="159"/>
      <c r="D679" s="159"/>
      <c r="E679" s="159"/>
      <c r="F679" s="159"/>
      <c r="G679" s="159"/>
      <c r="H679" s="159"/>
      <c r="I679" s="159"/>
    </row>
    <row r="680" spans="3:9" ht="12.75">
      <c r="C680" s="159"/>
      <c r="D680" s="159"/>
      <c r="E680" s="159"/>
      <c r="F680" s="159"/>
      <c r="G680" s="159"/>
      <c r="H680" s="159"/>
      <c r="I680" s="159"/>
    </row>
    <row r="681" spans="3:9" ht="12.75">
      <c r="C681" s="159"/>
      <c r="D681" s="159"/>
      <c r="E681" s="159"/>
      <c r="F681" s="159"/>
      <c r="G681" s="159"/>
      <c r="H681" s="159"/>
      <c r="I681" s="159"/>
    </row>
    <row r="682" spans="3:9" ht="12.75">
      <c r="C682" s="159"/>
      <c r="D682" s="159"/>
      <c r="E682" s="159"/>
      <c r="F682" s="159"/>
      <c r="G682" s="159"/>
      <c r="H682" s="159"/>
      <c r="I682" s="159"/>
    </row>
    <row r="683" spans="3:9" ht="12.75">
      <c r="C683" s="159"/>
      <c r="D683" s="159"/>
      <c r="E683" s="159"/>
      <c r="F683" s="159"/>
      <c r="G683" s="159"/>
      <c r="H683" s="159"/>
      <c r="I683" s="159"/>
    </row>
    <row r="684" spans="3:9" ht="12.75">
      <c r="C684" s="159"/>
      <c r="D684" s="159"/>
      <c r="E684" s="159"/>
      <c r="F684" s="159"/>
      <c r="G684" s="159"/>
      <c r="H684" s="159"/>
      <c r="I684" s="159"/>
    </row>
    <row r="685" spans="3:9" ht="12.75">
      <c r="C685" s="159"/>
      <c r="D685" s="159"/>
      <c r="E685" s="159"/>
      <c r="F685" s="159"/>
      <c r="G685" s="159"/>
      <c r="H685" s="159"/>
      <c r="I685" s="159"/>
    </row>
    <row r="686" spans="3:9" ht="12.75">
      <c r="C686" s="159"/>
      <c r="D686" s="159"/>
      <c r="E686" s="159"/>
      <c r="F686" s="159"/>
      <c r="G686" s="159"/>
      <c r="H686" s="159"/>
      <c r="I686" s="159"/>
    </row>
    <row r="687" spans="3:9" ht="12.75">
      <c r="C687" s="159"/>
      <c r="D687" s="159"/>
      <c r="E687" s="159"/>
      <c r="F687" s="159"/>
      <c r="G687" s="159"/>
      <c r="H687" s="159"/>
      <c r="I687" s="159"/>
    </row>
    <row r="688" spans="3:9" ht="12.75">
      <c r="C688" s="159"/>
      <c r="D688" s="159"/>
      <c r="E688" s="159"/>
      <c r="F688" s="159"/>
      <c r="G688" s="159"/>
      <c r="H688" s="159"/>
      <c r="I688" s="159"/>
    </row>
    <row r="689" spans="3:9" ht="12.75">
      <c r="C689" s="159"/>
      <c r="D689" s="159"/>
      <c r="E689" s="159"/>
      <c r="F689" s="159"/>
      <c r="G689" s="159"/>
      <c r="H689" s="159"/>
      <c r="I689" s="159"/>
    </row>
    <row r="690" spans="3:9" ht="12.75">
      <c r="C690" s="159"/>
      <c r="D690" s="159"/>
      <c r="E690" s="159"/>
      <c r="F690" s="159"/>
      <c r="G690" s="159"/>
      <c r="H690" s="159"/>
      <c r="I690" s="159"/>
    </row>
    <row r="691" spans="3:9" ht="12.75">
      <c r="C691" s="159"/>
      <c r="D691" s="159"/>
      <c r="E691" s="159"/>
      <c r="F691" s="159"/>
      <c r="G691" s="159"/>
      <c r="H691" s="159"/>
      <c r="I691" s="159"/>
    </row>
    <row r="692" spans="3:9" ht="12.75">
      <c r="C692" s="159"/>
      <c r="D692" s="159"/>
      <c r="E692" s="159"/>
      <c r="F692" s="159"/>
      <c r="G692" s="159"/>
      <c r="H692" s="159"/>
      <c r="I692" s="159"/>
    </row>
    <row r="693" spans="3:9" ht="12.75">
      <c r="C693" s="159"/>
      <c r="D693" s="159"/>
      <c r="E693" s="159"/>
      <c r="F693" s="159"/>
      <c r="G693" s="159"/>
      <c r="H693" s="159"/>
      <c r="I693" s="159"/>
    </row>
    <row r="694" spans="3:9" ht="12.75">
      <c r="C694" s="159"/>
      <c r="D694" s="159"/>
      <c r="E694" s="159"/>
      <c r="F694" s="159"/>
      <c r="G694" s="159"/>
      <c r="H694" s="159"/>
      <c r="I694" s="159"/>
    </row>
    <row r="695" spans="3:9" ht="12.75">
      <c r="C695" s="159"/>
      <c r="D695" s="159"/>
      <c r="E695" s="159"/>
      <c r="F695" s="159"/>
      <c r="G695" s="159"/>
      <c r="H695" s="159"/>
      <c r="I695" s="159"/>
    </row>
    <row r="696" spans="3:9" ht="12.75">
      <c r="C696" s="159"/>
      <c r="D696" s="159"/>
      <c r="E696" s="159"/>
      <c r="F696" s="159"/>
      <c r="G696" s="159"/>
      <c r="H696" s="159"/>
      <c r="I696" s="159"/>
    </row>
    <row r="697" spans="3:9" ht="12.75">
      <c r="C697" s="159"/>
      <c r="D697" s="159"/>
      <c r="E697" s="159"/>
      <c r="F697" s="159"/>
      <c r="G697" s="159"/>
      <c r="H697" s="159"/>
      <c r="I697" s="159"/>
    </row>
    <row r="698" spans="3:9" ht="12.75">
      <c r="C698" s="159"/>
      <c r="D698" s="159"/>
      <c r="E698" s="159"/>
      <c r="F698" s="159"/>
      <c r="G698" s="159"/>
      <c r="H698" s="159"/>
      <c r="I698" s="159"/>
    </row>
    <row r="699" spans="3:9" ht="12.75">
      <c r="C699" s="159"/>
      <c r="D699" s="159"/>
      <c r="E699" s="159"/>
      <c r="F699" s="159"/>
      <c r="G699" s="159"/>
      <c r="H699" s="159"/>
      <c r="I699" s="159"/>
    </row>
    <row r="700" spans="3:9" ht="12.75">
      <c r="C700" s="159"/>
      <c r="D700" s="159"/>
      <c r="E700" s="159"/>
      <c r="F700" s="159"/>
      <c r="G700" s="159"/>
      <c r="H700" s="159"/>
      <c r="I700" s="159"/>
    </row>
    <row r="701" spans="3:9" ht="12.75">
      <c r="C701" s="159"/>
      <c r="D701" s="159"/>
      <c r="E701" s="159"/>
      <c r="F701" s="159"/>
      <c r="G701" s="159"/>
      <c r="H701" s="159"/>
      <c r="I701" s="159"/>
    </row>
    <row r="702" spans="3:9" ht="12.75">
      <c r="C702" s="159"/>
      <c r="D702" s="159"/>
      <c r="E702" s="159"/>
      <c r="F702" s="159"/>
      <c r="G702" s="159"/>
      <c r="H702" s="159"/>
      <c r="I702" s="159"/>
    </row>
    <row r="703" spans="3:9" ht="12.75">
      <c r="C703" s="159"/>
      <c r="D703" s="159"/>
      <c r="E703" s="159"/>
      <c r="F703" s="159"/>
      <c r="G703" s="159"/>
      <c r="H703" s="159"/>
      <c r="I703" s="159"/>
    </row>
    <row r="704" spans="3:9" ht="12.75">
      <c r="C704" s="159"/>
      <c r="D704" s="159"/>
      <c r="E704" s="159"/>
      <c r="F704" s="159"/>
      <c r="G704" s="159"/>
      <c r="H704" s="159"/>
      <c r="I704" s="159"/>
    </row>
    <row r="705" spans="3:9" ht="12.75">
      <c r="C705" s="159"/>
      <c r="D705" s="159"/>
      <c r="E705" s="159"/>
      <c r="F705" s="159"/>
      <c r="G705" s="159"/>
      <c r="H705" s="159"/>
      <c r="I705" s="159"/>
    </row>
    <row r="706" spans="3:9" ht="12.75">
      <c r="C706" s="159"/>
      <c r="D706" s="159"/>
      <c r="E706" s="159"/>
      <c r="F706" s="159"/>
      <c r="G706" s="159"/>
      <c r="H706" s="159"/>
      <c r="I706" s="159"/>
    </row>
    <row r="707" spans="3:9" ht="12.75">
      <c r="C707" s="159"/>
      <c r="D707" s="159"/>
      <c r="E707" s="159"/>
      <c r="F707" s="159"/>
      <c r="G707" s="159"/>
      <c r="H707" s="159"/>
      <c r="I707" s="159"/>
    </row>
    <row r="708" spans="3:9" ht="12.75">
      <c r="C708" s="159"/>
      <c r="D708" s="159"/>
      <c r="E708" s="159"/>
      <c r="F708" s="159"/>
      <c r="G708" s="159"/>
      <c r="H708" s="159"/>
      <c r="I708" s="159"/>
    </row>
    <row r="709" spans="3:9" ht="12.75">
      <c r="C709" s="159"/>
      <c r="D709" s="159"/>
      <c r="E709" s="159"/>
      <c r="F709" s="159"/>
      <c r="G709" s="159"/>
      <c r="H709" s="159"/>
      <c r="I709" s="159"/>
    </row>
    <row r="710" spans="3:9" ht="12.75">
      <c r="C710" s="159"/>
      <c r="D710" s="159"/>
      <c r="E710" s="159"/>
      <c r="F710" s="159"/>
      <c r="G710" s="159"/>
      <c r="H710" s="159"/>
      <c r="I710" s="159"/>
    </row>
    <row r="711" spans="3:9" ht="12.75">
      <c r="C711" s="159"/>
      <c r="D711" s="159"/>
      <c r="E711" s="159"/>
      <c r="F711" s="159"/>
      <c r="G711" s="159"/>
      <c r="H711" s="159"/>
      <c r="I711" s="159"/>
    </row>
    <row r="712" spans="3:9" ht="12.75">
      <c r="C712" s="159"/>
      <c r="D712" s="159"/>
      <c r="E712" s="159"/>
      <c r="F712" s="159"/>
      <c r="G712" s="159"/>
      <c r="H712" s="159"/>
      <c r="I712" s="159"/>
    </row>
    <row r="713" spans="3:9" ht="12.75">
      <c r="C713" s="159"/>
      <c r="D713" s="159"/>
      <c r="E713" s="159"/>
      <c r="F713" s="159"/>
      <c r="G713" s="159"/>
      <c r="H713" s="159"/>
      <c r="I713" s="159"/>
    </row>
    <row r="714" spans="3:9" ht="12.75">
      <c r="C714" s="159"/>
      <c r="D714" s="159"/>
      <c r="E714" s="159"/>
      <c r="F714" s="159"/>
      <c r="G714" s="159"/>
      <c r="H714" s="159"/>
      <c r="I714" s="159"/>
    </row>
    <row r="715" spans="3:9" ht="12.75">
      <c r="C715" s="159"/>
      <c r="D715" s="159"/>
      <c r="E715" s="159"/>
      <c r="F715" s="159"/>
      <c r="G715" s="159"/>
      <c r="H715" s="159"/>
      <c r="I715" s="159"/>
    </row>
    <row r="716" spans="3:9" ht="12.75">
      <c r="C716" s="159"/>
      <c r="D716" s="159"/>
      <c r="E716" s="159"/>
      <c r="F716" s="159"/>
      <c r="G716" s="159"/>
      <c r="H716" s="159"/>
      <c r="I716" s="159"/>
    </row>
    <row r="717" spans="3:9" ht="12.75">
      <c r="C717" s="159"/>
      <c r="D717" s="159"/>
      <c r="E717" s="159"/>
      <c r="F717" s="159"/>
      <c r="G717" s="159"/>
      <c r="H717" s="159"/>
      <c r="I717" s="159"/>
    </row>
    <row r="718" spans="3:9" ht="12.75">
      <c r="C718" s="159"/>
      <c r="D718" s="159"/>
      <c r="E718" s="159"/>
      <c r="F718" s="159"/>
      <c r="G718" s="159"/>
      <c r="H718" s="159"/>
      <c r="I718" s="159"/>
    </row>
    <row r="719" spans="3:9" ht="12.75">
      <c r="C719" s="159"/>
      <c r="D719" s="159"/>
      <c r="E719" s="159"/>
      <c r="F719" s="159"/>
      <c r="G719" s="159"/>
      <c r="H719" s="159"/>
      <c r="I719" s="159"/>
    </row>
    <row r="720" spans="3:9" ht="12.75">
      <c r="C720" s="159"/>
      <c r="D720" s="159"/>
      <c r="E720" s="159"/>
      <c r="F720" s="159"/>
      <c r="G720" s="159"/>
      <c r="H720" s="159"/>
      <c r="I720" s="159"/>
    </row>
    <row r="721" spans="3:9" ht="12.75">
      <c r="C721" s="159"/>
      <c r="D721" s="159"/>
      <c r="E721" s="159"/>
      <c r="F721" s="159"/>
      <c r="G721" s="159"/>
      <c r="H721" s="159"/>
      <c r="I721" s="159"/>
    </row>
    <row r="722" spans="3:9" ht="12.75">
      <c r="C722" s="159"/>
      <c r="D722" s="159"/>
      <c r="E722" s="159"/>
      <c r="F722" s="159"/>
      <c r="G722" s="159"/>
      <c r="H722" s="159"/>
      <c r="I722" s="159"/>
    </row>
    <row r="723" spans="3:9" ht="12.75">
      <c r="C723" s="159"/>
      <c r="D723" s="159"/>
      <c r="E723" s="159"/>
      <c r="F723" s="159"/>
      <c r="G723" s="159"/>
      <c r="H723" s="159"/>
      <c r="I723" s="159"/>
    </row>
    <row r="724" spans="3:9" ht="12.75">
      <c r="C724" s="159"/>
      <c r="D724" s="159"/>
      <c r="E724" s="159"/>
      <c r="F724" s="159"/>
      <c r="G724" s="159"/>
      <c r="H724" s="159"/>
      <c r="I724" s="159"/>
    </row>
    <row r="725" spans="3:9" ht="12.75">
      <c r="C725" s="159"/>
      <c r="D725" s="159"/>
      <c r="E725" s="159"/>
      <c r="F725" s="159"/>
      <c r="G725" s="159"/>
      <c r="H725" s="159"/>
      <c r="I725" s="159"/>
    </row>
    <row r="726" spans="3:9" ht="12.75">
      <c r="C726" s="159"/>
      <c r="D726" s="159"/>
      <c r="E726" s="159"/>
      <c r="F726" s="159"/>
      <c r="G726" s="159"/>
      <c r="H726" s="159"/>
      <c r="I726" s="159"/>
    </row>
    <row r="727" spans="3:9" ht="12.75">
      <c r="C727" s="159"/>
      <c r="D727" s="159"/>
      <c r="E727" s="159"/>
      <c r="F727" s="159"/>
      <c r="G727" s="159"/>
      <c r="H727" s="159"/>
      <c r="I727" s="159"/>
    </row>
    <row r="728" spans="3:9" ht="12.75">
      <c r="C728" s="159"/>
      <c r="D728" s="159"/>
      <c r="E728" s="159"/>
      <c r="F728" s="159"/>
      <c r="G728" s="159"/>
      <c r="H728" s="159"/>
      <c r="I728" s="159"/>
    </row>
    <row r="729" spans="3:9" ht="12.75">
      <c r="C729" s="159"/>
      <c r="D729" s="159"/>
      <c r="E729" s="159"/>
      <c r="F729" s="159"/>
      <c r="G729" s="159"/>
      <c r="H729" s="159"/>
      <c r="I729" s="159"/>
    </row>
    <row r="730" spans="3:9" ht="12.75">
      <c r="C730" s="159"/>
      <c r="D730" s="159"/>
      <c r="E730" s="159"/>
      <c r="F730" s="159"/>
      <c r="G730" s="159"/>
      <c r="H730" s="159"/>
      <c r="I730" s="159"/>
    </row>
    <row r="731" spans="3:9" ht="12.75">
      <c r="C731" s="159"/>
      <c r="D731" s="159"/>
      <c r="E731" s="159"/>
      <c r="F731" s="159"/>
      <c r="G731" s="159"/>
      <c r="H731" s="159"/>
      <c r="I731" s="159"/>
    </row>
    <row r="732" spans="3:9" ht="12.75">
      <c r="C732" s="159"/>
      <c r="D732" s="159"/>
      <c r="E732" s="159"/>
      <c r="F732" s="159"/>
      <c r="G732" s="159"/>
      <c r="H732" s="159"/>
      <c r="I732" s="159"/>
    </row>
    <row r="733" spans="3:9" ht="12.75">
      <c r="C733" s="159"/>
      <c r="D733" s="159"/>
      <c r="E733" s="159"/>
      <c r="F733" s="159"/>
      <c r="G733" s="159"/>
      <c r="H733" s="159"/>
      <c r="I733" s="159"/>
    </row>
    <row r="734" spans="3:9" ht="12.75">
      <c r="C734" s="159"/>
      <c r="D734" s="159"/>
      <c r="E734" s="159"/>
      <c r="F734" s="159"/>
      <c r="G734" s="159"/>
      <c r="H734" s="159"/>
      <c r="I734" s="159"/>
    </row>
    <row r="735" spans="3:9" ht="12.75">
      <c r="C735" s="159"/>
      <c r="D735" s="159"/>
      <c r="E735" s="159"/>
      <c r="F735" s="159"/>
      <c r="G735" s="159"/>
      <c r="H735" s="159"/>
      <c r="I735" s="159"/>
    </row>
    <row r="736" spans="3:9" ht="12.75">
      <c r="C736" s="159"/>
      <c r="D736" s="159"/>
      <c r="E736" s="159"/>
      <c r="F736" s="159"/>
      <c r="G736" s="159"/>
      <c r="H736" s="159"/>
      <c r="I736" s="159"/>
    </row>
    <row r="737" spans="3:9" ht="12.75">
      <c r="C737" s="159"/>
      <c r="D737" s="159"/>
      <c r="E737" s="159"/>
      <c r="F737" s="159"/>
      <c r="G737" s="159"/>
      <c r="H737" s="159"/>
      <c r="I737" s="159"/>
    </row>
    <row r="738" spans="3:9" ht="12.75">
      <c r="C738" s="159"/>
      <c r="D738" s="159"/>
      <c r="E738" s="159"/>
      <c r="F738" s="159"/>
      <c r="G738" s="159"/>
      <c r="H738" s="159"/>
      <c r="I738" s="159"/>
    </row>
    <row r="739" spans="3:9" ht="12.75">
      <c r="C739" s="159"/>
      <c r="D739" s="159"/>
      <c r="E739" s="159"/>
      <c r="F739" s="159"/>
      <c r="G739" s="159"/>
      <c r="H739" s="159"/>
      <c r="I739" s="159"/>
    </row>
    <row r="740" spans="3:9" ht="12.75">
      <c r="C740" s="159"/>
      <c r="D740" s="159"/>
      <c r="E740" s="159"/>
      <c r="F740" s="159"/>
      <c r="G740" s="159"/>
      <c r="H740" s="159"/>
      <c r="I740" s="159"/>
    </row>
    <row r="741" spans="3:9" ht="12.75">
      <c r="C741" s="159"/>
      <c r="D741" s="159"/>
      <c r="E741" s="159"/>
      <c r="F741" s="159"/>
      <c r="G741" s="159"/>
      <c r="H741" s="159"/>
      <c r="I741" s="159"/>
    </row>
    <row r="742" spans="3:9" ht="12.75">
      <c r="C742" s="159"/>
      <c r="D742" s="159"/>
      <c r="E742" s="159"/>
      <c r="F742" s="159"/>
      <c r="G742" s="159"/>
      <c r="H742" s="159"/>
      <c r="I742" s="159"/>
    </row>
    <row r="743" spans="3:9" ht="12.75">
      <c r="C743" s="159"/>
      <c r="D743" s="159"/>
      <c r="E743" s="159"/>
      <c r="F743" s="159"/>
      <c r="G743" s="159"/>
      <c r="H743" s="159"/>
      <c r="I743" s="159"/>
    </row>
    <row r="744" spans="3:9" ht="12.75">
      <c r="C744" s="159"/>
      <c r="D744" s="159"/>
      <c r="E744" s="159"/>
      <c r="F744" s="159"/>
      <c r="G744" s="159"/>
      <c r="H744" s="159"/>
      <c r="I744" s="159"/>
    </row>
    <row r="745" spans="3:9" ht="12.75">
      <c r="C745" s="159"/>
      <c r="D745" s="159"/>
      <c r="E745" s="159"/>
      <c r="F745" s="159"/>
      <c r="G745" s="159"/>
      <c r="H745" s="159"/>
      <c r="I745" s="159"/>
    </row>
    <row r="746" spans="3:9" ht="12.75">
      <c r="C746" s="159"/>
      <c r="D746" s="159"/>
      <c r="E746" s="159"/>
      <c r="F746" s="159"/>
      <c r="G746" s="159"/>
      <c r="H746" s="159"/>
      <c r="I746" s="159"/>
    </row>
    <row r="747" spans="3:9" ht="12.75">
      <c r="C747" s="159"/>
      <c r="D747" s="159"/>
      <c r="E747" s="159"/>
      <c r="F747" s="159"/>
      <c r="G747" s="159"/>
      <c r="H747" s="159"/>
      <c r="I747" s="159"/>
    </row>
    <row r="748" spans="3:9" ht="12.75">
      <c r="C748" s="159"/>
      <c r="D748" s="159"/>
      <c r="E748" s="159"/>
      <c r="F748" s="159"/>
      <c r="G748" s="159"/>
      <c r="H748" s="159"/>
      <c r="I748" s="159"/>
    </row>
    <row r="749" spans="3:9" ht="12.75">
      <c r="C749" s="159"/>
      <c r="D749" s="159"/>
      <c r="E749" s="159"/>
      <c r="F749" s="159"/>
      <c r="G749" s="159"/>
      <c r="H749" s="159"/>
      <c r="I749" s="159"/>
    </row>
    <row r="750" spans="3:9" ht="12.75">
      <c r="C750" s="159"/>
      <c r="D750" s="159"/>
      <c r="E750" s="159"/>
      <c r="F750" s="159"/>
      <c r="G750" s="159"/>
      <c r="H750" s="159"/>
      <c r="I750" s="159"/>
    </row>
    <row r="751" spans="3:9" ht="12.75">
      <c r="C751" s="159"/>
      <c r="D751" s="159"/>
      <c r="E751" s="159"/>
      <c r="F751" s="159"/>
      <c r="G751" s="159"/>
      <c r="H751" s="159"/>
      <c r="I751" s="159"/>
    </row>
    <row r="752" spans="3:9" ht="12.75">
      <c r="C752" s="159"/>
      <c r="D752" s="159"/>
      <c r="E752" s="159"/>
      <c r="F752" s="159"/>
      <c r="G752" s="159"/>
      <c r="H752" s="159"/>
      <c r="I752" s="159"/>
    </row>
    <row r="753" spans="3:9" ht="12.75">
      <c r="C753" s="159"/>
      <c r="D753" s="159"/>
      <c r="E753" s="159"/>
      <c r="F753" s="159"/>
      <c r="G753" s="159"/>
      <c r="H753" s="159"/>
      <c r="I753" s="159"/>
    </row>
    <row r="754" spans="3:9" ht="12.75">
      <c r="C754" s="159"/>
      <c r="D754" s="159"/>
      <c r="E754" s="159"/>
      <c r="F754" s="159"/>
      <c r="G754" s="159"/>
      <c r="H754" s="159"/>
      <c r="I754" s="159"/>
    </row>
    <row r="755" spans="3:9" ht="12.75">
      <c r="C755" s="159"/>
      <c r="D755" s="159"/>
      <c r="E755" s="159"/>
      <c r="F755" s="159"/>
      <c r="G755" s="159"/>
      <c r="H755" s="159"/>
      <c r="I755" s="159"/>
    </row>
    <row r="756" spans="3:9" ht="12.75">
      <c r="C756" s="159"/>
      <c r="D756" s="159"/>
      <c r="E756" s="159"/>
      <c r="F756" s="159"/>
      <c r="G756" s="159"/>
      <c r="H756" s="159"/>
      <c r="I756" s="159"/>
    </row>
    <row r="757" spans="3:9" ht="12.75">
      <c r="C757" s="159"/>
      <c r="D757" s="159"/>
      <c r="E757" s="159"/>
      <c r="F757" s="159"/>
      <c r="G757" s="159"/>
      <c r="H757" s="159"/>
      <c r="I757" s="159"/>
    </row>
    <row r="758" spans="3:9" ht="12.75">
      <c r="C758" s="159"/>
      <c r="D758" s="159"/>
      <c r="E758" s="159"/>
      <c r="F758" s="159"/>
      <c r="G758" s="159"/>
      <c r="H758" s="159"/>
      <c r="I758" s="159"/>
    </row>
    <row r="759" spans="3:9" ht="12.75">
      <c r="C759" s="159"/>
      <c r="D759" s="159"/>
      <c r="E759" s="159"/>
      <c r="F759" s="159"/>
      <c r="G759" s="159"/>
      <c r="H759" s="159"/>
      <c r="I759" s="159"/>
    </row>
    <row r="760" spans="3:9" ht="12.75">
      <c r="C760" s="159"/>
      <c r="D760" s="159"/>
      <c r="E760" s="159"/>
      <c r="F760" s="159"/>
      <c r="G760" s="159"/>
      <c r="H760" s="159"/>
      <c r="I760" s="159"/>
    </row>
    <row r="761" spans="3:9" ht="12.75">
      <c r="C761" s="159"/>
      <c r="D761" s="159"/>
      <c r="E761" s="159"/>
      <c r="F761" s="159"/>
      <c r="G761" s="159"/>
      <c r="H761" s="159"/>
      <c r="I761" s="159"/>
    </row>
    <row r="762" spans="3:9" ht="12.75">
      <c r="C762" s="159"/>
      <c r="D762" s="159"/>
      <c r="E762" s="159"/>
      <c r="F762" s="159"/>
      <c r="G762" s="159"/>
      <c r="H762" s="159"/>
      <c r="I762" s="159"/>
    </row>
    <row r="763" spans="3:9" ht="12.75">
      <c r="C763" s="159"/>
      <c r="D763" s="159"/>
      <c r="E763" s="159"/>
      <c r="F763" s="159"/>
      <c r="G763" s="159"/>
      <c r="H763" s="159"/>
      <c r="I763" s="159"/>
    </row>
    <row r="764" spans="3:9" ht="12.75">
      <c r="C764" s="159"/>
      <c r="D764" s="159"/>
      <c r="E764" s="159"/>
      <c r="F764" s="159"/>
      <c r="G764" s="159"/>
      <c r="H764" s="159"/>
      <c r="I764" s="159"/>
    </row>
    <row r="765" spans="3:9" ht="12.75">
      <c r="C765" s="159"/>
      <c r="D765" s="159"/>
      <c r="E765" s="159"/>
      <c r="F765" s="159"/>
      <c r="G765" s="159"/>
      <c r="H765" s="159"/>
      <c r="I765" s="159"/>
    </row>
    <row r="766" spans="3:9" ht="12.75">
      <c r="C766" s="159"/>
      <c r="D766" s="159"/>
      <c r="E766" s="159"/>
      <c r="F766" s="159"/>
      <c r="G766" s="159"/>
      <c r="H766" s="159"/>
      <c r="I766" s="159"/>
    </row>
    <row r="767" spans="3:9" ht="12.75">
      <c r="C767" s="159"/>
      <c r="D767" s="159"/>
      <c r="E767" s="159"/>
      <c r="F767" s="159"/>
      <c r="G767" s="159"/>
      <c r="H767" s="159"/>
      <c r="I767" s="159"/>
    </row>
    <row r="768" spans="3:9" ht="12.75">
      <c r="C768" s="159"/>
      <c r="D768" s="159"/>
      <c r="E768" s="159"/>
      <c r="F768" s="159"/>
      <c r="G768" s="159"/>
      <c r="H768" s="159"/>
      <c r="I768" s="159"/>
    </row>
    <row r="769" spans="3:9" ht="12.75">
      <c r="C769" s="159"/>
      <c r="D769" s="159"/>
      <c r="E769" s="159"/>
      <c r="F769" s="159"/>
      <c r="G769" s="159"/>
      <c r="H769" s="159"/>
      <c r="I769" s="159"/>
    </row>
    <row r="770" spans="3:9" ht="12.75">
      <c r="C770" s="159"/>
      <c r="D770" s="159"/>
      <c r="E770" s="159"/>
      <c r="F770" s="159"/>
      <c r="G770" s="159"/>
      <c r="H770" s="159"/>
      <c r="I770" s="159"/>
    </row>
    <row r="771" spans="3:9" ht="12.75">
      <c r="C771" s="159"/>
      <c r="D771" s="159"/>
      <c r="E771" s="159"/>
      <c r="F771" s="159"/>
      <c r="G771" s="159"/>
      <c r="H771" s="159"/>
      <c r="I771" s="159"/>
    </row>
    <row r="772" spans="3:9" ht="12.75">
      <c r="C772" s="159"/>
      <c r="D772" s="159"/>
      <c r="E772" s="159"/>
      <c r="F772" s="159"/>
      <c r="G772" s="159"/>
      <c r="H772" s="159"/>
      <c r="I772" s="159"/>
    </row>
    <row r="773" spans="3:9" ht="12.75">
      <c r="C773" s="159"/>
      <c r="D773" s="159"/>
      <c r="E773" s="159"/>
      <c r="F773" s="159"/>
      <c r="G773" s="159"/>
      <c r="H773" s="159"/>
      <c r="I773" s="159"/>
    </row>
    <row r="774" spans="3:9" ht="12.75">
      <c r="C774" s="159"/>
      <c r="D774" s="159"/>
      <c r="E774" s="159"/>
      <c r="F774" s="159"/>
      <c r="G774" s="159"/>
      <c r="H774" s="159"/>
      <c r="I774" s="159"/>
    </row>
    <row r="775" spans="3:9" ht="12.75">
      <c r="C775" s="159"/>
      <c r="D775" s="159"/>
      <c r="E775" s="159"/>
      <c r="F775" s="159"/>
      <c r="G775" s="159"/>
      <c r="H775" s="159"/>
      <c r="I775" s="159"/>
    </row>
    <row r="776" spans="3:9" ht="12.75">
      <c r="C776" s="159"/>
      <c r="D776" s="159"/>
      <c r="E776" s="159"/>
      <c r="F776" s="159"/>
      <c r="G776" s="159"/>
      <c r="H776" s="159"/>
      <c r="I776" s="159"/>
    </row>
    <row r="777" spans="3:9" ht="12.75">
      <c r="C777" s="159"/>
      <c r="D777" s="159"/>
      <c r="E777" s="159"/>
      <c r="F777" s="159"/>
      <c r="G777" s="159"/>
      <c r="H777" s="159"/>
      <c r="I777" s="159"/>
    </row>
    <row r="778" spans="3:9" ht="12.75">
      <c r="C778" s="159"/>
      <c r="D778" s="159"/>
      <c r="E778" s="159"/>
      <c r="F778" s="159"/>
      <c r="G778" s="159"/>
      <c r="H778" s="159"/>
      <c r="I778" s="159"/>
    </row>
    <row r="779" spans="3:9" ht="12.75">
      <c r="C779" s="159"/>
      <c r="D779" s="159"/>
      <c r="E779" s="159"/>
      <c r="F779" s="159"/>
      <c r="G779" s="159"/>
      <c r="H779" s="159"/>
      <c r="I779" s="159"/>
    </row>
    <row r="780" spans="3:9" ht="12.75">
      <c r="C780" s="159"/>
      <c r="D780" s="159"/>
      <c r="E780" s="159"/>
      <c r="F780" s="159"/>
      <c r="G780" s="159"/>
      <c r="H780" s="159"/>
      <c r="I780" s="159"/>
    </row>
    <row r="781" spans="3:9" ht="12.75">
      <c r="C781" s="159"/>
      <c r="D781" s="159"/>
      <c r="E781" s="159"/>
      <c r="F781" s="159"/>
      <c r="G781" s="159"/>
      <c r="H781" s="159"/>
      <c r="I781" s="159"/>
    </row>
    <row r="782" spans="3:9" ht="12.75">
      <c r="C782" s="159"/>
      <c r="D782" s="159"/>
      <c r="E782" s="159"/>
      <c r="F782" s="159"/>
      <c r="G782" s="159"/>
      <c r="H782" s="159"/>
      <c r="I782" s="159"/>
    </row>
    <row r="783" spans="3:9" ht="12.75">
      <c r="C783" s="159"/>
      <c r="D783" s="159"/>
      <c r="E783" s="159"/>
      <c r="F783" s="159"/>
      <c r="G783" s="159"/>
      <c r="H783" s="159"/>
      <c r="I783" s="159"/>
    </row>
    <row r="784" spans="3:9" ht="12.75">
      <c r="C784" s="159"/>
      <c r="D784" s="159"/>
      <c r="E784" s="159"/>
      <c r="F784" s="159"/>
      <c r="G784" s="159"/>
      <c r="H784" s="159"/>
      <c r="I784" s="159"/>
    </row>
    <row r="785" spans="3:9" ht="12.75">
      <c r="C785" s="159"/>
      <c r="D785" s="159"/>
      <c r="E785" s="159"/>
      <c r="F785" s="159"/>
      <c r="G785" s="159"/>
      <c r="H785" s="159"/>
      <c r="I785" s="159"/>
    </row>
    <row r="786" spans="3:9" ht="12.75">
      <c r="C786" s="159"/>
      <c r="D786" s="159"/>
      <c r="E786" s="159"/>
      <c r="F786" s="159"/>
      <c r="G786" s="159"/>
      <c r="H786" s="159"/>
      <c r="I786" s="159"/>
    </row>
    <row r="787" spans="3:9" ht="12.75">
      <c r="C787" s="159"/>
      <c r="D787" s="159"/>
      <c r="E787" s="159"/>
      <c r="F787" s="159"/>
      <c r="G787" s="159"/>
      <c r="H787" s="159"/>
      <c r="I787" s="159"/>
    </row>
    <row r="788" spans="3:9" ht="12.75">
      <c r="C788" s="159"/>
      <c r="D788" s="159"/>
      <c r="E788" s="159"/>
      <c r="F788" s="159"/>
      <c r="G788" s="159"/>
      <c r="H788" s="159"/>
      <c r="I788" s="159"/>
    </row>
    <row r="789" spans="3:9" ht="12.75">
      <c r="C789" s="159"/>
      <c r="D789" s="159"/>
      <c r="E789" s="159"/>
      <c r="F789" s="159"/>
      <c r="G789" s="159"/>
      <c r="H789" s="159"/>
      <c r="I789" s="159"/>
    </row>
    <row r="790" spans="3:9" ht="12.75">
      <c r="C790" s="159"/>
      <c r="D790" s="159"/>
      <c r="E790" s="159"/>
      <c r="F790" s="159"/>
      <c r="G790" s="159"/>
      <c r="H790" s="159"/>
      <c r="I790" s="159"/>
    </row>
  </sheetData>
  <mergeCells count="6">
    <mergeCell ref="A159:C159"/>
    <mergeCell ref="D1:E1"/>
    <mergeCell ref="G1:H1"/>
    <mergeCell ref="B1:B2"/>
    <mergeCell ref="A1:A2"/>
    <mergeCell ref="C1:C2"/>
  </mergeCells>
  <printOptions gridLines="1" horizontalCentered="1"/>
  <pageMargins left="0" right="0" top="0.92" bottom="0.61" header="0.22" footer="0.28"/>
  <pageSetup horizontalDpi="1200" verticalDpi="1200" orientation="portrait" paperSize="9" scale="82" r:id="rId1"/>
  <headerFooter alignWithMargins="0">
    <oddHeader>&amp;C&amp;"Arial CE,Pogrubiony"
&amp;12Wykonanie planu przychodów i wydatków dochodów własnych 
jednostek budżetowych miasta Opola w 2007 roku&amp;R&amp;11Załącznik Nr 13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G692"/>
  <sheetViews>
    <sheetView workbookViewId="0" topLeftCell="A1">
      <selection activeCell="A1" sqref="A1:A2"/>
    </sheetView>
  </sheetViews>
  <sheetFormatPr defaultColWidth="9.00390625" defaultRowHeight="12.75"/>
  <cols>
    <col min="1" max="1" width="34.125" style="15" customWidth="1"/>
    <col min="2" max="3" width="14.75390625" style="15" customWidth="1"/>
    <col min="4" max="5" width="16.125" style="15" customWidth="1"/>
    <col min="6" max="7" width="14.75390625" style="15" customWidth="1"/>
    <col min="8" max="16384" width="9.125" style="15" customWidth="1"/>
  </cols>
  <sheetData>
    <row r="1" spans="1:7" s="10" customFormat="1" ht="20.25" customHeight="1">
      <c r="A1" s="246" t="s">
        <v>3</v>
      </c>
      <c r="B1" s="246" t="s">
        <v>4</v>
      </c>
      <c r="C1" s="248" t="s">
        <v>126</v>
      </c>
      <c r="D1" s="249" t="s">
        <v>0</v>
      </c>
      <c r="E1" s="250"/>
      <c r="F1" s="244" t="s">
        <v>272</v>
      </c>
      <c r="G1" s="246" t="s">
        <v>125</v>
      </c>
    </row>
    <row r="2" spans="1:7" s="10" customFormat="1" ht="39" customHeight="1">
      <c r="A2" s="247"/>
      <c r="B2" s="247"/>
      <c r="C2" s="247"/>
      <c r="D2" s="208" t="s">
        <v>124</v>
      </c>
      <c r="E2" s="208" t="s">
        <v>63</v>
      </c>
      <c r="F2" s="245"/>
      <c r="G2" s="247"/>
    </row>
    <row r="3" spans="1:7" s="8" customFormat="1" ht="11.25">
      <c r="A3" s="5">
        <v>1</v>
      </c>
      <c r="B3" s="209">
        <v>2</v>
      </c>
      <c r="C3" s="5">
        <v>3</v>
      </c>
      <c r="D3" s="5">
        <v>4</v>
      </c>
      <c r="E3" s="209">
        <v>5</v>
      </c>
      <c r="F3" s="5">
        <v>6</v>
      </c>
      <c r="G3" s="5">
        <v>7</v>
      </c>
    </row>
    <row r="4" spans="1:7" s="213" customFormat="1" ht="51">
      <c r="A4" s="210" t="s">
        <v>12</v>
      </c>
      <c r="B4" s="211"/>
      <c r="C4" s="211"/>
      <c r="D4" s="211"/>
      <c r="E4" s="211"/>
      <c r="F4" s="211"/>
      <c r="G4" s="211"/>
    </row>
    <row r="5" spans="1:7" s="10" customFormat="1" ht="31.5" customHeight="1" thickBot="1">
      <c r="A5" s="214" t="s">
        <v>18</v>
      </c>
      <c r="B5" s="215">
        <v>276700</v>
      </c>
      <c r="C5" s="215">
        <v>277900</v>
      </c>
      <c r="D5" s="215">
        <v>262400</v>
      </c>
      <c r="E5" s="215">
        <v>0</v>
      </c>
      <c r="F5" s="216">
        <f>B5-C5</f>
        <v>-1200</v>
      </c>
      <c r="G5" s="217" t="s">
        <v>5</v>
      </c>
    </row>
    <row r="6" spans="1:7" s="10" customFormat="1" ht="31.5" customHeight="1" thickBot="1">
      <c r="A6" s="218" t="s">
        <v>19</v>
      </c>
      <c r="B6" s="219">
        <v>276852.67</v>
      </c>
      <c r="C6" s="219">
        <v>273597.89</v>
      </c>
      <c r="D6" s="219">
        <v>258112.72</v>
      </c>
      <c r="E6" s="219"/>
      <c r="F6" s="220">
        <f>B6-C6</f>
        <v>3254.7799999999697</v>
      </c>
      <c r="G6" s="221"/>
    </row>
    <row r="7" spans="1:7" s="224" customFormat="1" ht="31.5" customHeight="1">
      <c r="A7" s="222" t="s">
        <v>27</v>
      </c>
      <c r="B7" s="200">
        <f>B6/B5</f>
        <v>1.0005517528008674</v>
      </c>
      <c r="C7" s="200">
        <f>C6/C5</f>
        <v>0.9845192155451602</v>
      </c>
      <c r="D7" s="200">
        <f>D6/D5</f>
        <v>0.9836612804878049</v>
      </c>
      <c r="E7" s="200"/>
      <c r="F7" s="223"/>
      <c r="G7" s="64"/>
    </row>
    <row r="8" spans="1:6" ht="12.75">
      <c r="A8" s="13"/>
      <c r="B8" s="14"/>
      <c r="C8" s="14"/>
      <c r="D8" s="14"/>
      <c r="E8" s="14"/>
      <c r="F8" s="14"/>
    </row>
    <row r="9" spans="1:6" ht="12.75">
      <c r="A9" s="13"/>
      <c r="B9" s="14"/>
      <c r="C9" s="14"/>
      <c r="D9" s="14"/>
      <c r="E9" s="14"/>
      <c r="F9" s="14"/>
    </row>
    <row r="10" spans="1:6" ht="12.75">
      <c r="A10" s="13"/>
      <c r="B10" s="14"/>
      <c r="C10" s="14"/>
      <c r="D10" s="14"/>
      <c r="E10" s="14"/>
      <c r="F10" s="14"/>
    </row>
    <row r="11" spans="1:6" ht="12.75">
      <c r="A11" s="14"/>
      <c r="B11" s="14"/>
      <c r="C11" s="14"/>
      <c r="D11" s="14"/>
      <c r="E11" s="14"/>
      <c r="F11" s="14"/>
    </row>
    <row r="12" spans="1:6" ht="12.75">
      <c r="A12" s="14"/>
      <c r="B12" s="14"/>
      <c r="C12" s="14"/>
      <c r="D12" s="14"/>
      <c r="E12" s="14"/>
      <c r="F12" s="14"/>
    </row>
    <row r="13" spans="1:6" ht="12.75">
      <c r="A13" s="14"/>
      <c r="B13" s="14"/>
      <c r="C13" s="14"/>
      <c r="D13" s="14"/>
      <c r="E13" s="14"/>
      <c r="F13" s="14"/>
    </row>
    <row r="14" spans="1:6" ht="12.75">
      <c r="A14" s="14"/>
      <c r="B14" s="14"/>
      <c r="C14" s="14"/>
      <c r="D14" s="14"/>
      <c r="E14" s="14"/>
      <c r="F14" s="14"/>
    </row>
    <row r="15" spans="1:6" ht="12.75">
      <c r="A15" s="14"/>
      <c r="B15" s="14"/>
      <c r="C15" s="14"/>
      <c r="D15" s="14"/>
      <c r="E15" s="14"/>
      <c r="F15" s="14"/>
    </row>
    <row r="16" spans="1:6" ht="12.75">
      <c r="A16" s="14"/>
      <c r="B16" s="14"/>
      <c r="C16" s="14"/>
      <c r="D16" s="14"/>
      <c r="E16" s="14"/>
      <c r="F16" s="14"/>
    </row>
    <row r="17" spans="1:6" ht="12.75">
      <c r="A17" s="14"/>
      <c r="B17" s="14"/>
      <c r="C17" s="14"/>
      <c r="D17" s="14"/>
      <c r="E17" s="14"/>
      <c r="F17" s="14"/>
    </row>
    <row r="18" spans="1:6" ht="12.75">
      <c r="A18" s="14"/>
      <c r="B18" s="14"/>
      <c r="C18" s="14"/>
      <c r="D18" s="14"/>
      <c r="E18" s="14"/>
      <c r="F18" s="14"/>
    </row>
    <row r="19" spans="1:6" ht="12.75">
      <c r="A19" s="14"/>
      <c r="B19" s="14"/>
      <c r="C19" s="14"/>
      <c r="D19" s="14"/>
      <c r="E19" s="14"/>
      <c r="F19" s="14"/>
    </row>
    <row r="20" spans="1:6" ht="12.75">
      <c r="A20" s="14"/>
      <c r="B20" s="14"/>
      <c r="C20" s="14"/>
      <c r="D20" s="14"/>
      <c r="E20" s="14"/>
      <c r="F20" s="14"/>
    </row>
    <row r="21" spans="1:6" ht="12.75">
      <c r="A21" s="14"/>
      <c r="B21" s="14"/>
      <c r="C21" s="14"/>
      <c r="D21" s="14"/>
      <c r="E21" s="14"/>
      <c r="F21" s="14"/>
    </row>
    <row r="22" spans="1:6" ht="12.75">
      <c r="A22" s="14"/>
      <c r="B22" s="14"/>
      <c r="C22" s="14"/>
      <c r="D22" s="14"/>
      <c r="E22" s="14"/>
      <c r="F22" s="14"/>
    </row>
    <row r="23" spans="1:6" ht="12.75">
      <c r="A23" s="14"/>
      <c r="B23" s="14"/>
      <c r="C23" s="14"/>
      <c r="D23" s="14"/>
      <c r="E23" s="14"/>
      <c r="F23" s="14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14"/>
      <c r="B25" s="14"/>
      <c r="C25" s="14"/>
      <c r="D25" s="14"/>
      <c r="E25" s="14"/>
      <c r="F25" s="14"/>
    </row>
    <row r="26" spans="1:6" ht="12.75">
      <c r="A26" s="14"/>
      <c r="B26" s="14"/>
      <c r="C26" s="14"/>
      <c r="D26" s="14"/>
      <c r="E26" s="14"/>
      <c r="F26" s="14"/>
    </row>
    <row r="27" spans="1:6" ht="12.75">
      <c r="A27" s="14"/>
      <c r="B27" s="14"/>
      <c r="C27" s="14"/>
      <c r="D27" s="14"/>
      <c r="E27" s="14"/>
      <c r="F27" s="14"/>
    </row>
    <row r="28" spans="1:6" ht="12.75">
      <c r="A28" s="14"/>
      <c r="B28" s="14"/>
      <c r="C28" s="14"/>
      <c r="D28" s="14"/>
      <c r="E28" s="14"/>
      <c r="F28" s="14"/>
    </row>
    <row r="29" spans="1:6" ht="12.75">
      <c r="A29" s="14"/>
      <c r="B29" s="14"/>
      <c r="C29" s="14"/>
      <c r="D29" s="14"/>
      <c r="E29" s="14"/>
      <c r="F29" s="14"/>
    </row>
    <row r="30" spans="1:6" ht="12.75">
      <c r="A30" s="14"/>
      <c r="B30" s="14"/>
      <c r="C30" s="14"/>
      <c r="D30" s="14"/>
      <c r="E30" s="14"/>
      <c r="F30" s="14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4"/>
      <c r="B32" s="14"/>
      <c r="C32" s="14"/>
      <c r="D32" s="14"/>
      <c r="E32" s="14"/>
      <c r="F32" s="14"/>
    </row>
    <row r="33" spans="1:6" ht="12.75">
      <c r="A33" s="14"/>
      <c r="B33" s="14"/>
      <c r="C33" s="14"/>
      <c r="D33" s="14"/>
      <c r="E33" s="14"/>
      <c r="F33" s="14"/>
    </row>
    <row r="34" spans="1:6" ht="12.75">
      <c r="A34" s="14"/>
      <c r="B34" s="14"/>
      <c r="C34" s="14"/>
      <c r="D34" s="14"/>
      <c r="E34" s="14"/>
      <c r="F34" s="14"/>
    </row>
    <row r="35" spans="1:6" ht="12.75">
      <c r="A35" s="14"/>
      <c r="B35" s="14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14"/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  <row r="39" spans="1:6" ht="12.75">
      <c r="A39" s="14"/>
      <c r="B39" s="14"/>
      <c r="C39" s="14"/>
      <c r="D39" s="14"/>
      <c r="E39" s="14"/>
      <c r="F39" s="14"/>
    </row>
    <row r="40" spans="1:6" ht="12.75">
      <c r="A40" s="14"/>
      <c r="B40" s="14"/>
      <c r="C40" s="14"/>
      <c r="D40" s="14"/>
      <c r="E40" s="14"/>
      <c r="F40" s="14"/>
    </row>
    <row r="41" spans="1:6" ht="12.75">
      <c r="A41" s="14"/>
      <c r="B41" s="14"/>
      <c r="C41" s="14"/>
      <c r="D41" s="14"/>
      <c r="E41" s="14"/>
      <c r="F41" s="14"/>
    </row>
    <row r="42" spans="1:6" ht="12.75">
      <c r="A42" s="14"/>
      <c r="B42" s="14"/>
      <c r="C42" s="14"/>
      <c r="D42" s="14"/>
      <c r="E42" s="14"/>
      <c r="F42" s="14"/>
    </row>
    <row r="43" spans="1:6" ht="12.75">
      <c r="A43" s="14"/>
      <c r="B43" s="14"/>
      <c r="C43" s="14"/>
      <c r="D43" s="14"/>
      <c r="E43" s="14"/>
      <c r="F43" s="14"/>
    </row>
    <row r="44" spans="1:6" ht="12.75">
      <c r="A44" s="14"/>
      <c r="B44" s="14"/>
      <c r="C44" s="14"/>
      <c r="D44" s="14"/>
      <c r="E44" s="14"/>
      <c r="F44" s="14"/>
    </row>
    <row r="45" spans="1:6" ht="12.75">
      <c r="A45" s="14"/>
      <c r="B45" s="14"/>
      <c r="C45" s="14"/>
      <c r="D45" s="14"/>
      <c r="E45" s="14"/>
      <c r="F45" s="14"/>
    </row>
    <row r="46" spans="1:6" ht="12.75">
      <c r="A46" s="14"/>
      <c r="B46" s="14"/>
      <c r="C46" s="14"/>
      <c r="D46" s="14"/>
      <c r="E46" s="14"/>
      <c r="F46" s="14"/>
    </row>
    <row r="47" spans="1:6" ht="12.75">
      <c r="A47" s="14"/>
      <c r="B47" s="14"/>
      <c r="C47" s="14"/>
      <c r="D47" s="14"/>
      <c r="E47" s="14"/>
      <c r="F47" s="14"/>
    </row>
    <row r="48" spans="1:6" ht="12.75">
      <c r="A48" s="14"/>
      <c r="B48" s="14"/>
      <c r="C48" s="14"/>
      <c r="D48" s="14"/>
      <c r="E48" s="14"/>
      <c r="F48" s="14"/>
    </row>
    <row r="49" spans="1:6" ht="12.75">
      <c r="A49" s="14"/>
      <c r="B49" s="14"/>
      <c r="C49" s="14"/>
      <c r="D49" s="14"/>
      <c r="E49" s="14"/>
      <c r="F49" s="14"/>
    </row>
    <row r="50" spans="1:6" ht="12.75">
      <c r="A50" s="14"/>
      <c r="B50" s="14"/>
      <c r="C50" s="14"/>
      <c r="D50" s="14"/>
      <c r="E50" s="14"/>
      <c r="F50" s="14"/>
    </row>
    <row r="51" spans="1:6" ht="12.75">
      <c r="A51" s="14"/>
      <c r="B51" s="14"/>
      <c r="C51" s="14"/>
      <c r="D51" s="14"/>
      <c r="E51" s="14"/>
      <c r="F51" s="14"/>
    </row>
    <row r="52" spans="1:6" ht="12.75">
      <c r="A52" s="14"/>
      <c r="B52" s="14"/>
      <c r="C52" s="14"/>
      <c r="D52" s="14"/>
      <c r="E52" s="14"/>
      <c r="F52" s="14"/>
    </row>
    <row r="53" spans="1:6" ht="12.75">
      <c r="A53" s="14"/>
      <c r="B53" s="14"/>
      <c r="C53" s="14"/>
      <c r="D53" s="14"/>
      <c r="E53" s="14"/>
      <c r="F53" s="14"/>
    </row>
    <row r="54" spans="1:6" ht="12.75">
      <c r="A54" s="14"/>
      <c r="B54" s="14"/>
      <c r="C54" s="14"/>
      <c r="D54" s="14"/>
      <c r="E54" s="14"/>
      <c r="F54" s="14"/>
    </row>
    <row r="55" spans="1:6" ht="12.75">
      <c r="A55" s="14"/>
      <c r="B55" s="14"/>
      <c r="C55" s="14"/>
      <c r="D55" s="14"/>
      <c r="E55" s="14"/>
      <c r="F55" s="14"/>
    </row>
    <row r="56" spans="1:6" ht="12.75">
      <c r="A56" s="14"/>
      <c r="B56" s="14"/>
      <c r="C56" s="14"/>
      <c r="D56" s="14"/>
      <c r="E56" s="14"/>
      <c r="F56" s="14"/>
    </row>
    <row r="57" spans="1:6" ht="12.75">
      <c r="A57" s="14"/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14"/>
      <c r="B59" s="14"/>
      <c r="C59" s="14"/>
      <c r="D59" s="14"/>
      <c r="E59" s="14"/>
      <c r="F59" s="14"/>
    </row>
    <row r="60" spans="1:6" ht="12.75">
      <c r="A60" s="14"/>
      <c r="B60" s="14"/>
      <c r="C60" s="14"/>
      <c r="D60" s="14"/>
      <c r="E60" s="14"/>
      <c r="F60" s="14"/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4"/>
      <c r="C62" s="14"/>
      <c r="D62" s="14"/>
      <c r="E62" s="14"/>
      <c r="F62" s="14"/>
    </row>
    <row r="63" spans="1:6" ht="12.75">
      <c r="A63" s="14"/>
      <c r="B63" s="14"/>
      <c r="C63" s="14"/>
      <c r="D63" s="14"/>
      <c r="E63" s="14"/>
      <c r="F63" s="14"/>
    </row>
    <row r="64" spans="1:6" ht="12.75">
      <c r="A64" s="14"/>
      <c r="B64" s="14"/>
      <c r="C64" s="14"/>
      <c r="D64" s="14"/>
      <c r="E64" s="14"/>
      <c r="F64" s="14"/>
    </row>
    <row r="65" spans="1:6" ht="12.75">
      <c r="A65" s="14"/>
      <c r="B65" s="14"/>
      <c r="C65" s="14"/>
      <c r="D65" s="14"/>
      <c r="E65" s="14"/>
      <c r="F65" s="14"/>
    </row>
    <row r="66" spans="1:6" ht="12.75">
      <c r="A66" s="14"/>
      <c r="B66" s="14"/>
      <c r="C66" s="14"/>
      <c r="D66" s="14"/>
      <c r="E66" s="14"/>
      <c r="F66" s="14"/>
    </row>
    <row r="67" spans="1:6" ht="12.75">
      <c r="A67" s="14"/>
      <c r="B67" s="14"/>
      <c r="C67" s="14"/>
      <c r="D67" s="14"/>
      <c r="E67" s="14"/>
      <c r="F67" s="14"/>
    </row>
    <row r="68" spans="1:6" ht="12.75">
      <c r="A68" s="14"/>
      <c r="B68" s="14"/>
      <c r="C68" s="14"/>
      <c r="D68" s="14"/>
      <c r="E68" s="14"/>
      <c r="F68" s="14"/>
    </row>
    <row r="69" spans="1:6" ht="12.75">
      <c r="A69" s="14"/>
      <c r="B69" s="14"/>
      <c r="C69" s="14"/>
      <c r="D69" s="14"/>
      <c r="E69" s="14"/>
      <c r="F69" s="14"/>
    </row>
    <row r="70" spans="1:6" ht="12.75">
      <c r="A70" s="14"/>
      <c r="B70" s="14"/>
      <c r="C70" s="14"/>
      <c r="D70" s="14"/>
      <c r="E70" s="14"/>
      <c r="F70" s="14"/>
    </row>
    <row r="71" spans="1:6" ht="12.75">
      <c r="A71" s="14"/>
      <c r="B71" s="14"/>
      <c r="C71" s="14"/>
      <c r="D71" s="14"/>
      <c r="E71" s="14"/>
      <c r="F71" s="14"/>
    </row>
    <row r="72" spans="1:6" ht="12.75">
      <c r="A72" s="14"/>
      <c r="B72" s="14"/>
      <c r="C72" s="14"/>
      <c r="D72" s="14"/>
      <c r="E72" s="14"/>
      <c r="F72" s="14"/>
    </row>
    <row r="73" spans="1:6" ht="12.75">
      <c r="A73" s="14"/>
      <c r="B73" s="14"/>
      <c r="C73" s="14"/>
      <c r="D73" s="14"/>
      <c r="E73" s="14"/>
      <c r="F73" s="14"/>
    </row>
    <row r="74" spans="1:6" ht="12.75">
      <c r="A74" s="14"/>
      <c r="B74" s="14"/>
      <c r="C74" s="14"/>
      <c r="D74" s="14"/>
      <c r="E74" s="14"/>
      <c r="F74" s="14"/>
    </row>
    <row r="75" spans="1:6" ht="12.75">
      <c r="A75" s="14"/>
      <c r="B75" s="14"/>
      <c r="C75" s="14"/>
      <c r="D75" s="14"/>
      <c r="E75" s="14"/>
      <c r="F75" s="14"/>
    </row>
    <row r="76" spans="1:6" ht="12.75">
      <c r="A76" s="14"/>
      <c r="B76" s="14"/>
      <c r="C76" s="14"/>
      <c r="D76" s="14"/>
      <c r="E76" s="14"/>
      <c r="F76" s="14"/>
    </row>
    <row r="77" spans="1:6" ht="12.75">
      <c r="A77" s="14"/>
      <c r="B77" s="14"/>
      <c r="C77" s="14"/>
      <c r="D77" s="14"/>
      <c r="E77" s="14"/>
      <c r="F77" s="14"/>
    </row>
    <row r="78" spans="1:6" ht="12.75">
      <c r="A78" s="14"/>
      <c r="B78" s="14"/>
      <c r="C78" s="14"/>
      <c r="D78" s="14"/>
      <c r="E78" s="14"/>
      <c r="F78" s="14"/>
    </row>
    <row r="79" spans="1:6" ht="12.75">
      <c r="A79" s="14"/>
      <c r="B79" s="14"/>
      <c r="C79" s="14"/>
      <c r="D79" s="14"/>
      <c r="E79" s="14"/>
      <c r="F79" s="14"/>
    </row>
    <row r="80" spans="1:6" ht="12.75">
      <c r="A80" s="14"/>
      <c r="B80" s="14"/>
      <c r="C80" s="14"/>
      <c r="D80" s="14"/>
      <c r="E80" s="14"/>
      <c r="F80" s="14"/>
    </row>
    <row r="81" spans="1:6" ht="12.75">
      <c r="A81" s="14"/>
      <c r="B81" s="14"/>
      <c r="C81" s="14"/>
      <c r="D81" s="14"/>
      <c r="E81" s="14"/>
      <c r="F81" s="14"/>
    </row>
    <row r="82" spans="1:6" ht="12.75">
      <c r="A82" s="14"/>
      <c r="B82" s="14"/>
      <c r="C82" s="14"/>
      <c r="D82" s="14"/>
      <c r="E82" s="14"/>
      <c r="F82" s="14"/>
    </row>
    <row r="83" spans="1:6" ht="12.75">
      <c r="A83" s="14"/>
      <c r="B83" s="14"/>
      <c r="C83" s="14"/>
      <c r="D83" s="14"/>
      <c r="E83" s="14"/>
      <c r="F83" s="14"/>
    </row>
    <row r="84" spans="1:6" ht="12.75">
      <c r="A84" s="14"/>
      <c r="B84" s="14"/>
      <c r="C84" s="14"/>
      <c r="D84" s="14"/>
      <c r="E84" s="14"/>
      <c r="F84" s="14"/>
    </row>
    <row r="85" spans="1:6" ht="12.75">
      <c r="A85" s="14"/>
      <c r="B85" s="14"/>
      <c r="C85" s="14"/>
      <c r="D85" s="14"/>
      <c r="E85" s="14"/>
      <c r="F85" s="14"/>
    </row>
    <row r="86" spans="1:6" ht="12.75">
      <c r="A86" s="14"/>
      <c r="B86" s="14"/>
      <c r="C86" s="14"/>
      <c r="D86" s="14"/>
      <c r="E86" s="14"/>
      <c r="F86" s="14"/>
    </row>
    <row r="87" spans="1:6" ht="12.75">
      <c r="A87" s="14"/>
      <c r="B87" s="14"/>
      <c r="C87" s="14"/>
      <c r="D87" s="14"/>
      <c r="E87" s="14"/>
      <c r="F87" s="14"/>
    </row>
    <row r="88" spans="1:6" ht="12.75">
      <c r="A88" s="14"/>
      <c r="B88" s="14"/>
      <c r="C88" s="14"/>
      <c r="D88" s="14"/>
      <c r="E88" s="14"/>
      <c r="F88" s="14"/>
    </row>
    <row r="89" spans="1:6" ht="12.75">
      <c r="A89" s="14"/>
      <c r="B89" s="14"/>
      <c r="C89" s="14"/>
      <c r="D89" s="14"/>
      <c r="E89" s="14"/>
      <c r="F89" s="14"/>
    </row>
    <row r="90" spans="1:6" ht="12.75">
      <c r="A90" s="14"/>
      <c r="B90" s="14"/>
      <c r="C90" s="14"/>
      <c r="D90" s="14"/>
      <c r="E90" s="14"/>
      <c r="F90" s="14"/>
    </row>
    <row r="91" spans="1:6" ht="12.75">
      <c r="A91" s="14"/>
      <c r="B91" s="14"/>
      <c r="C91" s="14"/>
      <c r="D91" s="14"/>
      <c r="E91" s="14"/>
      <c r="F91" s="14"/>
    </row>
    <row r="92" spans="1:6" ht="12.75">
      <c r="A92" s="14"/>
      <c r="B92" s="14"/>
      <c r="C92" s="14"/>
      <c r="D92" s="14"/>
      <c r="E92" s="14"/>
      <c r="F92" s="14"/>
    </row>
    <row r="93" spans="1:6" ht="12.75">
      <c r="A93" s="14"/>
      <c r="B93" s="14"/>
      <c r="C93" s="14"/>
      <c r="D93" s="14"/>
      <c r="E93" s="14"/>
      <c r="F93" s="14"/>
    </row>
    <row r="94" spans="1:6" ht="12.75">
      <c r="A94" s="14"/>
      <c r="B94" s="14"/>
      <c r="C94" s="14"/>
      <c r="D94" s="14"/>
      <c r="E94" s="14"/>
      <c r="F94" s="14"/>
    </row>
    <row r="95" spans="1:6" ht="12.75">
      <c r="A95" s="14"/>
      <c r="B95" s="14"/>
      <c r="C95" s="14"/>
      <c r="D95" s="14"/>
      <c r="E95" s="14"/>
      <c r="F95" s="14"/>
    </row>
    <row r="96" spans="1:6" ht="12.75">
      <c r="A96" s="14"/>
      <c r="B96" s="14"/>
      <c r="C96" s="14"/>
      <c r="D96" s="14"/>
      <c r="E96" s="14"/>
      <c r="F96" s="14"/>
    </row>
    <row r="97" spans="1:6" ht="12.75">
      <c r="A97" s="14"/>
      <c r="B97" s="14"/>
      <c r="C97" s="14"/>
      <c r="D97" s="14"/>
      <c r="E97" s="14"/>
      <c r="F97" s="14"/>
    </row>
    <row r="98" spans="1:6" ht="12.75">
      <c r="A98" s="14"/>
      <c r="B98" s="14"/>
      <c r="C98" s="14"/>
      <c r="D98" s="14"/>
      <c r="E98" s="14"/>
      <c r="F98" s="14"/>
    </row>
    <row r="99" spans="1:6" ht="12.75">
      <c r="A99" s="14"/>
      <c r="B99" s="14"/>
      <c r="C99" s="14"/>
      <c r="D99" s="14"/>
      <c r="E99" s="14"/>
      <c r="F99" s="14"/>
    </row>
    <row r="100" spans="1:6" ht="12.75">
      <c r="A100" s="14"/>
      <c r="B100" s="14"/>
      <c r="C100" s="14"/>
      <c r="D100" s="14"/>
      <c r="E100" s="14"/>
      <c r="F100" s="14"/>
    </row>
    <row r="101" spans="1:6" ht="12.75">
      <c r="A101" s="14"/>
      <c r="B101" s="14"/>
      <c r="C101" s="14"/>
      <c r="D101" s="14"/>
      <c r="E101" s="14"/>
      <c r="F101" s="14"/>
    </row>
    <row r="102" spans="1:6" ht="12.75">
      <c r="A102" s="14"/>
      <c r="B102" s="14"/>
      <c r="C102" s="14"/>
      <c r="D102" s="14"/>
      <c r="E102" s="14"/>
      <c r="F102" s="14"/>
    </row>
    <row r="103" spans="1:6" ht="12.75">
      <c r="A103" s="14"/>
      <c r="B103" s="14"/>
      <c r="C103" s="14"/>
      <c r="D103" s="14"/>
      <c r="E103" s="14"/>
      <c r="F103" s="14"/>
    </row>
    <row r="104" spans="1:6" ht="12.75">
      <c r="A104" s="14"/>
      <c r="B104" s="14"/>
      <c r="C104" s="14"/>
      <c r="D104" s="14"/>
      <c r="E104" s="14"/>
      <c r="F104" s="14"/>
    </row>
    <row r="105" spans="1:6" ht="12.75">
      <c r="A105" s="14"/>
      <c r="B105" s="14"/>
      <c r="C105" s="14"/>
      <c r="D105" s="14"/>
      <c r="E105" s="14"/>
      <c r="F105" s="14"/>
    </row>
    <row r="106" spans="1:6" ht="12.75">
      <c r="A106" s="14"/>
      <c r="B106" s="14"/>
      <c r="C106" s="14"/>
      <c r="D106" s="14"/>
      <c r="E106" s="14"/>
      <c r="F106" s="14"/>
    </row>
    <row r="107" spans="1:6" ht="12.75">
      <c r="A107" s="14"/>
      <c r="B107" s="14"/>
      <c r="C107" s="14"/>
      <c r="D107" s="14"/>
      <c r="E107" s="14"/>
      <c r="F107" s="14"/>
    </row>
    <row r="108" spans="1:6" ht="12.75">
      <c r="A108" s="14"/>
      <c r="B108" s="14"/>
      <c r="C108" s="14"/>
      <c r="D108" s="14"/>
      <c r="E108" s="14"/>
      <c r="F108" s="14"/>
    </row>
    <row r="109" spans="1:6" ht="12.75">
      <c r="A109" s="14"/>
      <c r="B109" s="14"/>
      <c r="C109" s="14"/>
      <c r="D109" s="14"/>
      <c r="E109" s="14"/>
      <c r="F109" s="14"/>
    </row>
    <row r="110" spans="1:6" ht="12.75">
      <c r="A110" s="14"/>
      <c r="B110" s="14"/>
      <c r="C110" s="14"/>
      <c r="D110" s="14"/>
      <c r="E110" s="14"/>
      <c r="F110" s="14"/>
    </row>
    <row r="111" spans="1:6" ht="12.75">
      <c r="A111" s="14"/>
      <c r="B111" s="14"/>
      <c r="C111" s="14"/>
      <c r="D111" s="14"/>
      <c r="E111" s="14"/>
      <c r="F111" s="14"/>
    </row>
    <row r="112" spans="1:6" ht="12.75">
      <c r="A112" s="14"/>
      <c r="B112" s="14"/>
      <c r="C112" s="14"/>
      <c r="D112" s="14"/>
      <c r="E112" s="14"/>
      <c r="F112" s="14"/>
    </row>
    <row r="113" spans="1:6" ht="12.75">
      <c r="A113" s="14"/>
      <c r="B113" s="14"/>
      <c r="C113" s="14"/>
      <c r="D113" s="14"/>
      <c r="E113" s="14"/>
      <c r="F113" s="14"/>
    </row>
    <row r="114" spans="1:6" ht="12.75">
      <c r="A114" s="14"/>
      <c r="B114" s="14"/>
      <c r="C114" s="14"/>
      <c r="D114" s="14"/>
      <c r="E114" s="14"/>
      <c r="F114" s="14"/>
    </row>
    <row r="115" spans="1:6" ht="12.75">
      <c r="A115" s="14"/>
      <c r="B115" s="14"/>
      <c r="C115" s="14"/>
      <c r="D115" s="14"/>
      <c r="E115" s="14"/>
      <c r="F115" s="14"/>
    </row>
    <row r="116" spans="1:6" ht="12.75">
      <c r="A116" s="14"/>
      <c r="B116" s="14"/>
      <c r="C116" s="14"/>
      <c r="D116" s="14"/>
      <c r="E116" s="14"/>
      <c r="F116" s="14"/>
    </row>
    <row r="117" spans="1:6" ht="12.75">
      <c r="A117" s="14"/>
      <c r="B117" s="14"/>
      <c r="C117" s="14"/>
      <c r="D117" s="14"/>
      <c r="E117" s="14"/>
      <c r="F117" s="14"/>
    </row>
    <row r="118" spans="1:6" ht="12.75">
      <c r="A118" s="14"/>
      <c r="B118" s="14"/>
      <c r="C118" s="14"/>
      <c r="D118" s="14"/>
      <c r="E118" s="14"/>
      <c r="F118" s="14"/>
    </row>
    <row r="119" spans="1:6" ht="12.75">
      <c r="A119" s="14"/>
      <c r="B119" s="14"/>
      <c r="C119" s="14"/>
      <c r="D119" s="14"/>
      <c r="E119" s="14"/>
      <c r="F119" s="14"/>
    </row>
    <row r="120" spans="1:6" ht="12.75">
      <c r="A120" s="14"/>
      <c r="B120" s="14"/>
      <c r="C120" s="14"/>
      <c r="D120" s="14"/>
      <c r="E120" s="14"/>
      <c r="F120" s="14"/>
    </row>
    <row r="121" spans="1:6" ht="12.75">
      <c r="A121" s="14"/>
      <c r="B121" s="14"/>
      <c r="C121" s="14"/>
      <c r="D121" s="14"/>
      <c r="E121" s="14"/>
      <c r="F121" s="14"/>
    </row>
    <row r="122" spans="1:6" ht="12.75">
      <c r="A122" s="14"/>
      <c r="B122" s="14"/>
      <c r="C122" s="14"/>
      <c r="D122" s="14"/>
      <c r="E122" s="14"/>
      <c r="F122" s="14"/>
    </row>
    <row r="123" spans="1:6" ht="12.75">
      <c r="A123" s="14"/>
      <c r="B123" s="14"/>
      <c r="C123" s="14"/>
      <c r="D123" s="14"/>
      <c r="E123" s="14"/>
      <c r="F123" s="14"/>
    </row>
    <row r="124" spans="1:6" ht="12.75">
      <c r="A124" s="14"/>
      <c r="B124" s="14"/>
      <c r="C124" s="14"/>
      <c r="D124" s="14"/>
      <c r="E124" s="14"/>
      <c r="F124" s="14"/>
    </row>
    <row r="125" spans="1:6" ht="12.75">
      <c r="A125" s="14"/>
      <c r="B125" s="14"/>
      <c r="C125" s="14"/>
      <c r="D125" s="14"/>
      <c r="E125" s="14"/>
      <c r="F125" s="14"/>
    </row>
    <row r="126" spans="1:6" ht="12.75">
      <c r="A126" s="14"/>
      <c r="B126" s="14"/>
      <c r="C126" s="14"/>
      <c r="D126" s="14"/>
      <c r="E126" s="14"/>
      <c r="F126" s="14"/>
    </row>
    <row r="127" spans="1:6" ht="12.75">
      <c r="A127" s="14"/>
      <c r="B127" s="14"/>
      <c r="C127" s="14"/>
      <c r="D127" s="14"/>
      <c r="E127" s="14"/>
      <c r="F127" s="14"/>
    </row>
    <row r="128" spans="1:6" ht="12.75">
      <c r="A128" s="14"/>
      <c r="B128" s="14"/>
      <c r="C128" s="14"/>
      <c r="D128" s="14"/>
      <c r="E128" s="14"/>
      <c r="F128" s="14"/>
    </row>
    <row r="129" spans="1:6" ht="12.75">
      <c r="A129" s="14"/>
      <c r="B129" s="14"/>
      <c r="C129" s="14"/>
      <c r="D129" s="14"/>
      <c r="E129" s="14"/>
      <c r="F129" s="14"/>
    </row>
    <row r="130" spans="1:6" ht="12.75">
      <c r="A130" s="14"/>
      <c r="B130" s="14"/>
      <c r="C130" s="14"/>
      <c r="D130" s="14"/>
      <c r="E130" s="14"/>
      <c r="F130" s="14"/>
    </row>
    <row r="131" spans="1:6" ht="12.75">
      <c r="A131" s="14"/>
      <c r="B131" s="14"/>
      <c r="C131" s="14"/>
      <c r="D131" s="14"/>
      <c r="E131" s="14"/>
      <c r="F131" s="14"/>
    </row>
    <row r="132" spans="1:6" ht="12.75">
      <c r="A132" s="14"/>
      <c r="B132" s="14"/>
      <c r="C132" s="14"/>
      <c r="D132" s="14"/>
      <c r="E132" s="14"/>
      <c r="F132" s="14"/>
    </row>
    <row r="133" spans="1:6" ht="12.75">
      <c r="A133" s="14"/>
      <c r="B133" s="14"/>
      <c r="C133" s="14"/>
      <c r="D133" s="14"/>
      <c r="E133" s="14"/>
      <c r="F133" s="14"/>
    </row>
    <row r="134" spans="1:6" ht="12.75">
      <c r="A134" s="14"/>
      <c r="B134" s="14"/>
      <c r="C134" s="14"/>
      <c r="D134" s="14"/>
      <c r="E134" s="14"/>
      <c r="F134" s="14"/>
    </row>
    <row r="135" spans="1:6" ht="12.75">
      <c r="A135" s="14"/>
      <c r="B135" s="14"/>
      <c r="C135" s="14"/>
      <c r="D135" s="14"/>
      <c r="E135" s="14"/>
      <c r="F135" s="14"/>
    </row>
    <row r="136" spans="1:6" ht="12.75">
      <c r="A136" s="14"/>
      <c r="B136" s="14"/>
      <c r="C136" s="14"/>
      <c r="D136" s="14"/>
      <c r="E136" s="14"/>
      <c r="F136" s="14"/>
    </row>
    <row r="137" spans="1:6" ht="12.75">
      <c r="A137" s="14"/>
      <c r="B137" s="14"/>
      <c r="C137" s="14"/>
      <c r="D137" s="14"/>
      <c r="E137" s="14"/>
      <c r="F137" s="14"/>
    </row>
    <row r="138" spans="1:6" ht="12.75">
      <c r="A138" s="14"/>
      <c r="B138" s="14"/>
      <c r="C138" s="14"/>
      <c r="D138" s="14"/>
      <c r="E138" s="14"/>
      <c r="F138" s="14"/>
    </row>
    <row r="139" spans="1:6" ht="12.75">
      <c r="A139" s="14"/>
      <c r="B139" s="14"/>
      <c r="C139" s="14"/>
      <c r="D139" s="14"/>
      <c r="E139" s="14"/>
      <c r="F139" s="14"/>
    </row>
    <row r="140" spans="1:6" ht="12.75">
      <c r="A140" s="14"/>
      <c r="B140" s="14"/>
      <c r="C140" s="14"/>
      <c r="D140" s="14"/>
      <c r="E140" s="14"/>
      <c r="F140" s="14"/>
    </row>
    <row r="141" spans="1:6" ht="12.75">
      <c r="A141" s="14"/>
      <c r="B141" s="14"/>
      <c r="C141" s="14"/>
      <c r="D141" s="14"/>
      <c r="E141" s="14"/>
      <c r="F141" s="14"/>
    </row>
    <row r="142" spans="1:6" ht="12.75">
      <c r="A142" s="14"/>
      <c r="B142" s="14"/>
      <c r="C142" s="14"/>
      <c r="D142" s="14"/>
      <c r="E142" s="14"/>
      <c r="F142" s="14"/>
    </row>
    <row r="143" spans="1:6" ht="12.75">
      <c r="A143" s="14"/>
      <c r="B143" s="14"/>
      <c r="C143" s="14"/>
      <c r="D143" s="14"/>
      <c r="E143" s="14"/>
      <c r="F143" s="14"/>
    </row>
    <row r="144" spans="1:6" ht="12.75">
      <c r="A144" s="14"/>
      <c r="B144" s="14"/>
      <c r="C144" s="14"/>
      <c r="D144" s="14"/>
      <c r="E144" s="14"/>
      <c r="F144" s="14"/>
    </row>
    <row r="145" spans="1:6" ht="12.75">
      <c r="A145" s="14"/>
      <c r="B145" s="14"/>
      <c r="C145" s="14"/>
      <c r="D145" s="14"/>
      <c r="E145" s="14"/>
      <c r="F145" s="14"/>
    </row>
    <row r="146" spans="1:6" ht="12.75">
      <c r="A146" s="14"/>
      <c r="B146" s="14"/>
      <c r="C146" s="14"/>
      <c r="D146" s="14"/>
      <c r="E146" s="14"/>
      <c r="F146" s="14"/>
    </row>
    <row r="147" spans="1:6" ht="12.75">
      <c r="A147" s="14"/>
      <c r="B147" s="14"/>
      <c r="C147" s="14"/>
      <c r="D147" s="14"/>
      <c r="E147" s="14"/>
      <c r="F147" s="14"/>
    </row>
    <row r="148" spans="1:6" ht="12.75">
      <c r="A148" s="14"/>
      <c r="B148" s="14"/>
      <c r="C148" s="14"/>
      <c r="D148" s="14"/>
      <c r="E148" s="14"/>
      <c r="F148" s="14"/>
    </row>
    <row r="149" spans="1:6" ht="12.75">
      <c r="A149" s="14"/>
      <c r="B149" s="14"/>
      <c r="C149" s="14"/>
      <c r="D149" s="14"/>
      <c r="E149" s="14"/>
      <c r="F149" s="14"/>
    </row>
    <row r="150" spans="1:6" ht="12.75">
      <c r="A150" s="14"/>
      <c r="B150" s="14"/>
      <c r="C150" s="14"/>
      <c r="D150" s="14"/>
      <c r="E150" s="14"/>
      <c r="F150" s="14"/>
    </row>
    <row r="151" spans="1:6" ht="12.75">
      <c r="A151" s="14"/>
      <c r="B151" s="14"/>
      <c r="C151" s="14"/>
      <c r="D151" s="14"/>
      <c r="E151" s="14"/>
      <c r="F151" s="14"/>
    </row>
    <row r="152" spans="1:6" ht="12.75">
      <c r="A152" s="14"/>
      <c r="B152" s="14"/>
      <c r="C152" s="14"/>
      <c r="D152" s="14"/>
      <c r="E152" s="14"/>
      <c r="F152" s="14"/>
    </row>
    <row r="153" spans="1:6" ht="12.75">
      <c r="A153" s="14"/>
      <c r="B153" s="14"/>
      <c r="C153" s="14"/>
      <c r="D153" s="14"/>
      <c r="E153" s="14"/>
      <c r="F153" s="14"/>
    </row>
    <row r="154" spans="1:6" ht="12.75">
      <c r="A154" s="14"/>
      <c r="B154" s="14"/>
      <c r="C154" s="14"/>
      <c r="D154" s="14"/>
      <c r="E154" s="14"/>
      <c r="F154" s="14"/>
    </row>
    <row r="155" spans="1:6" ht="12.75">
      <c r="A155" s="14"/>
      <c r="B155" s="14"/>
      <c r="C155" s="14"/>
      <c r="D155" s="14"/>
      <c r="E155" s="14"/>
      <c r="F155" s="14"/>
    </row>
    <row r="156" spans="1:6" ht="12.75">
      <c r="A156" s="14"/>
      <c r="B156" s="14"/>
      <c r="C156" s="14"/>
      <c r="D156" s="14"/>
      <c r="E156" s="14"/>
      <c r="F156" s="14"/>
    </row>
    <row r="157" spans="1:6" ht="12.75">
      <c r="A157" s="14"/>
      <c r="B157" s="14"/>
      <c r="C157" s="14"/>
      <c r="D157" s="14"/>
      <c r="E157" s="14"/>
      <c r="F157" s="14"/>
    </row>
    <row r="158" spans="1:6" ht="12.75">
      <c r="A158" s="14"/>
      <c r="B158" s="14"/>
      <c r="C158" s="14"/>
      <c r="D158" s="14"/>
      <c r="E158" s="14"/>
      <c r="F158" s="14"/>
    </row>
    <row r="159" spans="1:6" ht="12.75">
      <c r="A159" s="14"/>
      <c r="B159" s="14"/>
      <c r="C159" s="14"/>
      <c r="D159" s="14"/>
      <c r="E159" s="14"/>
      <c r="F159" s="14"/>
    </row>
    <row r="160" spans="1:6" ht="12.75">
      <c r="A160" s="14"/>
      <c r="B160" s="14"/>
      <c r="C160" s="14"/>
      <c r="D160" s="14"/>
      <c r="E160" s="14"/>
      <c r="F160" s="14"/>
    </row>
    <row r="161" spans="1:6" ht="12.75">
      <c r="A161" s="14"/>
      <c r="B161" s="14"/>
      <c r="C161" s="14"/>
      <c r="D161" s="14"/>
      <c r="E161" s="14"/>
      <c r="F161" s="14"/>
    </row>
    <row r="162" spans="1:6" ht="12.75">
      <c r="A162" s="14"/>
      <c r="B162" s="14"/>
      <c r="C162" s="14"/>
      <c r="D162" s="14"/>
      <c r="E162" s="14"/>
      <c r="F162" s="14"/>
    </row>
    <row r="163" spans="1:6" ht="12.75">
      <c r="A163" s="14"/>
      <c r="B163" s="14"/>
      <c r="C163" s="14"/>
      <c r="D163" s="14"/>
      <c r="E163" s="14"/>
      <c r="F163" s="14"/>
    </row>
    <row r="164" spans="1:6" ht="12.75">
      <c r="A164" s="14"/>
      <c r="B164" s="14"/>
      <c r="C164" s="14"/>
      <c r="D164" s="14"/>
      <c r="E164" s="14"/>
      <c r="F164" s="14"/>
    </row>
    <row r="165" spans="1:6" ht="12.75">
      <c r="A165" s="14"/>
      <c r="B165" s="14"/>
      <c r="C165" s="14"/>
      <c r="D165" s="14"/>
      <c r="E165" s="14"/>
      <c r="F165" s="14"/>
    </row>
    <row r="166" spans="1:6" ht="12.75">
      <c r="A166" s="14"/>
      <c r="B166" s="14"/>
      <c r="C166" s="14"/>
      <c r="D166" s="14"/>
      <c r="E166" s="14"/>
      <c r="F166" s="14"/>
    </row>
    <row r="167" spans="1:6" ht="12.75">
      <c r="A167" s="14"/>
      <c r="B167" s="14"/>
      <c r="C167" s="14"/>
      <c r="D167" s="14"/>
      <c r="E167" s="14"/>
      <c r="F167" s="14"/>
    </row>
    <row r="168" spans="1:6" ht="12.75">
      <c r="A168" s="14"/>
      <c r="B168" s="14"/>
      <c r="C168" s="14"/>
      <c r="D168" s="14"/>
      <c r="E168" s="14"/>
      <c r="F168" s="14"/>
    </row>
    <row r="169" spans="1:6" ht="12.75">
      <c r="A169" s="14"/>
      <c r="B169" s="14"/>
      <c r="C169" s="14"/>
      <c r="D169" s="14"/>
      <c r="E169" s="14"/>
      <c r="F169" s="14"/>
    </row>
    <row r="170" spans="1:6" ht="12.75">
      <c r="A170" s="14"/>
      <c r="B170" s="14"/>
      <c r="C170" s="14"/>
      <c r="D170" s="14"/>
      <c r="E170" s="14"/>
      <c r="F170" s="14"/>
    </row>
    <row r="171" spans="1:6" ht="12.75">
      <c r="A171" s="14"/>
      <c r="B171" s="14"/>
      <c r="C171" s="14"/>
      <c r="D171" s="14"/>
      <c r="E171" s="14"/>
      <c r="F171" s="14"/>
    </row>
    <row r="172" spans="1:6" ht="12.75">
      <c r="A172" s="14"/>
      <c r="B172" s="14"/>
      <c r="C172" s="14"/>
      <c r="D172" s="14"/>
      <c r="E172" s="14"/>
      <c r="F172" s="14"/>
    </row>
    <row r="173" spans="1:6" ht="12.75">
      <c r="A173" s="14"/>
      <c r="B173" s="14"/>
      <c r="C173" s="14"/>
      <c r="D173" s="14"/>
      <c r="E173" s="14"/>
      <c r="F173" s="14"/>
    </row>
    <row r="174" spans="1:6" ht="12.75">
      <c r="A174" s="14"/>
      <c r="B174" s="14"/>
      <c r="C174" s="14"/>
      <c r="D174" s="14"/>
      <c r="E174" s="14"/>
      <c r="F174" s="14"/>
    </row>
    <row r="175" spans="1:6" ht="12.75">
      <c r="A175" s="14"/>
      <c r="B175" s="14"/>
      <c r="C175" s="14"/>
      <c r="D175" s="14"/>
      <c r="E175" s="14"/>
      <c r="F175" s="14"/>
    </row>
    <row r="176" spans="1:6" ht="12.75">
      <c r="A176" s="14"/>
      <c r="B176" s="14"/>
      <c r="C176" s="14"/>
      <c r="D176" s="14"/>
      <c r="E176" s="14"/>
      <c r="F176" s="14"/>
    </row>
    <row r="177" spans="1:6" ht="12.75">
      <c r="A177" s="14"/>
      <c r="B177" s="14"/>
      <c r="C177" s="14"/>
      <c r="D177" s="14"/>
      <c r="E177" s="14"/>
      <c r="F177" s="14"/>
    </row>
    <row r="178" spans="1:6" ht="12.75">
      <c r="A178" s="14"/>
      <c r="B178" s="14"/>
      <c r="C178" s="14"/>
      <c r="D178" s="14"/>
      <c r="E178" s="14"/>
      <c r="F178" s="14"/>
    </row>
    <row r="179" spans="1:6" ht="12.75">
      <c r="A179" s="14"/>
      <c r="B179" s="14"/>
      <c r="C179" s="14"/>
      <c r="D179" s="14"/>
      <c r="E179" s="14"/>
      <c r="F179" s="14"/>
    </row>
    <row r="180" spans="1:6" ht="12.75">
      <c r="A180" s="14"/>
      <c r="B180" s="14"/>
      <c r="C180" s="14"/>
      <c r="D180" s="14"/>
      <c r="E180" s="14"/>
      <c r="F180" s="14"/>
    </row>
    <row r="181" spans="1:6" ht="12.75">
      <c r="A181" s="14"/>
      <c r="B181" s="14"/>
      <c r="C181" s="14"/>
      <c r="D181" s="14"/>
      <c r="E181" s="14"/>
      <c r="F181" s="14"/>
    </row>
    <row r="182" spans="1:6" ht="12.75">
      <c r="A182" s="14"/>
      <c r="B182" s="14"/>
      <c r="C182" s="14"/>
      <c r="D182" s="14"/>
      <c r="E182" s="14"/>
      <c r="F182" s="14"/>
    </row>
    <row r="183" spans="1:6" ht="12.75">
      <c r="A183" s="14"/>
      <c r="B183" s="14"/>
      <c r="C183" s="14"/>
      <c r="D183" s="14"/>
      <c r="E183" s="14"/>
      <c r="F183" s="14"/>
    </row>
    <row r="184" spans="1:6" ht="12.75">
      <c r="A184" s="14"/>
      <c r="B184" s="14"/>
      <c r="C184" s="14"/>
      <c r="D184" s="14"/>
      <c r="E184" s="14"/>
      <c r="F184" s="14"/>
    </row>
    <row r="185" spans="1:6" ht="12.75">
      <c r="A185" s="14"/>
      <c r="B185" s="14"/>
      <c r="C185" s="14"/>
      <c r="D185" s="14"/>
      <c r="E185" s="14"/>
      <c r="F185" s="14"/>
    </row>
    <row r="186" spans="1:6" ht="12.75">
      <c r="A186" s="14"/>
      <c r="B186" s="14"/>
      <c r="C186" s="14"/>
      <c r="D186" s="14"/>
      <c r="E186" s="14"/>
      <c r="F186" s="14"/>
    </row>
    <row r="187" spans="1:6" ht="12.75">
      <c r="A187" s="14"/>
      <c r="B187" s="14"/>
      <c r="C187" s="14"/>
      <c r="D187" s="14"/>
      <c r="E187" s="14"/>
      <c r="F187" s="14"/>
    </row>
    <row r="188" spans="1:6" ht="12.75">
      <c r="A188" s="14"/>
      <c r="B188" s="14"/>
      <c r="C188" s="14"/>
      <c r="D188" s="14"/>
      <c r="E188" s="14"/>
      <c r="F188" s="14"/>
    </row>
    <row r="189" spans="1:6" ht="12.75">
      <c r="A189" s="14"/>
      <c r="B189" s="14"/>
      <c r="C189" s="14"/>
      <c r="D189" s="14"/>
      <c r="E189" s="14"/>
      <c r="F189" s="14"/>
    </row>
    <row r="190" spans="1:6" ht="12.75">
      <c r="A190" s="14"/>
      <c r="B190" s="14"/>
      <c r="C190" s="14"/>
      <c r="D190" s="14"/>
      <c r="E190" s="14"/>
      <c r="F190" s="14"/>
    </row>
    <row r="191" spans="1:6" ht="12.75">
      <c r="A191" s="14"/>
      <c r="B191" s="14"/>
      <c r="C191" s="14"/>
      <c r="D191" s="14"/>
      <c r="E191" s="14"/>
      <c r="F191" s="14"/>
    </row>
    <row r="192" spans="1:6" ht="12.75">
      <c r="A192" s="14"/>
      <c r="B192" s="14"/>
      <c r="C192" s="14"/>
      <c r="D192" s="14"/>
      <c r="E192" s="14"/>
      <c r="F192" s="14"/>
    </row>
    <row r="193" spans="1:6" ht="12.75">
      <c r="A193" s="14"/>
      <c r="B193" s="14"/>
      <c r="C193" s="14"/>
      <c r="D193" s="14"/>
      <c r="E193" s="14"/>
      <c r="F193" s="14"/>
    </row>
    <row r="194" spans="1:6" ht="12.75">
      <c r="A194" s="14"/>
      <c r="B194" s="14"/>
      <c r="C194" s="14"/>
      <c r="D194" s="14"/>
      <c r="E194" s="14"/>
      <c r="F194" s="14"/>
    </row>
    <row r="195" spans="1:6" ht="12.75">
      <c r="A195" s="14"/>
      <c r="B195" s="14"/>
      <c r="C195" s="14"/>
      <c r="D195" s="14"/>
      <c r="E195" s="14"/>
      <c r="F195" s="14"/>
    </row>
    <row r="196" spans="1:6" ht="12.75">
      <c r="A196" s="14"/>
      <c r="B196" s="14"/>
      <c r="C196" s="14"/>
      <c r="D196" s="14"/>
      <c r="E196" s="14"/>
      <c r="F196" s="14"/>
    </row>
    <row r="197" spans="1:6" ht="12.75">
      <c r="A197" s="14"/>
      <c r="B197" s="14"/>
      <c r="C197" s="14"/>
      <c r="D197" s="14"/>
      <c r="E197" s="14"/>
      <c r="F197" s="14"/>
    </row>
    <row r="198" spans="1:6" ht="12.75">
      <c r="A198" s="14"/>
      <c r="B198" s="14"/>
      <c r="C198" s="14"/>
      <c r="D198" s="14"/>
      <c r="E198" s="14"/>
      <c r="F198" s="14"/>
    </row>
    <row r="199" spans="1:6" ht="12.75">
      <c r="A199" s="14"/>
      <c r="B199" s="14"/>
      <c r="C199" s="14"/>
      <c r="D199" s="14"/>
      <c r="E199" s="14"/>
      <c r="F199" s="14"/>
    </row>
    <row r="200" spans="1:6" ht="12.75">
      <c r="A200" s="14"/>
      <c r="B200" s="14"/>
      <c r="C200" s="14"/>
      <c r="D200" s="14"/>
      <c r="E200" s="14"/>
      <c r="F200" s="14"/>
    </row>
    <row r="201" spans="1:6" ht="12.75">
      <c r="A201" s="14"/>
      <c r="B201" s="14"/>
      <c r="C201" s="14"/>
      <c r="D201" s="14"/>
      <c r="E201" s="14"/>
      <c r="F201" s="14"/>
    </row>
    <row r="202" spans="1:6" ht="12.75">
      <c r="A202" s="14"/>
      <c r="B202" s="14"/>
      <c r="C202" s="14"/>
      <c r="D202" s="14"/>
      <c r="E202" s="14"/>
      <c r="F202" s="14"/>
    </row>
    <row r="203" spans="1:6" ht="12.75">
      <c r="A203" s="14"/>
      <c r="B203" s="14"/>
      <c r="C203" s="14"/>
      <c r="D203" s="14"/>
      <c r="E203" s="14"/>
      <c r="F203" s="14"/>
    </row>
    <row r="204" spans="1:6" ht="12.75">
      <c r="A204" s="14"/>
      <c r="B204" s="14"/>
      <c r="C204" s="14"/>
      <c r="D204" s="14"/>
      <c r="E204" s="14"/>
      <c r="F204" s="14"/>
    </row>
    <row r="205" spans="1:6" ht="12.75">
      <c r="A205" s="14"/>
      <c r="B205" s="14"/>
      <c r="C205" s="14"/>
      <c r="D205" s="14"/>
      <c r="E205" s="14"/>
      <c r="F205" s="14"/>
    </row>
    <row r="206" spans="1:6" ht="12.75">
      <c r="A206" s="14"/>
      <c r="B206" s="14"/>
      <c r="C206" s="14"/>
      <c r="D206" s="14"/>
      <c r="E206" s="14"/>
      <c r="F206" s="14"/>
    </row>
    <row r="207" spans="1:6" ht="12.75">
      <c r="A207" s="14"/>
      <c r="B207" s="14"/>
      <c r="C207" s="14"/>
      <c r="D207" s="14"/>
      <c r="E207" s="14"/>
      <c r="F207" s="14"/>
    </row>
    <row r="208" spans="1:6" ht="12.75">
      <c r="A208" s="14"/>
      <c r="B208" s="14"/>
      <c r="C208" s="14"/>
      <c r="D208" s="14"/>
      <c r="E208" s="14"/>
      <c r="F208" s="14"/>
    </row>
    <row r="209" spans="1:6" ht="12.75">
      <c r="A209" s="14"/>
      <c r="B209" s="14"/>
      <c r="C209" s="14"/>
      <c r="D209" s="14"/>
      <c r="E209" s="14"/>
      <c r="F209" s="14"/>
    </row>
    <row r="210" spans="1:6" ht="12.75">
      <c r="A210" s="14"/>
      <c r="B210" s="14"/>
      <c r="C210" s="14"/>
      <c r="D210" s="14"/>
      <c r="E210" s="14"/>
      <c r="F210" s="14"/>
    </row>
    <row r="211" spans="1:6" ht="12.75">
      <c r="A211" s="14"/>
      <c r="B211" s="14"/>
      <c r="C211" s="14"/>
      <c r="D211" s="14"/>
      <c r="E211" s="14"/>
      <c r="F211" s="14"/>
    </row>
    <row r="212" spans="1:6" ht="12.75">
      <c r="A212" s="14"/>
      <c r="B212" s="14"/>
      <c r="C212" s="14"/>
      <c r="D212" s="14"/>
      <c r="E212" s="14"/>
      <c r="F212" s="14"/>
    </row>
    <row r="213" spans="1:6" ht="12.75">
      <c r="A213" s="14"/>
      <c r="B213" s="14"/>
      <c r="C213" s="14"/>
      <c r="D213" s="14"/>
      <c r="E213" s="14"/>
      <c r="F213" s="14"/>
    </row>
    <row r="214" spans="1:6" ht="12.75">
      <c r="A214" s="14"/>
      <c r="B214" s="14"/>
      <c r="C214" s="14"/>
      <c r="D214" s="14"/>
      <c r="E214" s="14"/>
      <c r="F214" s="14"/>
    </row>
    <row r="215" spans="1:6" ht="12.75">
      <c r="A215" s="14"/>
      <c r="B215" s="14"/>
      <c r="C215" s="14"/>
      <c r="D215" s="14"/>
      <c r="E215" s="14"/>
      <c r="F215" s="14"/>
    </row>
    <row r="216" spans="1:6" ht="12.75">
      <c r="A216" s="14"/>
      <c r="B216" s="14"/>
      <c r="C216" s="14"/>
      <c r="D216" s="14"/>
      <c r="E216" s="14"/>
      <c r="F216" s="14"/>
    </row>
    <row r="217" spans="1:6" ht="12.75">
      <c r="A217" s="14"/>
      <c r="B217" s="14"/>
      <c r="C217" s="14"/>
      <c r="D217" s="14"/>
      <c r="E217" s="14"/>
      <c r="F217" s="14"/>
    </row>
    <row r="218" spans="1:6" ht="12.75">
      <c r="A218" s="14"/>
      <c r="B218" s="14"/>
      <c r="C218" s="14"/>
      <c r="D218" s="14"/>
      <c r="E218" s="14"/>
      <c r="F218" s="14"/>
    </row>
    <row r="219" spans="1:6" ht="12.75">
      <c r="A219" s="14"/>
      <c r="B219" s="14"/>
      <c r="C219" s="14"/>
      <c r="D219" s="14"/>
      <c r="E219" s="14"/>
      <c r="F219" s="14"/>
    </row>
    <row r="220" spans="1:6" ht="12.75">
      <c r="A220" s="14"/>
      <c r="B220" s="14"/>
      <c r="C220" s="14"/>
      <c r="D220" s="14"/>
      <c r="E220" s="14"/>
      <c r="F220" s="14"/>
    </row>
    <row r="221" spans="1:6" ht="12.75">
      <c r="A221" s="14"/>
      <c r="B221" s="14"/>
      <c r="C221" s="14"/>
      <c r="D221" s="14"/>
      <c r="E221" s="14"/>
      <c r="F221" s="14"/>
    </row>
    <row r="222" spans="1:6" ht="12.75">
      <c r="A222" s="14"/>
      <c r="B222" s="14"/>
      <c r="C222" s="14"/>
      <c r="D222" s="14"/>
      <c r="E222" s="14"/>
      <c r="F222" s="14"/>
    </row>
    <row r="223" spans="1:6" ht="12.75">
      <c r="A223" s="14"/>
      <c r="B223" s="14"/>
      <c r="C223" s="14"/>
      <c r="D223" s="14"/>
      <c r="E223" s="14"/>
      <c r="F223" s="14"/>
    </row>
    <row r="224" spans="1:6" ht="12.75">
      <c r="A224" s="14"/>
      <c r="B224" s="14"/>
      <c r="C224" s="14"/>
      <c r="D224" s="14"/>
      <c r="E224" s="14"/>
      <c r="F224" s="14"/>
    </row>
    <row r="225" spans="1:6" ht="12.75">
      <c r="A225" s="14"/>
      <c r="B225" s="14"/>
      <c r="C225" s="14"/>
      <c r="D225" s="14"/>
      <c r="E225" s="14"/>
      <c r="F225" s="14"/>
    </row>
    <row r="226" spans="1:6" ht="12.75">
      <c r="A226" s="14"/>
      <c r="B226" s="14"/>
      <c r="C226" s="14"/>
      <c r="D226" s="14"/>
      <c r="E226" s="14"/>
      <c r="F226" s="14"/>
    </row>
    <row r="227" spans="1:6" ht="12.75">
      <c r="A227" s="14"/>
      <c r="B227" s="14"/>
      <c r="C227" s="14"/>
      <c r="D227" s="14"/>
      <c r="E227" s="14"/>
      <c r="F227" s="14"/>
    </row>
    <row r="228" spans="1:6" ht="12.75">
      <c r="A228" s="14"/>
      <c r="B228" s="14"/>
      <c r="C228" s="14"/>
      <c r="D228" s="14"/>
      <c r="E228" s="14"/>
      <c r="F228" s="14"/>
    </row>
    <row r="229" spans="1:6" ht="12.75">
      <c r="A229" s="14"/>
      <c r="B229" s="14"/>
      <c r="C229" s="14"/>
      <c r="D229" s="14"/>
      <c r="E229" s="14"/>
      <c r="F229" s="14"/>
    </row>
    <row r="230" spans="1:6" ht="12.75">
      <c r="A230" s="14"/>
      <c r="B230" s="14"/>
      <c r="C230" s="14"/>
      <c r="D230" s="14"/>
      <c r="E230" s="14"/>
      <c r="F230" s="14"/>
    </row>
    <row r="231" spans="1:6" ht="12.75">
      <c r="A231" s="14"/>
      <c r="B231" s="14"/>
      <c r="C231" s="14"/>
      <c r="D231" s="14"/>
      <c r="E231" s="14"/>
      <c r="F231" s="14"/>
    </row>
    <row r="232" spans="1:6" ht="12.75">
      <c r="A232" s="14"/>
      <c r="B232" s="14"/>
      <c r="C232" s="14"/>
      <c r="D232" s="14"/>
      <c r="E232" s="14"/>
      <c r="F232" s="14"/>
    </row>
    <row r="233" spans="1:6" ht="12.75">
      <c r="A233" s="14"/>
      <c r="B233" s="14"/>
      <c r="C233" s="14"/>
      <c r="D233" s="14"/>
      <c r="E233" s="14"/>
      <c r="F233" s="14"/>
    </row>
    <row r="234" spans="1:6" ht="12.75">
      <c r="A234" s="14"/>
      <c r="B234" s="14"/>
      <c r="C234" s="14"/>
      <c r="D234" s="14"/>
      <c r="E234" s="14"/>
      <c r="F234" s="14"/>
    </row>
    <row r="235" spans="1:6" ht="12.75">
      <c r="A235" s="14"/>
      <c r="B235" s="14"/>
      <c r="C235" s="14"/>
      <c r="D235" s="14"/>
      <c r="E235" s="14"/>
      <c r="F235" s="14"/>
    </row>
    <row r="236" spans="1:6" ht="12.75">
      <c r="A236" s="14"/>
      <c r="B236" s="14"/>
      <c r="C236" s="14"/>
      <c r="D236" s="14"/>
      <c r="E236" s="14"/>
      <c r="F236" s="14"/>
    </row>
    <row r="237" spans="1:6" ht="12.75">
      <c r="A237" s="14"/>
      <c r="B237" s="14"/>
      <c r="C237" s="14"/>
      <c r="D237" s="14"/>
      <c r="E237" s="14"/>
      <c r="F237" s="14"/>
    </row>
    <row r="238" spans="1:6" ht="12.75">
      <c r="A238" s="14"/>
      <c r="B238" s="14"/>
      <c r="C238" s="14"/>
      <c r="D238" s="14"/>
      <c r="E238" s="14"/>
      <c r="F238" s="14"/>
    </row>
    <row r="239" spans="1:6" ht="12.75">
      <c r="A239" s="14"/>
      <c r="B239" s="14"/>
      <c r="C239" s="14"/>
      <c r="D239" s="14"/>
      <c r="E239" s="14"/>
      <c r="F239" s="14"/>
    </row>
    <row r="240" spans="1:6" ht="12.75">
      <c r="A240" s="14"/>
      <c r="B240" s="14"/>
      <c r="C240" s="14"/>
      <c r="D240" s="14"/>
      <c r="E240" s="14"/>
      <c r="F240" s="14"/>
    </row>
    <row r="241" spans="1:6" ht="12.75">
      <c r="A241" s="14"/>
      <c r="B241" s="14"/>
      <c r="C241" s="14"/>
      <c r="D241" s="14"/>
      <c r="E241" s="14"/>
      <c r="F241" s="14"/>
    </row>
    <row r="242" spans="1:6" ht="12.75">
      <c r="A242" s="14"/>
      <c r="B242" s="14"/>
      <c r="C242" s="14"/>
      <c r="D242" s="14"/>
      <c r="E242" s="14"/>
      <c r="F242" s="14"/>
    </row>
    <row r="243" spans="1:6" ht="12.75">
      <c r="A243" s="14"/>
      <c r="B243" s="14"/>
      <c r="C243" s="14"/>
      <c r="D243" s="14"/>
      <c r="E243" s="14"/>
      <c r="F243" s="14"/>
    </row>
    <row r="244" spans="1:6" ht="12.75">
      <c r="A244" s="14"/>
      <c r="B244" s="14"/>
      <c r="C244" s="14"/>
      <c r="D244" s="14"/>
      <c r="E244" s="14"/>
      <c r="F244" s="14"/>
    </row>
    <row r="245" spans="1:6" ht="12.75">
      <c r="A245" s="14"/>
      <c r="B245" s="14"/>
      <c r="C245" s="14"/>
      <c r="D245" s="14"/>
      <c r="E245" s="14"/>
      <c r="F245" s="14"/>
    </row>
    <row r="246" spans="1:6" ht="12.75">
      <c r="A246" s="14"/>
      <c r="B246" s="14"/>
      <c r="C246" s="14"/>
      <c r="D246" s="14"/>
      <c r="E246" s="14"/>
      <c r="F246" s="14"/>
    </row>
    <row r="247" spans="1:6" ht="12.75">
      <c r="A247" s="14"/>
      <c r="B247" s="14"/>
      <c r="C247" s="14"/>
      <c r="D247" s="14"/>
      <c r="E247" s="14"/>
      <c r="F247" s="14"/>
    </row>
    <row r="248" spans="1:6" ht="12.75">
      <c r="A248" s="14"/>
      <c r="B248" s="14"/>
      <c r="C248" s="14"/>
      <c r="D248" s="14"/>
      <c r="E248" s="14"/>
      <c r="F248" s="14"/>
    </row>
    <row r="249" spans="1:6" ht="12.75">
      <c r="A249" s="14"/>
      <c r="B249" s="14"/>
      <c r="C249" s="14"/>
      <c r="D249" s="14"/>
      <c r="E249" s="14"/>
      <c r="F249" s="14"/>
    </row>
    <row r="250" spans="1:6" ht="12.75">
      <c r="A250" s="14"/>
      <c r="B250" s="14"/>
      <c r="C250" s="14"/>
      <c r="D250" s="14"/>
      <c r="E250" s="14"/>
      <c r="F250" s="14"/>
    </row>
    <row r="251" spans="1:6" ht="12.75">
      <c r="A251" s="14"/>
      <c r="B251" s="14"/>
      <c r="C251" s="14"/>
      <c r="D251" s="14"/>
      <c r="E251" s="14"/>
      <c r="F251" s="14"/>
    </row>
    <row r="252" spans="1:6" ht="12.75">
      <c r="A252" s="14"/>
      <c r="B252" s="14"/>
      <c r="C252" s="14"/>
      <c r="D252" s="14"/>
      <c r="E252" s="14"/>
      <c r="F252" s="14"/>
    </row>
    <row r="253" spans="1:6" ht="12.75">
      <c r="A253" s="14"/>
      <c r="B253" s="14"/>
      <c r="C253" s="14"/>
      <c r="D253" s="14"/>
      <c r="E253" s="14"/>
      <c r="F253" s="14"/>
    </row>
    <row r="254" spans="1:6" ht="12.75">
      <c r="A254" s="14"/>
      <c r="B254" s="14"/>
      <c r="C254" s="14"/>
      <c r="D254" s="14"/>
      <c r="E254" s="14"/>
      <c r="F254" s="14"/>
    </row>
    <row r="255" spans="1:6" ht="12.75">
      <c r="A255" s="14"/>
      <c r="B255" s="14"/>
      <c r="C255" s="14"/>
      <c r="D255" s="14"/>
      <c r="E255" s="14"/>
      <c r="F255" s="14"/>
    </row>
    <row r="256" spans="1:6" ht="12.75">
      <c r="A256" s="14"/>
      <c r="B256" s="14"/>
      <c r="C256" s="14"/>
      <c r="D256" s="14"/>
      <c r="E256" s="14"/>
      <c r="F256" s="14"/>
    </row>
    <row r="257" spans="1:6" ht="12.75">
      <c r="A257" s="14"/>
      <c r="B257" s="14"/>
      <c r="C257" s="14"/>
      <c r="D257" s="14"/>
      <c r="E257" s="14"/>
      <c r="F257" s="14"/>
    </row>
    <row r="258" spans="1:6" ht="12.75">
      <c r="A258" s="14"/>
      <c r="B258" s="14"/>
      <c r="C258" s="14"/>
      <c r="D258" s="14"/>
      <c r="E258" s="14"/>
      <c r="F258" s="14"/>
    </row>
    <row r="259" spans="1:6" ht="12.75">
      <c r="A259" s="14"/>
      <c r="B259" s="14"/>
      <c r="C259" s="14"/>
      <c r="D259" s="14"/>
      <c r="E259" s="14"/>
      <c r="F259" s="14"/>
    </row>
    <row r="260" spans="1:6" ht="12.75">
      <c r="A260" s="14"/>
      <c r="B260" s="14"/>
      <c r="C260" s="14"/>
      <c r="D260" s="14"/>
      <c r="E260" s="14"/>
      <c r="F260" s="14"/>
    </row>
    <row r="261" spans="1:6" ht="12.75">
      <c r="A261" s="14"/>
      <c r="B261" s="14"/>
      <c r="C261" s="14"/>
      <c r="D261" s="14"/>
      <c r="E261" s="14"/>
      <c r="F261" s="14"/>
    </row>
    <row r="262" spans="1:6" ht="12.75">
      <c r="A262" s="14"/>
      <c r="B262" s="14"/>
      <c r="C262" s="14"/>
      <c r="D262" s="14"/>
      <c r="E262" s="14"/>
      <c r="F262" s="14"/>
    </row>
    <row r="263" spans="1:6" ht="12.75">
      <c r="A263" s="14"/>
      <c r="B263" s="14"/>
      <c r="C263" s="14"/>
      <c r="D263" s="14"/>
      <c r="E263" s="14"/>
      <c r="F263" s="14"/>
    </row>
    <row r="264" spans="1:6" ht="12.75">
      <c r="A264" s="14"/>
      <c r="B264" s="14"/>
      <c r="C264" s="14"/>
      <c r="D264" s="14"/>
      <c r="E264" s="14"/>
      <c r="F264" s="14"/>
    </row>
    <row r="265" spans="1:6" ht="12.75">
      <c r="A265" s="14"/>
      <c r="B265" s="14"/>
      <c r="C265" s="14"/>
      <c r="D265" s="14"/>
      <c r="E265" s="14"/>
      <c r="F265" s="14"/>
    </row>
    <row r="266" spans="1:6" ht="12.75">
      <c r="A266" s="14"/>
      <c r="B266" s="14"/>
      <c r="C266" s="14"/>
      <c r="D266" s="14"/>
      <c r="E266" s="14"/>
      <c r="F266" s="14"/>
    </row>
    <row r="267" spans="1:6" ht="12.75">
      <c r="A267" s="14"/>
      <c r="B267" s="14"/>
      <c r="C267" s="14"/>
      <c r="D267" s="14"/>
      <c r="E267" s="14"/>
      <c r="F267" s="14"/>
    </row>
    <row r="268" spans="1:6" ht="12.75">
      <c r="A268" s="14"/>
      <c r="B268" s="14"/>
      <c r="C268" s="14"/>
      <c r="D268" s="14"/>
      <c r="E268" s="14"/>
      <c r="F268" s="14"/>
    </row>
    <row r="269" spans="1:6" ht="12.75">
      <c r="A269" s="14"/>
      <c r="B269" s="14"/>
      <c r="C269" s="14"/>
      <c r="D269" s="14"/>
      <c r="E269" s="14"/>
      <c r="F269" s="14"/>
    </row>
    <row r="270" spans="1:6" ht="12.75">
      <c r="A270" s="14"/>
      <c r="B270" s="14"/>
      <c r="C270" s="14"/>
      <c r="D270" s="14"/>
      <c r="E270" s="14"/>
      <c r="F270" s="14"/>
    </row>
    <row r="271" spans="1:6" ht="12.75">
      <c r="A271" s="14"/>
      <c r="B271" s="14"/>
      <c r="C271" s="14"/>
      <c r="D271" s="14"/>
      <c r="E271" s="14"/>
      <c r="F271" s="14"/>
    </row>
    <row r="272" spans="1:6" ht="12.75">
      <c r="A272" s="14"/>
      <c r="B272" s="14"/>
      <c r="C272" s="14"/>
      <c r="D272" s="14"/>
      <c r="E272" s="14"/>
      <c r="F272" s="14"/>
    </row>
    <row r="273" spans="1:6" ht="12.75">
      <c r="A273" s="14"/>
      <c r="B273" s="14"/>
      <c r="C273" s="14"/>
      <c r="D273" s="14"/>
      <c r="E273" s="14"/>
      <c r="F273" s="14"/>
    </row>
    <row r="274" spans="1:6" ht="12.75">
      <c r="A274" s="14"/>
      <c r="B274" s="14"/>
      <c r="C274" s="14"/>
      <c r="D274" s="14"/>
      <c r="E274" s="14"/>
      <c r="F274" s="14"/>
    </row>
    <row r="275" spans="1:6" ht="12.75">
      <c r="A275" s="14"/>
      <c r="B275" s="14"/>
      <c r="C275" s="14"/>
      <c r="D275" s="14"/>
      <c r="E275" s="14"/>
      <c r="F275" s="14"/>
    </row>
    <row r="276" spans="1:6" ht="12.75">
      <c r="A276" s="14"/>
      <c r="B276" s="14"/>
      <c r="C276" s="14"/>
      <c r="D276" s="14"/>
      <c r="E276" s="14"/>
      <c r="F276" s="14"/>
    </row>
    <row r="277" spans="1:6" ht="12.75">
      <c r="A277" s="14"/>
      <c r="B277" s="14"/>
      <c r="C277" s="14"/>
      <c r="D277" s="14"/>
      <c r="E277" s="14"/>
      <c r="F277" s="14"/>
    </row>
    <row r="278" spans="1:6" ht="12.75">
      <c r="A278" s="14"/>
      <c r="B278" s="14"/>
      <c r="C278" s="14"/>
      <c r="D278" s="14"/>
      <c r="E278" s="14"/>
      <c r="F278" s="14"/>
    </row>
    <row r="279" spans="1:6" ht="12.75">
      <c r="A279" s="14"/>
      <c r="B279" s="14"/>
      <c r="C279" s="14"/>
      <c r="D279" s="14"/>
      <c r="E279" s="14"/>
      <c r="F279" s="14"/>
    </row>
    <row r="280" spans="1:6" ht="12.75">
      <c r="A280" s="14"/>
      <c r="B280" s="14"/>
      <c r="C280" s="14"/>
      <c r="D280" s="14"/>
      <c r="E280" s="14"/>
      <c r="F280" s="14"/>
    </row>
    <row r="281" spans="1:6" ht="12.75">
      <c r="A281" s="14"/>
      <c r="B281" s="14"/>
      <c r="C281" s="14"/>
      <c r="D281" s="14"/>
      <c r="E281" s="14"/>
      <c r="F281" s="14"/>
    </row>
    <row r="282" spans="1:6" ht="12.75">
      <c r="A282" s="14"/>
      <c r="B282" s="14"/>
      <c r="C282" s="14"/>
      <c r="D282" s="14"/>
      <c r="E282" s="14"/>
      <c r="F282" s="14"/>
    </row>
    <row r="283" spans="1:6" ht="12.75">
      <c r="A283" s="14"/>
      <c r="B283" s="14"/>
      <c r="C283" s="14"/>
      <c r="D283" s="14"/>
      <c r="E283" s="14"/>
      <c r="F283" s="14"/>
    </row>
    <row r="284" spans="1:6" ht="12.75">
      <c r="A284" s="14"/>
      <c r="B284" s="14"/>
      <c r="C284" s="14"/>
      <c r="D284" s="14"/>
      <c r="E284" s="14"/>
      <c r="F284" s="14"/>
    </row>
    <row r="285" spans="1:6" ht="12.75">
      <c r="A285" s="14"/>
      <c r="B285" s="14"/>
      <c r="C285" s="14"/>
      <c r="D285" s="14"/>
      <c r="E285" s="14"/>
      <c r="F285" s="14"/>
    </row>
    <row r="286" spans="1:6" ht="12.75">
      <c r="A286" s="14"/>
      <c r="B286" s="14"/>
      <c r="C286" s="14"/>
      <c r="D286" s="14"/>
      <c r="E286" s="14"/>
      <c r="F286" s="14"/>
    </row>
    <row r="287" spans="1:6" ht="12.75">
      <c r="A287" s="14"/>
      <c r="B287" s="14"/>
      <c r="C287" s="14"/>
      <c r="D287" s="14"/>
      <c r="E287" s="14"/>
      <c r="F287" s="14"/>
    </row>
    <row r="288" spans="1:6" ht="12.75">
      <c r="A288" s="14"/>
      <c r="B288" s="14"/>
      <c r="C288" s="14"/>
      <c r="D288" s="14"/>
      <c r="E288" s="14"/>
      <c r="F288" s="14"/>
    </row>
    <row r="289" spans="1:6" ht="12.75">
      <c r="A289" s="14"/>
      <c r="B289" s="14"/>
      <c r="C289" s="14"/>
      <c r="D289" s="14"/>
      <c r="E289" s="14"/>
      <c r="F289" s="14"/>
    </row>
    <row r="290" spans="1:6" ht="12.75">
      <c r="A290" s="14"/>
      <c r="B290" s="14"/>
      <c r="C290" s="14"/>
      <c r="D290" s="14"/>
      <c r="E290" s="14"/>
      <c r="F290" s="14"/>
    </row>
    <row r="291" spans="1:6" ht="12.75">
      <c r="A291" s="14"/>
      <c r="B291" s="14"/>
      <c r="C291" s="14"/>
      <c r="D291" s="14"/>
      <c r="E291" s="14"/>
      <c r="F291" s="14"/>
    </row>
    <row r="292" spans="1:6" ht="12.75">
      <c r="A292" s="14"/>
      <c r="B292" s="14"/>
      <c r="C292" s="14"/>
      <c r="D292" s="14"/>
      <c r="E292" s="14"/>
      <c r="F292" s="14"/>
    </row>
    <row r="293" spans="1:6" ht="12.75">
      <c r="A293" s="14"/>
      <c r="B293" s="14"/>
      <c r="C293" s="14"/>
      <c r="D293" s="14"/>
      <c r="E293" s="14"/>
      <c r="F293" s="14"/>
    </row>
    <row r="294" spans="1:6" ht="12.75">
      <c r="A294" s="14"/>
      <c r="B294" s="14"/>
      <c r="C294" s="14"/>
      <c r="D294" s="14"/>
      <c r="E294" s="14"/>
      <c r="F294" s="14"/>
    </row>
    <row r="295" spans="1:6" ht="12.75">
      <c r="A295" s="14"/>
      <c r="B295" s="14"/>
      <c r="C295" s="14"/>
      <c r="D295" s="14"/>
      <c r="E295" s="14"/>
      <c r="F295" s="14"/>
    </row>
    <row r="296" spans="1:6" ht="12.75">
      <c r="A296" s="14"/>
      <c r="B296" s="14"/>
      <c r="C296" s="14"/>
      <c r="D296" s="14"/>
      <c r="E296" s="14"/>
      <c r="F296" s="14"/>
    </row>
    <row r="297" spans="1:6" ht="12.75">
      <c r="A297" s="14"/>
      <c r="B297" s="14"/>
      <c r="C297" s="14"/>
      <c r="D297" s="14"/>
      <c r="E297" s="14"/>
      <c r="F297" s="14"/>
    </row>
    <row r="298" spans="1:6" ht="12.75">
      <c r="A298" s="14"/>
      <c r="B298" s="14"/>
      <c r="C298" s="14"/>
      <c r="D298" s="14"/>
      <c r="E298" s="14"/>
      <c r="F298" s="14"/>
    </row>
    <row r="299" spans="1:6" ht="12.75">
      <c r="A299" s="14"/>
      <c r="B299" s="14"/>
      <c r="C299" s="14"/>
      <c r="D299" s="14"/>
      <c r="E299" s="14"/>
      <c r="F299" s="14"/>
    </row>
    <row r="300" spans="1:6" ht="12.75">
      <c r="A300" s="14"/>
      <c r="B300" s="14"/>
      <c r="C300" s="14"/>
      <c r="D300" s="14"/>
      <c r="E300" s="14"/>
      <c r="F300" s="14"/>
    </row>
    <row r="301" spans="1:6" ht="12.75">
      <c r="A301" s="14"/>
      <c r="B301" s="14"/>
      <c r="C301" s="14"/>
      <c r="D301" s="14"/>
      <c r="E301" s="14"/>
      <c r="F301" s="14"/>
    </row>
    <row r="302" spans="1:6" ht="12.75">
      <c r="A302" s="14"/>
      <c r="B302" s="14"/>
      <c r="C302" s="14"/>
      <c r="D302" s="14"/>
      <c r="E302" s="14"/>
      <c r="F302" s="14"/>
    </row>
    <row r="303" spans="1:6" ht="12.75">
      <c r="A303" s="14"/>
      <c r="B303" s="14"/>
      <c r="C303" s="14"/>
      <c r="D303" s="14"/>
      <c r="E303" s="14"/>
      <c r="F303" s="14"/>
    </row>
    <row r="304" spans="1:6" ht="12.75">
      <c r="A304" s="14"/>
      <c r="B304" s="14"/>
      <c r="C304" s="14"/>
      <c r="D304" s="14"/>
      <c r="E304" s="14"/>
      <c r="F304" s="14"/>
    </row>
    <row r="305" spans="1:6" ht="12.75">
      <c r="A305" s="14"/>
      <c r="B305" s="14"/>
      <c r="C305" s="14"/>
      <c r="D305" s="14"/>
      <c r="E305" s="14"/>
      <c r="F305" s="14"/>
    </row>
    <row r="306" spans="1:6" ht="12.75">
      <c r="A306" s="14"/>
      <c r="B306" s="14"/>
      <c r="C306" s="14"/>
      <c r="D306" s="14"/>
      <c r="E306" s="14"/>
      <c r="F306" s="14"/>
    </row>
    <row r="307" spans="1:6" ht="12.75">
      <c r="A307" s="14"/>
      <c r="B307" s="14"/>
      <c r="C307" s="14"/>
      <c r="D307" s="14"/>
      <c r="E307" s="14"/>
      <c r="F307" s="14"/>
    </row>
    <row r="308" spans="1:6" ht="12.75">
      <c r="A308" s="14"/>
      <c r="B308" s="14"/>
      <c r="C308" s="14"/>
      <c r="D308" s="14"/>
      <c r="E308" s="14"/>
      <c r="F308" s="14"/>
    </row>
    <row r="309" spans="1:6" ht="12.75">
      <c r="A309" s="14"/>
      <c r="B309" s="14"/>
      <c r="C309" s="14"/>
      <c r="D309" s="14"/>
      <c r="E309" s="14"/>
      <c r="F309" s="14"/>
    </row>
    <row r="310" spans="1:6" ht="12.75">
      <c r="A310" s="14"/>
      <c r="B310" s="14"/>
      <c r="C310" s="14"/>
      <c r="D310" s="14"/>
      <c r="E310" s="14"/>
      <c r="F310" s="14"/>
    </row>
    <row r="311" spans="1:6" ht="12.75">
      <c r="A311" s="14"/>
      <c r="B311" s="14"/>
      <c r="C311" s="14"/>
      <c r="D311" s="14"/>
      <c r="E311" s="14"/>
      <c r="F311" s="14"/>
    </row>
    <row r="312" spans="1:6" ht="12.75">
      <c r="A312" s="14"/>
      <c r="B312" s="14"/>
      <c r="C312" s="14"/>
      <c r="D312" s="14"/>
      <c r="E312" s="14"/>
      <c r="F312" s="14"/>
    </row>
    <row r="313" spans="1:6" ht="12.75">
      <c r="A313" s="14"/>
      <c r="B313" s="14"/>
      <c r="C313" s="14"/>
      <c r="D313" s="14"/>
      <c r="E313" s="14"/>
      <c r="F313" s="14"/>
    </row>
    <row r="314" spans="1:6" ht="12.75">
      <c r="A314" s="14"/>
      <c r="B314" s="14"/>
      <c r="C314" s="14"/>
      <c r="D314" s="14"/>
      <c r="E314" s="14"/>
      <c r="F314" s="14"/>
    </row>
    <row r="315" spans="1:6" ht="12.75">
      <c r="A315" s="14"/>
      <c r="B315" s="14"/>
      <c r="C315" s="14"/>
      <c r="D315" s="14"/>
      <c r="E315" s="14"/>
      <c r="F315" s="14"/>
    </row>
    <row r="316" spans="1:6" ht="12.75">
      <c r="A316" s="14"/>
      <c r="B316" s="14"/>
      <c r="C316" s="14"/>
      <c r="D316" s="14"/>
      <c r="E316" s="14"/>
      <c r="F316" s="14"/>
    </row>
    <row r="317" spans="1:6" ht="12.75">
      <c r="A317" s="14"/>
      <c r="B317" s="14"/>
      <c r="C317" s="14"/>
      <c r="D317" s="14"/>
      <c r="E317" s="14"/>
      <c r="F317" s="14"/>
    </row>
    <row r="318" spans="1:6" ht="12.75">
      <c r="A318" s="14"/>
      <c r="B318" s="14"/>
      <c r="C318" s="14"/>
      <c r="D318" s="14"/>
      <c r="E318" s="14"/>
      <c r="F318" s="14"/>
    </row>
    <row r="319" spans="1:6" ht="12.75">
      <c r="A319" s="14"/>
      <c r="B319" s="14"/>
      <c r="C319" s="14"/>
      <c r="D319" s="14"/>
      <c r="E319" s="14"/>
      <c r="F319" s="14"/>
    </row>
    <row r="320" spans="1:6" ht="12.75">
      <c r="A320" s="14"/>
      <c r="B320" s="14"/>
      <c r="C320" s="14"/>
      <c r="D320" s="14"/>
      <c r="E320" s="14"/>
      <c r="F320" s="14"/>
    </row>
    <row r="321" spans="1:6" ht="12.75">
      <c r="A321" s="14"/>
      <c r="B321" s="14"/>
      <c r="C321" s="14"/>
      <c r="D321" s="14"/>
      <c r="E321" s="14"/>
      <c r="F321" s="14"/>
    </row>
    <row r="322" spans="1:6" ht="12.75">
      <c r="A322" s="14"/>
      <c r="B322" s="14"/>
      <c r="C322" s="14"/>
      <c r="D322" s="14"/>
      <c r="E322" s="14"/>
      <c r="F322" s="14"/>
    </row>
    <row r="323" spans="1:6" ht="12.75">
      <c r="A323" s="14"/>
      <c r="B323" s="14"/>
      <c r="C323" s="14"/>
      <c r="D323" s="14"/>
      <c r="E323" s="14"/>
      <c r="F323" s="14"/>
    </row>
    <row r="324" spans="1:6" ht="12.75">
      <c r="A324" s="14"/>
      <c r="B324" s="14"/>
      <c r="C324" s="14"/>
      <c r="D324" s="14"/>
      <c r="E324" s="14"/>
      <c r="F324" s="14"/>
    </row>
    <row r="325" spans="1:6" ht="12.75">
      <c r="A325" s="14"/>
      <c r="B325" s="14"/>
      <c r="C325" s="14"/>
      <c r="D325" s="14"/>
      <c r="E325" s="14"/>
      <c r="F325" s="14"/>
    </row>
    <row r="326" spans="1:6" ht="12.75">
      <c r="A326" s="14"/>
      <c r="B326" s="14"/>
      <c r="C326" s="14"/>
      <c r="D326" s="14"/>
      <c r="E326" s="14"/>
      <c r="F326" s="14"/>
    </row>
    <row r="327" spans="1:6" ht="12.75">
      <c r="A327" s="14"/>
      <c r="B327" s="14"/>
      <c r="C327" s="14"/>
      <c r="D327" s="14"/>
      <c r="E327" s="14"/>
      <c r="F327" s="14"/>
    </row>
    <row r="328" spans="1:6" ht="12.75">
      <c r="A328" s="14"/>
      <c r="B328" s="14"/>
      <c r="C328" s="14"/>
      <c r="D328" s="14"/>
      <c r="E328" s="14"/>
      <c r="F328" s="14"/>
    </row>
    <row r="329" spans="1:6" ht="12.75">
      <c r="A329" s="14"/>
      <c r="B329" s="14"/>
      <c r="C329" s="14"/>
      <c r="D329" s="14"/>
      <c r="E329" s="14"/>
      <c r="F329" s="14"/>
    </row>
    <row r="330" spans="1:6" ht="12.75">
      <c r="A330" s="14"/>
      <c r="B330" s="14"/>
      <c r="C330" s="14"/>
      <c r="D330" s="14"/>
      <c r="E330" s="14"/>
      <c r="F330" s="14"/>
    </row>
    <row r="331" spans="1:6" ht="12.75">
      <c r="A331" s="14"/>
      <c r="B331" s="14"/>
      <c r="C331" s="14"/>
      <c r="D331" s="14"/>
      <c r="E331" s="14"/>
      <c r="F331" s="14"/>
    </row>
    <row r="332" spans="1:6" ht="12.75">
      <c r="A332" s="14"/>
      <c r="B332" s="14"/>
      <c r="C332" s="14"/>
      <c r="D332" s="14"/>
      <c r="E332" s="14"/>
      <c r="F332" s="14"/>
    </row>
    <row r="333" spans="1:6" ht="12.75">
      <c r="A333" s="14"/>
      <c r="B333" s="14"/>
      <c r="C333" s="14"/>
      <c r="D333" s="14"/>
      <c r="E333" s="14"/>
      <c r="F333" s="14"/>
    </row>
    <row r="334" spans="1:6" ht="12.75">
      <c r="A334" s="14"/>
      <c r="B334" s="14"/>
      <c r="C334" s="14"/>
      <c r="D334" s="14"/>
      <c r="E334" s="14"/>
      <c r="F334" s="14"/>
    </row>
    <row r="335" spans="1:6" ht="12.75">
      <c r="A335" s="14"/>
      <c r="B335" s="14"/>
      <c r="C335" s="14"/>
      <c r="D335" s="14"/>
      <c r="E335" s="14"/>
      <c r="F335" s="14"/>
    </row>
    <row r="336" spans="1:6" ht="12.75">
      <c r="A336" s="14"/>
      <c r="B336" s="14"/>
      <c r="C336" s="14"/>
      <c r="D336" s="14"/>
      <c r="E336" s="14"/>
      <c r="F336" s="14"/>
    </row>
    <row r="337" spans="1:6" ht="12.75">
      <c r="A337" s="14"/>
      <c r="B337" s="14"/>
      <c r="C337" s="14"/>
      <c r="D337" s="14"/>
      <c r="E337" s="14"/>
      <c r="F337" s="14"/>
    </row>
    <row r="338" spans="1:6" ht="12.75">
      <c r="A338" s="14"/>
      <c r="B338" s="14"/>
      <c r="C338" s="14"/>
      <c r="D338" s="14"/>
      <c r="E338" s="14"/>
      <c r="F338" s="14"/>
    </row>
    <row r="339" spans="1:6" ht="12.75">
      <c r="A339" s="14"/>
      <c r="B339" s="14"/>
      <c r="C339" s="14"/>
      <c r="D339" s="14"/>
      <c r="E339" s="14"/>
      <c r="F339" s="14"/>
    </row>
    <row r="340" spans="1:6" ht="12.75">
      <c r="A340" s="14"/>
      <c r="B340" s="14"/>
      <c r="C340" s="14"/>
      <c r="D340" s="14"/>
      <c r="E340" s="14"/>
      <c r="F340" s="14"/>
    </row>
    <row r="341" spans="1:6" ht="12.75">
      <c r="A341" s="14"/>
      <c r="B341" s="14"/>
      <c r="C341" s="14"/>
      <c r="D341" s="14"/>
      <c r="E341" s="14"/>
      <c r="F341" s="14"/>
    </row>
    <row r="342" spans="1:6" ht="12.75">
      <c r="A342" s="17"/>
      <c r="B342" s="17"/>
      <c r="C342" s="17"/>
      <c r="D342" s="17"/>
      <c r="E342" s="17"/>
      <c r="F342" s="17"/>
    </row>
    <row r="343" spans="1:6" ht="12.75">
      <c r="A343" s="17"/>
      <c r="B343" s="17"/>
      <c r="C343" s="17"/>
      <c r="D343" s="17"/>
      <c r="E343" s="17"/>
      <c r="F343" s="17"/>
    </row>
    <row r="344" spans="1:6" ht="12.75">
      <c r="A344" s="17"/>
      <c r="B344" s="17"/>
      <c r="C344" s="17"/>
      <c r="D344" s="17"/>
      <c r="E344" s="17"/>
      <c r="F344" s="17"/>
    </row>
    <row r="345" spans="1:6" ht="12.75">
      <c r="A345" s="17"/>
      <c r="B345" s="17"/>
      <c r="C345" s="17"/>
      <c r="D345" s="17"/>
      <c r="E345" s="17"/>
      <c r="F345" s="17"/>
    </row>
    <row r="346" spans="1:6" ht="12.75">
      <c r="A346" s="17"/>
      <c r="B346" s="17"/>
      <c r="C346" s="17"/>
      <c r="D346" s="17"/>
      <c r="E346" s="17"/>
      <c r="F346" s="17"/>
    </row>
    <row r="347" spans="1:6" ht="12.75">
      <c r="A347" s="17"/>
      <c r="B347" s="17"/>
      <c r="C347" s="17"/>
      <c r="D347" s="17"/>
      <c r="E347" s="17"/>
      <c r="F347" s="17"/>
    </row>
    <row r="348" spans="1:6" ht="12.75">
      <c r="A348" s="17"/>
      <c r="B348" s="17"/>
      <c r="C348" s="17"/>
      <c r="D348" s="17"/>
      <c r="E348" s="17"/>
      <c r="F348" s="17"/>
    </row>
    <row r="349" spans="1:6" ht="12.75">
      <c r="A349" s="17"/>
      <c r="B349" s="17"/>
      <c r="C349" s="17"/>
      <c r="D349" s="17"/>
      <c r="E349" s="17"/>
      <c r="F349" s="17"/>
    </row>
    <row r="350" spans="1:6" ht="12.75">
      <c r="A350" s="17"/>
      <c r="B350" s="17"/>
      <c r="C350" s="17"/>
      <c r="D350" s="17"/>
      <c r="E350" s="17"/>
      <c r="F350" s="17"/>
    </row>
    <row r="351" spans="1:6" ht="12.75">
      <c r="A351" s="17"/>
      <c r="B351" s="17"/>
      <c r="C351" s="17"/>
      <c r="D351" s="17"/>
      <c r="E351" s="17"/>
      <c r="F351" s="17"/>
    </row>
    <row r="352" spans="1:6" ht="12.75">
      <c r="A352" s="17"/>
      <c r="B352" s="17"/>
      <c r="C352" s="17"/>
      <c r="D352" s="17"/>
      <c r="E352" s="17"/>
      <c r="F352" s="17"/>
    </row>
    <row r="353" spans="1:6" ht="12.75">
      <c r="A353" s="17"/>
      <c r="B353" s="17"/>
      <c r="C353" s="17"/>
      <c r="D353" s="17"/>
      <c r="E353" s="17"/>
      <c r="F353" s="17"/>
    </row>
    <row r="354" spans="1:6" ht="12.75">
      <c r="A354" s="17"/>
      <c r="B354" s="17"/>
      <c r="C354" s="17"/>
      <c r="D354" s="17"/>
      <c r="E354" s="17"/>
      <c r="F354" s="17"/>
    </row>
    <row r="355" spans="1:6" ht="12.75">
      <c r="A355" s="17"/>
      <c r="B355" s="17"/>
      <c r="C355" s="17"/>
      <c r="D355" s="17"/>
      <c r="E355" s="17"/>
      <c r="F355" s="17"/>
    </row>
    <row r="356" spans="1:6" ht="12.75">
      <c r="A356" s="17"/>
      <c r="B356" s="17"/>
      <c r="C356" s="17"/>
      <c r="D356" s="17"/>
      <c r="E356" s="17"/>
      <c r="F356" s="17"/>
    </row>
    <row r="357" spans="1:6" ht="12.75">
      <c r="A357" s="17"/>
      <c r="B357" s="17"/>
      <c r="C357" s="17"/>
      <c r="D357" s="17"/>
      <c r="E357" s="17"/>
      <c r="F357" s="17"/>
    </row>
    <row r="358" spans="1:6" ht="12.75">
      <c r="A358" s="17"/>
      <c r="B358" s="17"/>
      <c r="C358" s="17"/>
      <c r="D358" s="17"/>
      <c r="E358" s="17"/>
      <c r="F358" s="17"/>
    </row>
    <row r="359" spans="1:6" ht="12.75">
      <c r="A359" s="17"/>
      <c r="B359" s="17"/>
      <c r="C359" s="17"/>
      <c r="D359" s="17"/>
      <c r="E359" s="17"/>
      <c r="F359" s="17"/>
    </row>
    <row r="360" spans="1:6" ht="12.75">
      <c r="A360" s="17"/>
      <c r="B360" s="17"/>
      <c r="C360" s="17"/>
      <c r="D360" s="17"/>
      <c r="E360" s="17"/>
      <c r="F360" s="17"/>
    </row>
    <row r="361" spans="1:6" ht="12.75">
      <c r="A361" s="17"/>
      <c r="B361" s="17"/>
      <c r="C361" s="17"/>
      <c r="D361" s="17"/>
      <c r="E361" s="17"/>
      <c r="F361" s="17"/>
    </row>
    <row r="362" spans="1:6" ht="12.75">
      <c r="A362" s="17"/>
      <c r="B362" s="17"/>
      <c r="C362" s="17"/>
      <c r="D362" s="17"/>
      <c r="E362" s="17"/>
      <c r="F362" s="17"/>
    </row>
    <row r="363" spans="1:6" ht="12.75">
      <c r="A363" s="17"/>
      <c r="B363" s="17"/>
      <c r="C363" s="17"/>
      <c r="D363" s="17"/>
      <c r="E363" s="17"/>
      <c r="F363" s="17"/>
    </row>
    <row r="364" spans="1:6" ht="12.75">
      <c r="A364" s="17"/>
      <c r="B364" s="17"/>
      <c r="C364" s="17"/>
      <c r="D364" s="17"/>
      <c r="E364" s="17"/>
      <c r="F364" s="17"/>
    </row>
    <row r="365" spans="1:6" ht="12.75">
      <c r="A365" s="17"/>
      <c r="B365" s="17"/>
      <c r="C365" s="17"/>
      <c r="D365" s="17"/>
      <c r="E365" s="17"/>
      <c r="F365" s="17"/>
    </row>
    <row r="366" spans="1:6" ht="12.75">
      <c r="A366" s="17"/>
      <c r="B366" s="17"/>
      <c r="C366" s="17"/>
      <c r="D366" s="17"/>
      <c r="E366" s="17"/>
      <c r="F366" s="17"/>
    </row>
    <row r="367" spans="1:6" ht="12.75">
      <c r="A367" s="17"/>
      <c r="B367" s="17"/>
      <c r="C367" s="17"/>
      <c r="D367" s="17"/>
      <c r="E367" s="17"/>
      <c r="F367" s="17"/>
    </row>
    <row r="368" spans="1:6" ht="12.75">
      <c r="A368" s="17"/>
      <c r="B368" s="17"/>
      <c r="C368" s="17"/>
      <c r="D368" s="17"/>
      <c r="E368" s="17"/>
      <c r="F368" s="17"/>
    </row>
    <row r="369" spans="1:6" ht="12.75">
      <c r="A369" s="17"/>
      <c r="B369" s="17"/>
      <c r="C369" s="17"/>
      <c r="D369" s="17"/>
      <c r="E369" s="17"/>
      <c r="F369" s="17"/>
    </row>
    <row r="370" spans="1:6" ht="12.75">
      <c r="A370" s="17"/>
      <c r="B370" s="17"/>
      <c r="C370" s="17"/>
      <c r="D370" s="17"/>
      <c r="E370" s="17"/>
      <c r="F370" s="17"/>
    </row>
    <row r="371" spans="1:6" ht="12.75">
      <c r="A371" s="17"/>
      <c r="B371" s="17"/>
      <c r="C371" s="17"/>
      <c r="D371" s="17"/>
      <c r="E371" s="17"/>
      <c r="F371" s="17"/>
    </row>
    <row r="372" spans="1:6" ht="12.75">
      <c r="A372" s="17"/>
      <c r="B372" s="17"/>
      <c r="C372" s="17"/>
      <c r="D372" s="17"/>
      <c r="E372" s="17"/>
      <c r="F372" s="17"/>
    </row>
    <row r="373" spans="1:6" ht="12.75">
      <c r="A373" s="17"/>
      <c r="B373" s="17"/>
      <c r="C373" s="17"/>
      <c r="D373" s="17"/>
      <c r="E373" s="17"/>
      <c r="F373" s="17"/>
    </row>
    <row r="374" spans="1:6" ht="12.75">
      <c r="A374" s="17"/>
      <c r="B374" s="17"/>
      <c r="C374" s="17"/>
      <c r="D374" s="17"/>
      <c r="E374" s="17"/>
      <c r="F374" s="17"/>
    </row>
    <row r="375" spans="1:6" ht="12.75">
      <c r="A375" s="17"/>
      <c r="B375" s="17"/>
      <c r="C375" s="17"/>
      <c r="D375" s="17"/>
      <c r="E375" s="17"/>
      <c r="F375" s="17"/>
    </row>
    <row r="376" spans="1:6" ht="12.75">
      <c r="A376" s="17"/>
      <c r="B376" s="17"/>
      <c r="C376" s="17"/>
      <c r="D376" s="17"/>
      <c r="E376" s="17"/>
      <c r="F376" s="17"/>
    </row>
    <row r="377" spans="1:6" ht="12.75">
      <c r="A377" s="17"/>
      <c r="B377" s="17"/>
      <c r="C377" s="17"/>
      <c r="D377" s="17"/>
      <c r="E377" s="17"/>
      <c r="F377" s="17"/>
    </row>
    <row r="378" spans="1:6" ht="12.75">
      <c r="A378" s="17"/>
      <c r="B378" s="17"/>
      <c r="C378" s="17"/>
      <c r="D378" s="17"/>
      <c r="E378" s="17"/>
      <c r="F378" s="17"/>
    </row>
    <row r="379" spans="1:6" ht="12.75">
      <c r="A379" s="17"/>
      <c r="B379" s="17"/>
      <c r="C379" s="17"/>
      <c r="D379" s="17"/>
      <c r="E379" s="17"/>
      <c r="F379" s="17"/>
    </row>
    <row r="380" spans="1:6" ht="12.75">
      <c r="A380" s="17"/>
      <c r="B380" s="17"/>
      <c r="C380" s="17"/>
      <c r="D380" s="17"/>
      <c r="E380" s="17"/>
      <c r="F380" s="17"/>
    </row>
    <row r="381" spans="1:6" ht="12.75">
      <c r="A381" s="17"/>
      <c r="B381" s="17"/>
      <c r="C381" s="17"/>
      <c r="D381" s="17"/>
      <c r="E381" s="17"/>
      <c r="F381" s="17"/>
    </row>
    <row r="382" spans="1:6" ht="12.75">
      <c r="A382" s="17"/>
      <c r="B382" s="17"/>
      <c r="C382" s="17"/>
      <c r="D382" s="17"/>
      <c r="E382" s="17"/>
      <c r="F382" s="17"/>
    </row>
    <row r="383" spans="1:6" ht="12.75">
      <c r="A383" s="17"/>
      <c r="B383" s="17"/>
      <c r="C383" s="17"/>
      <c r="D383" s="17"/>
      <c r="E383" s="17"/>
      <c r="F383" s="17"/>
    </row>
    <row r="384" spans="1:6" ht="12.75">
      <c r="A384" s="17"/>
      <c r="B384" s="17"/>
      <c r="C384" s="17"/>
      <c r="D384" s="17"/>
      <c r="E384" s="17"/>
      <c r="F384" s="17"/>
    </row>
    <row r="385" spans="1:6" ht="12.75">
      <c r="A385" s="17"/>
      <c r="B385" s="17"/>
      <c r="C385" s="17"/>
      <c r="D385" s="17"/>
      <c r="E385" s="17"/>
      <c r="F385" s="17"/>
    </row>
    <row r="386" spans="1:6" ht="12.75">
      <c r="A386" s="17"/>
      <c r="B386" s="17"/>
      <c r="C386" s="17"/>
      <c r="D386" s="17"/>
      <c r="E386" s="17"/>
      <c r="F386" s="17"/>
    </row>
    <row r="387" spans="1:6" ht="12.75">
      <c r="A387" s="17"/>
      <c r="B387" s="17"/>
      <c r="C387" s="17"/>
      <c r="D387" s="17"/>
      <c r="E387" s="17"/>
      <c r="F387" s="17"/>
    </row>
    <row r="388" spans="1:6" ht="12.75">
      <c r="A388" s="17"/>
      <c r="B388" s="17"/>
      <c r="C388" s="17"/>
      <c r="D388" s="17"/>
      <c r="E388" s="17"/>
      <c r="F388" s="17"/>
    </row>
    <row r="389" spans="1:6" ht="12.75">
      <c r="A389" s="17"/>
      <c r="B389" s="17"/>
      <c r="C389" s="17"/>
      <c r="D389" s="17"/>
      <c r="E389" s="17"/>
      <c r="F389" s="17"/>
    </row>
    <row r="390" spans="1:6" ht="12.75">
      <c r="A390" s="17"/>
      <c r="B390" s="17"/>
      <c r="C390" s="17"/>
      <c r="D390" s="17"/>
      <c r="E390" s="17"/>
      <c r="F390" s="17"/>
    </row>
    <row r="391" spans="1:6" ht="12.75">
      <c r="A391" s="17"/>
      <c r="B391" s="17"/>
      <c r="C391" s="17"/>
      <c r="D391" s="17"/>
      <c r="E391" s="17"/>
      <c r="F391" s="17"/>
    </row>
    <row r="392" spans="1:6" ht="12.75">
      <c r="A392" s="17"/>
      <c r="B392" s="17"/>
      <c r="C392" s="17"/>
      <c r="D392" s="17"/>
      <c r="E392" s="17"/>
      <c r="F392" s="17"/>
    </row>
    <row r="393" spans="1:6" ht="12.75">
      <c r="A393" s="17"/>
      <c r="B393" s="17"/>
      <c r="C393" s="17"/>
      <c r="D393" s="17"/>
      <c r="E393" s="17"/>
      <c r="F393" s="17"/>
    </row>
    <row r="394" spans="1:6" ht="12.75">
      <c r="A394" s="17"/>
      <c r="B394" s="17"/>
      <c r="C394" s="17"/>
      <c r="D394" s="17"/>
      <c r="E394" s="17"/>
      <c r="F394" s="17"/>
    </row>
    <row r="395" spans="1:6" ht="12.75">
      <c r="A395" s="17"/>
      <c r="B395" s="17"/>
      <c r="C395" s="17"/>
      <c r="D395" s="17"/>
      <c r="E395" s="17"/>
      <c r="F395" s="17"/>
    </row>
    <row r="396" spans="1:6" ht="12.75">
      <c r="A396" s="17"/>
      <c r="B396" s="17"/>
      <c r="C396" s="17"/>
      <c r="D396" s="17"/>
      <c r="E396" s="17"/>
      <c r="F396" s="17"/>
    </row>
    <row r="397" spans="1:6" ht="12.75">
      <c r="A397" s="17"/>
      <c r="B397" s="17"/>
      <c r="C397" s="17"/>
      <c r="D397" s="17"/>
      <c r="E397" s="17"/>
      <c r="F397" s="17"/>
    </row>
    <row r="398" spans="1:6" ht="12.75">
      <c r="A398" s="17"/>
      <c r="B398" s="17"/>
      <c r="C398" s="17"/>
      <c r="D398" s="17"/>
      <c r="E398" s="17"/>
      <c r="F398" s="17"/>
    </row>
    <row r="399" spans="1:6" ht="12.75">
      <c r="A399" s="17"/>
      <c r="B399" s="17"/>
      <c r="C399" s="17"/>
      <c r="D399" s="17"/>
      <c r="E399" s="17"/>
      <c r="F399" s="17"/>
    </row>
    <row r="400" spans="1:6" ht="12.75">
      <c r="A400" s="17"/>
      <c r="B400" s="17"/>
      <c r="C400" s="17"/>
      <c r="D400" s="17"/>
      <c r="E400" s="17"/>
      <c r="F400" s="17"/>
    </row>
    <row r="401" spans="1:6" ht="12.75">
      <c r="A401" s="17"/>
      <c r="B401" s="17"/>
      <c r="C401" s="17"/>
      <c r="D401" s="17"/>
      <c r="E401" s="17"/>
      <c r="F401" s="17"/>
    </row>
    <row r="402" spans="1:6" ht="12.75">
      <c r="A402" s="17"/>
      <c r="B402" s="17"/>
      <c r="C402" s="17"/>
      <c r="D402" s="17"/>
      <c r="E402" s="17"/>
      <c r="F402" s="17"/>
    </row>
    <row r="403" spans="1:6" ht="12.75">
      <c r="A403" s="17"/>
      <c r="B403" s="17"/>
      <c r="C403" s="17"/>
      <c r="D403" s="17"/>
      <c r="E403" s="17"/>
      <c r="F403" s="17"/>
    </row>
    <row r="404" spans="1:6" ht="12.75">
      <c r="A404" s="17"/>
      <c r="B404" s="17"/>
      <c r="C404" s="17"/>
      <c r="D404" s="17"/>
      <c r="E404" s="17"/>
      <c r="F404" s="17"/>
    </row>
    <row r="405" spans="1:6" ht="12.75">
      <c r="A405" s="17"/>
      <c r="B405" s="17"/>
      <c r="C405" s="17"/>
      <c r="D405" s="17"/>
      <c r="E405" s="17"/>
      <c r="F405" s="17"/>
    </row>
    <row r="406" spans="1:6" ht="12.75">
      <c r="A406" s="17"/>
      <c r="B406" s="17"/>
      <c r="C406" s="17"/>
      <c r="D406" s="17"/>
      <c r="E406" s="17"/>
      <c r="F406" s="17"/>
    </row>
    <row r="407" spans="1:6" ht="12.75">
      <c r="A407" s="17"/>
      <c r="B407" s="17"/>
      <c r="C407" s="17"/>
      <c r="D407" s="17"/>
      <c r="E407" s="17"/>
      <c r="F407" s="17"/>
    </row>
    <row r="408" spans="1:6" ht="12.75">
      <c r="A408" s="17"/>
      <c r="B408" s="17"/>
      <c r="C408" s="17"/>
      <c r="D408" s="17"/>
      <c r="E408" s="17"/>
      <c r="F408" s="17"/>
    </row>
    <row r="409" spans="1:6" ht="12.75">
      <c r="A409" s="17"/>
      <c r="B409" s="17"/>
      <c r="C409" s="17"/>
      <c r="D409" s="17"/>
      <c r="E409" s="17"/>
      <c r="F409" s="17"/>
    </row>
    <row r="410" spans="1:6" ht="12.75">
      <c r="A410" s="17"/>
      <c r="B410" s="17"/>
      <c r="C410" s="17"/>
      <c r="D410" s="17"/>
      <c r="E410" s="17"/>
      <c r="F410" s="17"/>
    </row>
    <row r="411" spans="1:6" ht="12.75">
      <c r="A411" s="17"/>
      <c r="B411" s="17"/>
      <c r="C411" s="17"/>
      <c r="D411" s="17"/>
      <c r="E411" s="17"/>
      <c r="F411" s="17"/>
    </row>
    <row r="412" spans="1:6" ht="12.75">
      <c r="A412" s="17"/>
      <c r="B412" s="17"/>
      <c r="C412" s="17"/>
      <c r="D412" s="17"/>
      <c r="E412" s="17"/>
      <c r="F412" s="17"/>
    </row>
    <row r="413" spans="1:6" ht="12.75">
      <c r="A413" s="17"/>
      <c r="B413" s="17"/>
      <c r="C413" s="17"/>
      <c r="D413" s="17"/>
      <c r="E413" s="17"/>
      <c r="F413" s="17"/>
    </row>
    <row r="414" spans="1:6" ht="12.75">
      <c r="A414" s="17"/>
      <c r="B414" s="17"/>
      <c r="C414" s="17"/>
      <c r="D414" s="17"/>
      <c r="E414" s="17"/>
      <c r="F414" s="17"/>
    </row>
    <row r="415" spans="1:6" ht="12.75">
      <c r="A415" s="17"/>
      <c r="B415" s="17"/>
      <c r="C415" s="17"/>
      <c r="D415" s="17"/>
      <c r="E415" s="17"/>
      <c r="F415" s="17"/>
    </row>
    <row r="416" spans="1:6" ht="12.75">
      <c r="A416" s="17"/>
      <c r="B416" s="17"/>
      <c r="C416" s="17"/>
      <c r="D416" s="17"/>
      <c r="E416" s="17"/>
      <c r="F416" s="17"/>
    </row>
    <row r="417" spans="1:6" ht="12.75">
      <c r="A417" s="17"/>
      <c r="B417" s="17"/>
      <c r="C417" s="17"/>
      <c r="D417" s="17"/>
      <c r="E417" s="17"/>
      <c r="F417" s="17"/>
    </row>
    <row r="418" spans="1:6" ht="12.75">
      <c r="A418" s="17"/>
      <c r="B418" s="17"/>
      <c r="C418" s="17"/>
      <c r="D418" s="17"/>
      <c r="E418" s="17"/>
      <c r="F418" s="17"/>
    </row>
    <row r="419" spans="1:6" ht="12.75">
      <c r="A419" s="17"/>
      <c r="B419" s="17"/>
      <c r="C419" s="17"/>
      <c r="D419" s="17"/>
      <c r="E419" s="17"/>
      <c r="F419" s="17"/>
    </row>
    <row r="420" spans="1:6" ht="12.75">
      <c r="A420" s="17"/>
      <c r="B420" s="17"/>
      <c r="C420" s="17"/>
      <c r="D420" s="17"/>
      <c r="E420" s="17"/>
      <c r="F420" s="17"/>
    </row>
    <row r="421" spans="1:6" ht="12.75">
      <c r="A421" s="17"/>
      <c r="B421" s="17"/>
      <c r="C421" s="17"/>
      <c r="D421" s="17"/>
      <c r="E421" s="17"/>
      <c r="F421" s="17"/>
    </row>
    <row r="422" spans="1:6" ht="12.75">
      <c r="A422" s="17"/>
      <c r="B422" s="17"/>
      <c r="C422" s="17"/>
      <c r="D422" s="17"/>
      <c r="E422" s="17"/>
      <c r="F422" s="17"/>
    </row>
    <row r="423" spans="1:6" ht="12.75">
      <c r="A423" s="17"/>
      <c r="B423" s="17"/>
      <c r="C423" s="17"/>
      <c r="D423" s="17"/>
      <c r="E423" s="17"/>
      <c r="F423" s="17"/>
    </row>
    <row r="424" spans="1:6" ht="12.75">
      <c r="A424" s="17"/>
      <c r="B424" s="17"/>
      <c r="C424" s="17"/>
      <c r="D424" s="17"/>
      <c r="E424" s="17"/>
      <c r="F424" s="17"/>
    </row>
    <row r="425" spans="1:6" ht="12.75">
      <c r="A425" s="17"/>
      <c r="B425" s="17"/>
      <c r="C425" s="17"/>
      <c r="D425" s="17"/>
      <c r="E425" s="17"/>
      <c r="F425" s="17"/>
    </row>
    <row r="426" spans="1:6" ht="12.75">
      <c r="A426" s="17"/>
      <c r="B426" s="17"/>
      <c r="C426" s="17"/>
      <c r="D426" s="17"/>
      <c r="E426" s="17"/>
      <c r="F426" s="17"/>
    </row>
    <row r="427" spans="1:6" ht="12.75">
      <c r="A427" s="17"/>
      <c r="B427" s="17"/>
      <c r="C427" s="17"/>
      <c r="D427" s="17"/>
      <c r="E427" s="17"/>
      <c r="F427" s="17"/>
    </row>
    <row r="428" spans="1:6" ht="12.75">
      <c r="A428" s="17"/>
      <c r="B428" s="17"/>
      <c r="C428" s="17"/>
      <c r="D428" s="17"/>
      <c r="E428" s="17"/>
      <c r="F428" s="17"/>
    </row>
    <row r="429" spans="1:6" ht="12.75">
      <c r="A429" s="17"/>
      <c r="B429" s="17"/>
      <c r="C429" s="17"/>
      <c r="D429" s="17"/>
      <c r="E429" s="17"/>
      <c r="F429" s="17"/>
    </row>
    <row r="430" spans="1:6" ht="12.75">
      <c r="A430" s="17"/>
      <c r="B430" s="17"/>
      <c r="C430" s="17"/>
      <c r="D430" s="17"/>
      <c r="E430" s="17"/>
      <c r="F430" s="17"/>
    </row>
    <row r="431" spans="1:6" ht="12.75">
      <c r="A431" s="17"/>
      <c r="B431" s="17"/>
      <c r="C431" s="17"/>
      <c r="D431" s="17"/>
      <c r="E431" s="17"/>
      <c r="F431" s="17"/>
    </row>
    <row r="432" spans="1:6" ht="12.75">
      <c r="A432" s="17"/>
      <c r="B432" s="17"/>
      <c r="C432" s="17"/>
      <c r="D432" s="17"/>
      <c r="E432" s="17"/>
      <c r="F432" s="17"/>
    </row>
    <row r="433" spans="1:6" ht="12.75">
      <c r="A433" s="17"/>
      <c r="B433" s="17"/>
      <c r="C433" s="17"/>
      <c r="D433" s="17"/>
      <c r="E433" s="17"/>
      <c r="F433" s="17"/>
    </row>
    <row r="434" spans="1:6" ht="12.75">
      <c r="A434" s="17"/>
      <c r="B434" s="17"/>
      <c r="C434" s="17"/>
      <c r="D434" s="17"/>
      <c r="E434" s="17"/>
      <c r="F434" s="17"/>
    </row>
    <row r="435" spans="1:6" ht="12.75">
      <c r="A435" s="17"/>
      <c r="B435" s="17"/>
      <c r="C435" s="17"/>
      <c r="D435" s="17"/>
      <c r="E435" s="17"/>
      <c r="F435" s="17"/>
    </row>
    <row r="436" spans="1:6" ht="12.75">
      <c r="A436" s="17"/>
      <c r="B436" s="17"/>
      <c r="C436" s="17"/>
      <c r="D436" s="17"/>
      <c r="E436" s="17"/>
      <c r="F436" s="17"/>
    </row>
    <row r="437" spans="1:6" ht="12.75">
      <c r="A437" s="17"/>
      <c r="B437" s="17"/>
      <c r="C437" s="17"/>
      <c r="D437" s="17"/>
      <c r="E437" s="17"/>
      <c r="F437" s="17"/>
    </row>
    <row r="438" spans="1:6" ht="12.75">
      <c r="A438" s="17"/>
      <c r="B438" s="17"/>
      <c r="C438" s="17"/>
      <c r="D438" s="17"/>
      <c r="E438" s="17"/>
      <c r="F438" s="17"/>
    </row>
    <row r="439" spans="1:6" ht="12.75">
      <c r="A439" s="17"/>
      <c r="B439" s="17"/>
      <c r="C439" s="17"/>
      <c r="D439" s="17"/>
      <c r="E439" s="17"/>
      <c r="F439" s="17"/>
    </row>
    <row r="440" spans="1:6" ht="12.75">
      <c r="A440" s="17"/>
      <c r="B440" s="17"/>
      <c r="C440" s="17"/>
      <c r="D440" s="17"/>
      <c r="E440" s="17"/>
      <c r="F440" s="17"/>
    </row>
    <row r="441" spans="1:6" ht="12.75">
      <c r="A441" s="17"/>
      <c r="B441" s="17"/>
      <c r="C441" s="17"/>
      <c r="D441" s="17"/>
      <c r="E441" s="17"/>
      <c r="F441" s="17"/>
    </row>
    <row r="442" spans="1:6" ht="12.75">
      <c r="A442" s="17"/>
      <c r="B442" s="17"/>
      <c r="C442" s="17"/>
      <c r="D442" s="17"/>
      <c r="E442" s="17"/>
      <c r="F442" s="17"/>
    </row>
    <row r="443" spans="1:6" ht="12.75">
      <c r="A443" s="17"/>
      <c r="B443" s="17"/>
      <c r="C443" s="17"/>
      <c r="D443" s="17"/>
      <c r="E443" s="17"/>
      <c r="F443" s="17"/>
    </row>
    <row r="444" spans="1:6" ht="12.75">
      <c r="A444" s="17"/>
      <c r="B444" s="17"/>
      <c r="C444" s="17"/>
      <c r="D444" s="17"/>
      <c r="E444" s="17"/>
      <c r="F444" s="17"/>
    </row>
    <row r="445" spans="1:6" ht="12.75">
      <c r="A445" s="17"/>
      <c r="B445" s="17"/>
      <c r="C445" s="17"/>
      <c r="D445" s="17"/>
      <c r="E445" s="17"/>
      <c r="F445" s="17"/>
    </row>
    <row r="446" spans="1:6" ht="12.75">
      <c r="A446" s="17"/>
      <c r="B446" s="17"/>
      <c r="C446" s="17"/>
      <c r="D446" s="17"/>
      <c r="E446" s="17"/>
      <c r="F446" s="17"/>
    </row>
    <row r="447" spans="1:6" ht="12.75">
      <c r="A447" s="17"/>
      <c r="B447" s="17"/>
      <c r="C447" s="17"/>
      <c r="D447" s="17"/>
      <c r="E447" s="17"/>
      <c r="F447" s="17"/>
    </row>
    <row r="448" spans="1:6" ht="12.75">
      <c r="A448" s="17"/>
      <c r="B448" s="17"/>
      <c r="C448" s="17"/>
      <c r="D448" s="17"/>
      <c r="E448" s="17"/>
      <c r="F448" s="17"/>
    </row>
    <row r="449" spans="1:6" ht="12.75">
      <c r="A449" s="17"/>
      <c r="B449" s="17"/>
      <c r="C449" s="17"/>
      <c r="D449" s="17"/>
      <c r="E449" s="17"/>
      <c r="F449" s="17"/>
    </row>
    <row r="450" spans="1:6" ht="12.75">
      <c r="A450" s="17"/>
      <c r="B450" s="17"/>
      <c r="C450" s="17"/>
      <c r="D450" s="17"/>
      <c r="E450" s="17"/>
      <c r="F450" s="17"/>
    </row>
    <row r="451" spans="1:6" ht="12.75">
      <c r="A451" s="17"/>
      <c r="B451" s="17"/>
      <c r="C451" s="17"/>
      <c r="D451" s="17"/>
      <c r="E451" s="17"/>
      <c r="F451" s="17"/>
    </row>
    <row r="452" spans="1:6" ht="12.75">
      <c r="A452" s="17"/>
      <c r="B452" s="17"/>
      <c r="C452" s="17"/>
      <c r="D452" s="17"/>
      <c r="E452" s="17"/>
      <c r="F452" s="17"/>
    </row>
    <row r="453" spans="1:6" ht="12.75">
      <c r="A453" s="17"/>
      <c r="B453" s="17"/>
      <c r="C453" s="17"/>
      <c r="D453" s="17"/>
      <c r="E453" s="17"/>
      <c r="F453" s="17"/>
    </row>
    <row r="454" spans="1:6" ht="12.75">
      <c r="A454" s="17"/>
      <c r="B454" s="17"/>
      <c r="C454" s="17"/>
      <c r="D454" s="17"/>
      <c r="E454" s="17"/>
      <c r="F454" s="17"/>
    </row>
    <row r="455" spans="1:6" ht="12.75">
      <c r="A455" s="17"/>
      <c r="B455" s="17"/>
      <c r="C455" s="17"/>
      <c r="D455" s="17"/>
      <c r="E455" s="17"/>
      <c r="F455" s="17"/>
    </row>
    <row r="456" spans="1:6" ht="12.75">
      <c r="A456" s="17"/>
      <c r="B456" s="17"/>
      <c r="C456" s="17"/>
      <c r="D456" s="17"/>
      <c r="E456" s="17"/>
      <c r="F456" s="17"/>
    </row>
    <row r="457" spans="1:6" ht="12.75">
      <c r="A457" s="17"/>
      <c r="B457" s="17"/>
      <c r="C457" s="17"/>
      <c r="D457" s="17"/>
      <c r="E457" s="17"/>
      <c r="F457" s="17"/>
    </row>
    <row r="458" spans="1:6" ht="12.75">
      <c r="A458" s="17"/>
      <c r="B458" s="17"/>
      <c r="C458" s="17"/>
      <c r="D458" s="17"/>
      <c r="E458" s="17"/>
      <c r="F458" s="17"/>
    </row>
    <row r="459" spans="1:6" ht="12.75">
      <c r="A459" s="17"/>
      <c r="B459" s="17"/>
      <c r="C459" s="17"/>
      <c r="D459" s="17"/>
      <c r="E459" s="17"/>
      <c r="F459" s="17"/>
    </row>
    <row r="460" spans="1:6" ht="12.75">
      <c r="A460" s="17"/>
      <c r="B460" s="17"/>
      <c r="C460" s="17"/>
      <c r="D460" s="17"/>
      <c r="E460" s="17"/>
      <c r="F460" s="17"/>
    </row>
    <row r="461" spans="1:6" ht="12.75">
      <c r="A461" s="17"/>
      <c r="B461" s="17"/>
      <c r="C461" s="17"/>
      <c r="D461" s="17"/>
      <c r="E461" s="17"/>
      <c r="F461" s="17"/>
    </row>
    <row r="462" spans="1:6" ht="12.75">
      <c r="A462" s="17"/>
      <c r="B462" s="17"/>
      <c r="C462" s="17"/>
      <c r="D462" s="17"/>
      <c r="E462" s="17"/>
      <c r="F462" s="17"/>
    </row>
    <row r="463" spans="1:6" ht="12.75">
      <c r="A463" s="17"/>
      <c r="B463" s="17"/>
      <c r="C463" s="17"/>
      <c r="D463" s="17"/>
      <c r="E463" s="17"/>
      <c r="F463" s="17"/>
    </row>
    <row r="464" spans="1:6" ht="12.75">
      <c r="A464" s="17"/>
      <c r="B464" s="17"/>
      <c r="C464" s="17"/>
      <c r="D464" s="17"/>
      <c r="E464" s="17"/>
      <c r="F464" s="17"/>
    </row>
    <row r="465" spans="1:6" ht="12.75">
      <c r="A465" s="17"/>
      <c r="B465" s="17"/>
      <c r="C465" s="17"/>
      <c r="D465" s="17"/>
      <c r="E465" s="17"/>
      <c r="F465" s="17"/>
    </row>
    <row r="466" spans="1:6" ht="12.75">
      <c r="A466" s="17"/>
      <c r="B466" s="17"/>
      <c r="C466" s="17"/>
      <c r="D466" s="17"/>
      <c r="E466" s="17"/>
      <c r="F466" s="17"/>
    </row>
    <row r="467" spans="1:6" ht="12.75">
      <c r="A467" s="17"/>
      <c r="B467" s="17"/>
      <c r="C467" s="17"/>
      <c r="D467" s="17"/>
      <c r="E467" s="17"/>
      <c r="F467" s="17"/>
    </row>
    <row r="468" spans="1:6" ht="12.75">
      <c r="A468" s="17"/>
      <c r="B468" s="17"/>
      <c r="C468" s="17"/>
      <c r="D468" s="17"/>
      <c r="E468" s="17"/>
      <c r="F468" s="17"/>
    </row>
    <row r="469" spans="1:6" ht="12.75">
      <c r="A469" s="17"/>
      <c r="B469" s="17"/>
      <c r="C469" s="17"/>
      <c r="D469" s="17"/>
      <c r="E469" s="17"/>
      <c r="F469" s="17"/>
    </row>
    <row r="470" spans="1:6" ht="12.75">
      <c r="A470" s="17"/>
      <c r="B470" s="17"/>
      <c r="C470" s="17"/>
      <c r="D470" s="17"/>
      <c r="E470" s="17"/>
      <c r="F470" s="17"/>
    </row>
    <row r="471" spans="1:6" ht="12.75">
      <c r="A471" s="17"/>
      <c r="B471" s="17"/>
      <c r="C471" s="17"/>
      <c r="D471" s="17"/>
      <c r="E471" s="17"/>
      <c r="F471" s="17"/>
    </row>
    <row r="472" spans="1:6" ht="12.75">
      <c r="A472" s="17"/>
      <c r="B472" s="17"/>
      <c r="C472" s="17"/>
      <c r="D472" s="17"/>
      <c r="E472" s="17"/>
      <c r="F472" s="17"/>
    </row>
    <row r="473" spans="1:6" ht="12.75">
      <c r="A473" s="17"/>
      <c r="B473" s="17"/>
      <c r="C473" s="17"/>
      <c r="D473" s="17"/>
      <c r="E473" s="17"/>
      <c r="F473" s="17"/>
    </row>
    <row r="474" spans="1:6" ht="12.75">
      <c r="A474" s="17"/>
      <c r="B474" s="17"/>
      <c r="C474" s="17"/>
      <c r="D474" s="17"/>
      <c r="E474" s="17"/>
      <c r="F474" s="17"/>
    </row>
    <row r="475" spans="1:6" ht="12.75">
      <c r="A475" s="17"/>
      <c r="B475" s="17"/>
      <c r="C475" s="17"/>
      <c r="D475" s="17"/>
      <c r="E475" s="17"/>
      <c r="F475" s="17"/>
    </row>
    <row r="476" spans="1:6" ht="12.75">
      <c r="A476" s="17"/>
      <c r="B476" s="17"/>
      <c r="C476" s="17"/>
      <c r="D476" s="17"/>
      <c r="E476" s="17"/>
      <c r="F476" s="17"/>
    </row>
    <row r="477" spans="1:6" ht="12.75">
      <c r="A477" s="17"/>
      <c r="B477" s="17"/>
      <c r="C477" s="17"/>
      <c r="D477" s="17"/>
      <c r="E477" s="17"/>
      <c r="F477" s="17"/>
    </row>
    <row r="478" spans="1:6" ht="12.75">
      <c r="A478" s="17"/>
      <c r="B478" s="17"/>
      <c r="C478" s="17"/>
      <c r="D478" s="17"/>
      <c r="E478" s="17"/>
      <c r="F478" s="17"/>
    </row>
    <row r="479" spans="1:6" ht="12.75">
      <c r="A479" s="17"/>
      <c r="B479" s="17"/>
      <c r="C479" s="17"/>
      <c r="D479" s="17"/>
      <c r="E479" s="17"/>
      <c r="F479" s="17"/>
    </row>
    <row r="480" spans="1:6" ht="12.75">
      <c r="A480" s="17"/>
      <c r="B480" s="17"/>
      <c r="C480" s="17"/>
      <c r="D480" s="17"/>
      <c r="E480" s="17"/>
      <c r="F480" s="17"/>
    </row>
    <row r="481" spans="1:6" ht="12.75">
      <c r="A481" s="17"/>
      <c r="B481" s="17"/>
      <c r="C481" s="17"/>
      <c r="D481" s="17"/>
      <c r="E481" s="17"/>
      <c r="F481" s="17"/>
    </row>
    <row r="482" spans="1:6" ht="12.75">
      <c r="A482" s="17"/>
      <c r="B482" s="17"/>
      <c r="C482" s="17"/>
      <c r="D482" s="17"/>
      <c r="E482" s="17"/>
      <c r="F482" s="17"/>
    </row>
    <row r="483" spans="1:6" ht="12.75">
      <c r="A483" s="17"/>
      <c r="B483" s="17"/>
      <c r="C483" s="17"/>
      <c r="D483" s="17"/>
      <c r="E483" s="17"/>
      <c r="F483" s="17"/>
    </row>
    <row r="484" spans="1:6" ht="12.75">
      <c r="A484" s="17"/>
      <c r="B484" s="17"/>
      <c r="C484" s="17"/>
      <c r="D484" s="17"/>
      <c r="E484" s="17"/>
      <c r="F484" s="17"/>
    </row>
    <row r="485" spans="1:6" ht="12.75">
      <c r="A485" s="17"/>
      <c r="B485" s="17"/>
      <c r="C485" s="17"/>
      <c r="D485" s="17"/>
      <c r="E485" s="17"/>
      <c r="F485" s="17"/>
    </row>
    <row r="486" spans="1:6" ht="12.75">
      <c r="A486" s="17"/>
      <c r="B486" s="17"/>
      <c r="C486" s="17"/>
      <c r="D486" s="17"/>
      <c r="E486" s="17"/>
      <c r="F486" s="17"/>
    </row>
    <row r="487" spans="1:6" ht="12.75">
      <c r="A487" s="17"/>
      <c r="B487" s="17"/>
      <c r="C487" s="17"/>
      <c r="D487" s="17"/>
      <c r="E487" s="17"/>
      <c r="F487" s="17"/>
    </row>
    <row r="488" spans="1:6" ht="12.75">
      <c r="A488" s="17"/>
      <c r="B488" s="17"/>
      <c r="C488" s="17"/>
      <c r="D488" s="17"/>
      <c r="E488" s="17"/>
      <c r="F488" s="17"/>
    </row>
    <row r="489" spans="1:6" ht="12.75">
      <c r="A489" s="17"/>
      <c r="B489" s="17"/>
      <c r="C489" s="17"/>
      <c r="D489" s="17"/>
      <c r="E489" s="17"/>
      <c r="F489" s="17"/>
    </row>
    <row r="490" spans="1:6" ht="12.75">
      <c r="A490" s="17"/>
      <c r="B490" s="17"/>
      <c r="C490" s="17"/>
      <c r="D490" s="17"/>
      <c r="E490" s="17"/>
      <c r="F490" s="17"/>
    </row>
    <row r="491" spans="1:6" ht="12.75">
      <c r="A491" s="17"/>
      <c r="B491" s="17"/>
      <c r="C491" s="17"/>
      <c r="D491" s="17"/>
      <c r="E491" s="17"/>
      <c r="F491" s="17"/>
    </row>
    <row r="492" spans="1:6" ht="12.75">
      <c r="A492" s="17"/>
      <c r="B492" s="17"/>
      <c r="C492" s="17"/>
      <c r="D492" s="17"/>
      <c r="E492" s="17"/>
      <c r="F492" s="17"/>
    </row>
    <row r="493" spans="1:6" ht="12.75">
      <c r="A493" s="17"/>
      <c r="B493" s="17"/>
      <c r="C493" s="17"/>
      <c r="D493" s="17"/>
      <c r="E493" s="17"/>
      <c r="F493" s="17"/>
    </row>
    <row r="494" spans="1:6" ht="12.75">
      <c r="A494" s="17"/>
      <c r="B494" s="17"/>
      <c r="C494" s="17"/>
      <c r="D494" s="17"/>
      <c r="E494" s="17"/>
      <c r="F494" s="17"/>
    </row>
    <row r="495" spans="1:6" ht="12.75">
      <c r="A495" s="17"/>
      <c r="B495" s="17"/>
      <c r="C495" s="17"/>
      <c r="D495" s="17"/>
      <c r="E495" s="17"/>
      <c r="F495" s="17"/>
    </row>
    <row r="496" spans="1:6" ht="12.75">
      <c r="A496" s="17"/>
      <c r="B496" s="17"/>
      <c r="C496" s="17"/>
      <c r="D496" s="17"/>
      <c r="E496" s="17"/>
      <c r="F496" s="17"/>
    </row>
    <row r="497" spans="1:6" ht="12.75">
      <c r="A497" s="17"/>
      <c r="B497" s="17"/>
      <c r="C497" s="17"/>
      <c r="D497" s="17"/>
      <c r="E497" s="17"/>
      <c r="F497" s="17"/>
    </row>
    <row r="498" spans="1:6" ht="12.75">
      <c r="A498" s="17"/>
      <c r="B498" s="17"/>
      <c r="C498" s="17"/>
      <c r="D498" s="17"/>
      <c r="E498" s="17"/>
      <c r="F498" s="17"/>
    </row>
    <row r="499" spans="1:6" ht="12.75">
      <c r="A499" s="17"/>
      <c r="B499" s="17"/>
      <c r="C499" s="17"/>
      <c r="D499" s="17"/>
      <c r="E499" s="17"/>
      <c r="F499" s="17"/>
    </row>
    <row r="500" spans="1:6" ht="12.75">
      <c r="A500" s="17"/>
      <c r="B500" s="17"/>
      <c r="C500" s="17"/>
      <c r="D500" s="17"/>
      <c r="E500" s="17"/>
      <c r="F500" s="17"/>
    </row>
    <row r="501" spans="1:6" ht="12.75">
      <c r="A501" s="17"/>
      <c r="B501" s="17"/>
      <c r="C501" s="17"/>
      <c r="D501" s="17"/>
      <c r="E501" s="17"/>
      <c r="F501" s="17"/>
    </row>
    <row r="502" spans="1:6" ht="12.75">
      <c r="A502" s="17"/>
      <c r="B502" s="17"/>
      <c r="C502" s="17"/>
      <c r="D502" s="17"/>
      <c r="E502" s="17"/>
      <c r="F502" s="17"/>
    </row>
    <row r="503" spans="1:6" ht="12.75">
      <c r="A503" s="17"/>
      <c r="B503" s="17"/>
      <c r="C503" s="17"/>
      <c r="D503" s="17"/>
      <c r="E503" s="17"/>
      <c r="F503" s="17"/>
    </row>
    <row r="504" spans="1:6" ht="12.75">
      <c r="A504" s="17"/>
      <c r="B504" s="17"/>
      <c r="C504" s="17"/>
      <c r="D504" s="17"/>
      <c r="E504" s="17"/>
      <c r="F504" s="17"/>
    </row>
    <row r="505" spans="1:6" ht="12.75">
      <c r="A505" s="17"/>
      <c r="B505" s="17"/>
      <c r="C505" s="17"/>
      <c r="D505" s="17"/>
      <c r="E505" s="17"/>
      <c r="F505" s="17"/>
    </row>
    <row r="506" spans="1:6" ht="12.75">
      <c r="A506" s="17"/>
      <c r="B506" s="17"/>
      <c r="C506" s="17"/>
      <c r="D506" s="17"/>
      <c r="E506" s="17"/>
      <c r="F506" s="17"/>
    </row>
    <row r="507" spans="1:6" ht="12.75">
      <c r="A507" s="17"/>
      <c r="B507" s="17"/>
      <c r="C507" s="17"/>
      <c r="D507" s="17"/>
      <c r="E507" s="17"/>
      <c r="F507" s="17"/>
    </row>
    <row r="508" spans="1:6" ht="12.75">
      <c r="A508" s="17"/>
      <c r="B508" s="17"/>
      <c r="C508" s="17"/>
      <c r="D508" s="17"/>
      <c r="E508" s="17"/>
      <c r="F508" s="17"/>
    </row>
    <row r="509" spans="1:6" ht="12.75">
      <c r="A509" s="17"/>
      <c r="B509" s="17"/>
      <c r="C509" s="17"/>
      <c r="D509" s="17"/>
      <c r="E509" s="17"/>
      <c r="F509" s="17"/>
    </row>
    <row r="510" spans="1:6" ht="12.75">
      <c r="A510" s="17"/>
      <c r="B510" s="17"/>
      <c r="C510" s="17"/>
      <c r="D510" s="17"/>
      <c r="E510" s="17"/>
      <c r="F510" s="17"/>
    </row>
    <row r="511" spans="1:6" ht="12.75">
      <c r="A511" s="17"/>
      <c r="B511" s="17"/>
      <c r="C511" s="17"/>
      <c r="D511" s="17"/>
      <c r="E511" s="17"/>
      <c r="F511" s="17"/>
    </row>
    <row r="512" spans="1:6" ht="12.75">
      <c r="A512" s="17"/>
      <c r="B512" s="17"/>
      <c r="C512" s="17"/>
      <c r="D512" s="17"/>
      <c r="E512" s="17"/>
      <c r="F512" s="17"/>
    </row>
    <row r="513" spans="1:6" ht="12.75">
      <c r="A513" s="17"/>
      <c r="B513" s="17"/>
      <c r="C513" s="17"/>
      <c r="D513" s="17"/>
      <c r="E513" s="17"/>
      <c r="F513" s="17"/>
    </row>
    <row r="514" spans="1:6" ht="12.75">
      <c r="A514" s="17"/>
      <c r="B514" s="17"/>
      <c r="C514" s="17"/>
      <c r="D514" s="17"/>
      <c r="E514" s="17"/>
      <c r="F514" s="17"/>
    </row>
    <row r="515" spans="1:6" ht="12.75">
      <c r="A515" s="17"/>
      <c r="B515" s="17"/>
      <c r="C515" s="17"/>
      <c r="D515" s="17"/>
      <c r="E515" s="17"/>
      <c r="F515" s="17"/>
    </row>
    <row r="516" spans="1:6" ht="12.75">
      <c r="A516" s="17"/>
      <c r="B516" s="17"/>
      <c r="C516" s="17"/>
      <c r="D516" s="17"/>
      <c r="E516" s="17"/>
      <c r="F516" s="17"/>
    </row>
    <row r="517" spans="1:6" ht="12.75">
      <c r="A517" s="17"/>
      <c r="B517" s="17"/>
      <c r="C517" s="17"/>
      <c r="D517" s="17"/>
      <c r="E517" s="17"/>
      <c r="F517" s="17"/>
    </row>
    <row r="518" spans="1:6" ht="12.75">
      <c r="A518" s="17"/>
      <c r="B518" s="17"/>
      <c r="C518" s="17"/>
      <c r="D518" s="17"/>
      <c r="E518" s="17"/>
      <c r="F518" s="17"/>
    </row>
    <row r="519" spans="1:6" ht="12.75">
      <c r="A519" s="17"/>
      <c r="B519" s="17"/>
      <c r="C519" s="17"/>
      <c r="D519" s="17"/>
      <c r="E519" s="17"/>
      <c r="F519" s="17"/>
    </row>
    <row r="520" spans="1:6" ht="12.75">
      <c r="A520" s="17"/>
      <c r="B520" s="17"/>
      <c r="C520" s="17"/>
      <c r="D520" s="17"/>
      <c r="E520" s="17"/>
      <c r="F520" s="17"/>
    </row>
    <row r="521" spans="1:6" ht="12.75">
      <c r="A521" s="17"/>
      <c r="B521" s="17"/>
      <c r="C521" s="17"/>
      <c r="D521" s="17"/>
      <c r="E521" s="17"/>
      <c r="F521" s="17"/>
    </row>
    <row r="522" spans="1:6" ht="12.75">
      <c r="A522" s="17"/>
      <c r="B522" s="17"/>
      <c r="C522" s="17"/>
      <c r="D522" s="17"/>
      <c r="E522" s="17"/>
      <c r="F522" s="17"/>
    </row>
    <row r="523" spans="1:6" ht="12.75">
      <c r="A523" s="17"/>
      <c r="B523" s="17"/>
      <c r="C523" s="17"/>
      <c r="D523" s="17"/>
      <c r="E523" s="17"/>
      <c r="F523" s="17"/>
    </row>
    <row r="524" spans="1:6" ht="12.75">
      <c r="A524" s="17"/>
      <c r="B524" s="17"/>
      <c r="C524" s="17"/>
      <c r="D524" s="17"/>
      <c r="E524" s="17"/>
      <c r="F524" s="17"/>
    </row>
    <row r="525" spans="1:6" ht="12.75">
      <c r="A525" s="17"/>
      <c r="B525" s="17"/>
      <c r="C525" s="17"/>
      <c r="D525" s="17"/>
      <c r="E525" s="17"/>
      <c r="F525" s="17"/>
    </row>
    <row r="526" spans="1:6" ht="12.75">
      <c r="A526" s="17"/>
      <c r="B526" s="17"/>
      <c r="C526" s="17"/>
      <c r="D526" s="17"/>
      <c r="E526" s="17"/>
      <c r="F526" s="17"/>
    </row>
    <row r="527" spans="1:6" ht="12.75">
      <c r="A527" s="17"/>
      <c r="B527" s="17"/>
      <c r="C527" s="17"/>
      <c r="D527" s="17"/>
      <c r="E527" s="17"/>
      <c r="F527" s="17"/>
    </row>
    <row r="528" spans="1:6" ht="12.75">
      <c r="A528" s="17"/>
      <c r="B528" s="17"/>
      <c r="C528" s="17"/>
      <c r="D528" s="17"/>
      <c r="E528" s="17"/>
      <c r="F528" s="17"/>
    </row>
    <row r="529" spans="1:6" ht="12.75">
      <c r="A529" s="17"/>
      <c r="B529" s="17"/>
      <c r="C529" s="17"/>
      <c r="D529" s="17"/>
      <c r="E529" s="17"/>
      <c r="F529" s="17"/>
    </row>
    <row r="530" spans="1:6" ht="12.75">
      <c r="A530" s="17"/>
      <c r="B530" s="17"/>
      <c r="C530" s="17"/>
      <c r="D530" s="17"/>
      <c r="E530" s="17"/>
      <c r="F530" s="17"/>
    </row>
    <row r="531" spans="1:6" ht="12.75">
      <c r="A531" s="17"/>
      <c r="B531" s="17"/>
      <c r="C531" s="17"/>
      <c r="D531" s="17"/>
      <c r="E531" s="17"/>
      <c r="F531" s="17"/>
    </row>
    <row r="532" spans="1:6" ht="12.75">
      <c r="A532" s="17"/>
      <c r="B532" s="17"/>
      <c r="C532" s="17"/>
      <c r="D532" s="17"/>
      <c r="E532" s="17"/>
      <c r="F532" s="17"/>
    </row>
    <row r="533" spans="1:6" ht="12.75">
      <c r="A533" s="17"/>
      <c r="B533" s="17"/>
      <c r="C533" s="17"/>
      <c r="D533" s="17"/>
      <c r="E533" s="17"/>
      <c r="F533" s="17"/>
    </row>
    <row r="534" spans="1:6" ht="12.75">
      <c r="A534" s="17"/>
      <c r="B534" s="17"/>
      <c r="C534" s="17"/>
      <c r="D534" s="17"/>
      <c r="E534" s="17"/>
      <c r="F534" s="17"/>
    </row>
    <row r="535" spans="1:6" ht="12.75">
      <c r="A535" s="17"/>
      <c r="B535" s="17"/>
      <c r="C535" s="17"/>
      <c r="D535" s="17"/>
      <c r="E535" s="17"/>
      <c r="F535" s="17"/>
    </row>
    <row r="536" spans="1:6" ht="12.75">
      <c r="A536" s="17"/>
      <c r="B536" s="17"/>
      <c r="C536" s="17"/>
      <c r="D536" s="17"/>
      <c r="E536" s="17"/>
      <c r="F536" s="17"/>
    </row>
    <row r="537" spans="1:6" ht="12.75">
      <c r="A537" s="17"/>
      <c r="B537" s="17"/>
      <c r="C537" s="17"/>
      <c r="D537" s="17"/>
      <c r="E537" s="17"/>
      <c r="F537" s="17"/>
    </row>
    <row r="538" spans="1:6" ht="12.75">
      <c r="A538" s="17"/>
      <c r="B538" s="17"/>
      <c r="C538" s="17"/>
      <c r="D538" s="17"/>
      <c r="E538" s="17"/>
      <c r="F538" s="17"/>
    </row>
    <row r="539" spans="1:6" ht="12.75">
      <c r="A539" s="17"/>
      <c r="B539" s="17"/>
      <c r="C539" s="17"/>
      <c r="D539" s="17"/>
      <c r="E539" s="17"/>
      <c r="F539" s="17"/>
    </row>
    <row r="540" spans="1:6" ht="12.75">
      <c r="A540" s="17"/>
      <c r="B540" s="17"/>
      <c r="C540" s="17"/>
      <c r="D540" s="17"/>
      <c r="E540" s="17"/>
      <c r="F540" s="17"/>
    </row>
    <row r="541" spans="1:6" ht="12.75">
      <c r="A541" s="17"/>
      <c r="B541" s="17"/>
      <c r="C541" s="17"/>
      <c r="D541" s="17"/>
      <c r="E541" s="17"/>
      <c r="F541" s="17"/>
    </row>
    <row r="542" spans="1:6" ht="12.75">
      <c r="A542" s="17"/>
      <c r="B542" s="17"/>
      <c r="C542" s="17"/>
      <c r="D542" s="17"/>
      <c r="E542" s="17"/>
      <c r="F542" s="17"/>
    </row>
    <row r="543" spans="1:6" ht="12.75">
      <c r="A543" s="17"/>
      <c r="B543" s="17"/>
      <c r="C543" s="17"/>
      <c r="D543" s="17"/>
      <c r="E543" s="17"/>
      <c r="F543" s="17"/>
    </row>
    <row r="544" spans="1:6" ht="12.75">
      <c r="A544" s="17"/>
      <c r="B544" s="17"/>
      <c r="C544" s="17"/>
      <c r="D544" s="17"/>
      <c r="E544" s="17"/>
      <c r="F544" s="17"/>
    </row>
    <row r="545" spans="1:6" ht="12.75">
      <c r="A545" s="17"/>
      <c r="B545" s="17"/>
      <c r="C545" s="17"/>
      <c r="D545" s="17"/>
      <c r="E545" s="17"/>
      <c r="F545" s="17"/>
    </row>
    <row r="546" spans="1:6" ht="12.75">
      <c r="A546" s="17"/>
      <c r="B546" s="17"/>
      <c r="C546" s="17"/>
      <c r="D546" s="17"/>
      <c r="E546" s="17"/>
      <c r="F546" s="17"/>
    </row>
    <row r="547" spans="1:6" ht="12.75">
      <c r="A547" s="17"/>
      <c r="B547" s="17"/>
      <c r="C547" s="17"/>
      <c r="D547" s="17"/>
      <c r="E547" s="17"/>
      <c r="F547" s="17"/>
    </row>
    <row r="548" spans="1:6" ht="12.75">
      <c r="A548" s="17"/>
      <c r="B548" s="17"/>
      <c r="C548" s="17"/>
      <c r="D548" s="17"/>
      <c r="E548" s="17"/>
      <c r="F548" s="17"/>
    </row>
    <row r="549" spans="1:6" ht="12.75">
      <c r="A549" s="17"/>
      <c r="B549" s="17"/>
      <c r="C549" s="17"/>
      <c r="D549" s="17"/>
      <c r="E549" s="17"/>
      <c r="F549" s="17"/>
    </row>
    <row r="550" spans="1:6" ht="12.75">
      <c r="A550" s="17"/>
      <c r="B550" s="17"/>
      <c r="C550" s="17"/>
      <c r="D550" s="17"/>
      <c r="E550" s="17"/>
      <c r="F550" s="17"/>
    </row>
    <row r="551" spans="1:6" ht="12.75">
      <c r="A551" s="17"/>
      <c r="B551" s="17"/>
      <c r="C551" s="17"/>
      <c r="D551" s="17"/>
      <c r="E551" s="17"/>
      <c r="F551" s="17"/>
    </row>
    <row r="552" spans="1:6" ht="12.75">
      <c r="A552" s="17"/>
      <c r="B552" s="17"/>
      <c r="C552" s="17"/>
      <c r="D552" s="17"/>
      <c r="E552" s="17"/>
      <c r="F552" s="17"/>
    </row>
    <row r="553" spans="1:6" ht="12.75">
      <c r="A553" s="17"/>
      <c r="B553" s="17"/>
      <c r="C553" s="17"/>
      <c r="D553" s="17"/>
      <c r="E553" s="17"/>
      <c r="F553" s="17"/>
    </row>
    <row r="554" spans="1:6" ht="12.75">
      <c r="A554" s="17"/>
      <c r="B554" s="17"/>
      <c r="C554" s="17"/>
      <c r="D554" s="17"/>
      <c r="E554" s="17"/>
      <c r="F554" s="17"/>
    </row>
    <row r="555" spans="1:6" ht="12.75">
      <c r="A555" s="17"/>
      <c r="B555" s="17"/>
      <c r="C555" s="17"/>
      <c r="D555" s="17"/>
      <c r="E555" s="17"/>
      <c r="F555" s="17"/>
    </row>
    <row r="556" spans="1:6" ht="12.75">
      <c r="A556" s="17"/>
      <c r="B556" s="17"/>
      <c r="C556" s="17"/>
      <c r="D556" s="17"/>
      <c r="E556" s="17"/>
      <c r="F556" s="17"/>
    </row>
    <row r="557" spans="1:6" ht="12.75">
      <c r="A557" s="17"/>
      <c r="B557" s="17"/>
      <c r="C557" s="17"/>
      <c r="D557" s="17"/>
      <c r="E557" s="17"/>
      <c r="F557" s="17"/>
    </row>
    <row r="558" spans="1:6" ht="12.75">
      <c r="A558" s="17"/>
      <c r="B558" s="17"/>
      <c r="C558" s="17"/>
      <c r="D558" s="17"/>
      <c r="E558" s="17"/>
      <c r="F558" s="17"/>
    </row>
    <row r="559" spans="1:6" ht="12.75">
      <c r="A559" s="17"/>
      <c r="B559" s="17"/>
      <c r="C559" s="17"/>
      <c r="D559" s="17"/>
      <c r="E559" s="17"/>
      <c r="F559" s="17"/>
    </row>
    <row r="560" spans="1:6" ht="12.75">
      <c r="A560" s="17"/>
      <c r="B560" s="17"/>
      <c r="C560" s="17"/>
      <c r="D560" s="17"/>
      <c r="E560" s="17"/>
      <c r="F560" s="17"/>
    </row>
    <row r="561" spans="1:6" ht="12.75">
      <c r="A561" s="17"/>
      <c r="B561" s="17"/>
      <c r="C561" s="17"/>
      <c r="D561" s="17"/>
      <c r="E561" s="17"/>
      <c r="F561" s="17"/>
    </row>
    <row r="562" spans="1:6" ht="12.75">
      <c r="A562" s="17"/>
      <c r="B562" s="17"/>
      <c r="C562" s="17"/>
      <c r="D562" s="17"/>
      <c r="E562" s="17"/>
      <c r="F562" s="17"/>
    </row>
    <row r="563" spans="1:6" ht="12.75">
      <c r="A563" s="17"/>
      <c r="B563" s="17"/>
      <c r="C563" s="17"/>
      <c r="D563" s="17"/>
      <c r="E563" s="17"/>
      <c r="F563" s="17"/>
    </row>
    <row r="564" spans="1:6" ht="12.75">
      <c r="A564" s="17"/>
      <c r="B564" s="17"/>
      <c r="C564" s="17"/>
      <c r="D564" s="17"/>
      <c r="E564" s="17"/>
      <c r="F564" s="17"/>
    </row>
    <row r="565" spans="1:6" ht="12.75">
      <c r="A565" s="17"/>
      <c r="B565" s="17"/>
      <c r="C565" s="17"/>
      <c r="D565" s="17"/>
      <c r="E565" s="17"/>
      <c r="F565" s="17"/>
    </row>
    <row r="566" spans="1:6" ht="12.75">
      <c r="A566" s="17"/>
      <c r="B566" s="17"/>
      <c r="C566" s="17"/>
      <c r="D566" s="17"/>
      <c r="E566" s="17"/>
      <c r="F566" s="17"/>
    </row>
    <row r="567" spans="1:6" ht="12.75">
      <c r="A567" s="17"/>
      <c r="B567" s="17"/>
      <c r="C567" s="17"/>
      <c r="D567" s="17"/>
      <c r="E567" s="17"/>
      <c r="F567" s="17"/>
    </row>
    <row r="568" spans="1:6" ht="12.75">
      <c r="A568" s="17"/>
      <c r="B568" s="17"/>
      <c r="C568" s="17"/>
      <c r="D568" s="17"/>
      <c r="E568" s="17"/>
      <c r="F568" s="17"/>
    </row>
    <row r="569" spans="1:6" ht="12.75">
      <c r="A569" s="17"/>
      <c r="B569" s="17"/>
      <c r="C569" s="17"/>
      <c r="D569" s="17"/>
      <c r="E569" s="17"/>
      <c r="F569" s="17"/>
    </row>
    <row r="570" spans="1:6" ht="12.75">
      <c r="A570" s="17"/>
      <c r="B570" s="17"/>
      <c r="C570" s="17"/>
      <c r="D570" s="17"/>
      <c r="E570" s="17"/>
      <c r="F570" s="17"/>
    </row>
    <row r="571" spans="1:6" ht="12.75">
      <c r="A571" s="17"/>
      <c r="B571" s="17"/>
      <c r="C571" s="17"/>
      <c r="D571" s="17"/>
      <c r="E571" s="17"/>
      <c r="F571" s="17"/>
    </row>
    <row r="572" spans="1:6" ht="12.75">
      <c r="A572" s="17"/>
      <c r="B572" s="17"/>
      <c r="C572" s="17"/>
      <c r="D572" s="17"/>
      <c r="E572" s="17"/>
      <c r="F572" s="17"/>
    </row>
    <row r="573" spans="1:6" ht="12.75">
      <c r="A573" s="17"/>
      <c r="B573" s="17"/>
      <c r="C573" s="17"/>
      <c r="D573" s="17"/>
      <c r="E573" s="17"/>
      <c r="F573" s="17"/>
    </row>
    <row r="574" spans="1:6" ht="12.75">
      <c r="A574" s="17"/>
      <c r="B574" s="17"/>
      <c r="C574" s="17"/>
      <c r="D574" s="17"/>
      <c r="E574" s="17"/>
      <c r="F574" s="17"/>
    </row>
    <row r="575" spans="1:6" ht="12.75">
      <c r="A575" s="17"/>
      <c r="B575" s="17"/>
      <c r="C575" s="17"/>
      <c r="D575" s="17"/>
      <c r="E575" s="17"/>
      <c r="F575" s="17"/>
    </row>
    <row r="576" spans="1:6" ht="12.75">
      <c r="A576" s="17"/>
      <c r="B576" s="17"/>
      <c r="C576" s="17"/>
      <c r="D576" s="17"/>
      <c r="E576" s="17"/>
      <c r="F576" s="17"/>
    </row>
    <row r="577" spans="1:6" ht="12.75">
      <c r="A577" s="17"/>
      <c r="B577" s="17"/>
      <c r="C577" s="17"/>
      <c r="D577" s="17"/>
      <c r="E577" s="17"/>
      <c r="F577" s="17"/>
    </row>
    <row r="578" spans="1:6" ht="12.75">
      <c r="A578" s="17"/>
      <c r="B578" s="17"/>
      <c r="C578" s="17"/>
      <c r="D578" s="17"/>
      <c r="E578" s="17"/>
      <c r="F578" s="17"/>
    </row>
    <row r="579" spans="1:6" ht="12.75">
      <c r="A579" s="17"/>
      <c r="B579" s="17"/>
      <c r="C579" s="17"/>
      <c r="D579" s="17"/>
      <c r="E579" s="17"/>
      <c r="F579" s="17"/>
    </row>
    <row r="580" spans="1:6" ht="12.75">
      <c r="A580" s="17"/>
      <c r="B580" s="17"/>
      <c r="C580" s="17"/>
      <c r="D580" s="17"/>
      <c r="E580" s="17"/>
      <c r="F580" s="17"/>
    </row>
    <row r="581" spans="1:6" ht="12.75">
      <c r="A581" s="17"/>
      <c r="B581" s="17"/>
      <c r="C581" s="17"/>
      <c r="D581" s="17"/>
      <c r="E581" s="17"/>
      <c r="F581" s="17"/>
    </row>
    <row r="582" spans="1:6" ht="12.75">
      <c r="A582" s="17"/>
      <c r="B582" s="17"/>
      <c r="C582" s="17"/>
      <c r="D582" s="17"/>
      <c r="E582" s="17"/>
      <c r="F582" s="17"/>
    </row>
    <row r="583" spans="1:6" ht="12.75">
      <c r="A583" s="17"/>
      <c r="B583" s="17"/>
      <c r="C583" s="17"/>
      <c r="D583" s="17"/>
      <c r="E583" s="17"/>
      <c r="F583" s="17"/>
    </row>
    <row r="584" spans="1:6" ht="12.75">
      <c r="A584" s="17"/>
      <c r="B584" s="17"/>
      <c r="C584" s="17"/>
      <c r="D584" s="17"/>
      <c r="E584" s="17"/>
      <c r="F584" s="17"/>
    </row>
    <row r="585" spans="1:6" ht="12.75">
      <c r="A585" s="17"/>
      <c r="B585" s="17"/>
      <c r="C585" s="17"/>
      <c r="D585" s="17"/>
      <c r="E585" s="17"/>
      <c r="F585" s="17"/>
    </row>
    <row r="586" spans="1:6" ht="12.75">
      <c r="A586" s="17"/>
      <c r="B586" s="17"/>
      <c r="C586" s="17"/>
      <c r="D586" s="17"/>
      <c r="E586" s="17"/>
      <c r="F586" s="17"/>
    </row>
    <row r="587" spans="1:6" ht="12.75">
      <c r="A587" s="17"/>
      <c r="B587" s="17"/>
      <c r="C587" s="17"/>
      <c r="D587" s="17"/>
      <c r="E587" s="17"/>
      <c r="F587" s="17"/>
    </row>
    <row r="588" spans="1:6" ht="12.75">
      <c r="A588" s="17"/>
      <c r="B588" s="17"/>
      <c r="C588" s="17"/>
      <c r="D588" s="17"/>
      <c r="E588" s="17"/>
      <c r="F588" s="17"/>
    </row>
    <row r="589" spans="1:6" ht="12.75">
      <c r="A589" s="17"/>
      <c r="B589" s="17"/>
      <c r="C589" s="17"/>
      <c r="D589" s="17"/>
      <c r="E589" s="17"/>
      <c r="F589" s="17"/>
    </row>
    <row r="590" spans="1:6" ht="12.75">
      <c r="A590" s="17"/>
      <c r="B590" s="17"/>
      <c r="C590" s="17"/>
      <c r="D590" s="17"/>
      <c r="E590" s="17"/>
      <c r="F590" s="17"/>
    </row>
    <row r="591" spans="1:6" ht="12.75">
      <c r="A591" s="17"/>
      <c r="B591" s="17"/>
      <c r="C591" s="17"/>
      <c r="D591" s="17"/>
      <c r="E591" s="17"/>
      <c r="F591" s="17"/>
    </row>
    <row r="592" spans="1:6" ht="12.75">
      <c r="A592" s="17"/>
      <c r="B592" s="17"/>
      <c r="C592" s="17"/>
      <c r="D592" s="17"/>
      <c r="E592" s="17"/>
      <c r="F592" s="17"/>
    </row>
    <row r="593" spans="1:6" ht="12.75">
      <c r="A593" s="17"/>
      <c r="B593" s="17"/>
      <c r="C593" s="17"/>
      <c r="D593" s="17"/>
      <c r="E593" s="17"/>
      <c r="F593" s="17"/>
    </row>
    <row r="594" spans="1:6" ht="12.75">
      <c r="A594" s="17"/>
      <c r="B594" s="17"/>
      <c r="C594" s="17"/>
      <c r="D594" s="17"/>
      <c r="E594" s="17"/>
      <c r="F594" s="17"/>
    </row>
    <row r="595" spans="1:6" ht="12.75">
      <c r="A595" s="17"/>
      <c r="B595" s="17"/>
      <c r="C595" s="17"/>
      <c r="D595" s="17"/>
      <c r="E595" s="17"/>
      <c r="F595" s="17"/>
    </row>
    <row r="596" spans="1:6" ht="12.75">
      <c r="A596" s="17"/>
      <c r="B596" s="17"/>
      <c r="C596" s="17"/>
      <c r="D596" s="17"/>
      <c r="E596" s="17"/>
      <c r="F596" s="17"/>
    </row>
    <row r="597" spans="1:6" ht="12.75">
      <c r="A597" s="17"/>
      <c r="B597" s="17"/>
      <c r="C597" s="17"/>
      <c r="D597" s="17"/>
      <c r="E597" s="17"/>
      <c r="F597" s="17"/>
    </row>
    <row r="598" spans="1:6" ht="12.75">
      <c r="A598" s="17"/>
      <c r="B598" s="17"/>
      <c r="C598" s="17"/>
      <c r="D598" s="17"/>
      <c r="E598" s="17"/>
      <c r="F598" s="17"/>
    </row>
    <row r="599" spans="1:6" ht="12.75">
      <c r="A599" s="17"/>
      <c r="B599" s="17"/>
      <c r="C599" s="17"/>
      <c r="D599" s="17"/>
      <c r="E599" s="17"/>
      <c r="F599" s="17"/>
    </row>
    <row r="600" spans="1:6" ht="12.75">
      <c r="A600" s="17"/>
      <c r="B600" s="17"/>
      <c r="C600" s="17"/>
      <c r="D600" s="17"/>
      <c r="E600" s="17"/>
      <c r="F600" s="17"/>
    </row>
    <row r="601" spans="1:6" ht="12.75">
      <c r="A601" s="17"/>
      <c r="B601" s="17"/>
      <c r="C601" s="17"/>
      <c r="D601" s="17"/>
      <c r="E601" s="17"/>
      <c r="F601" s="17"/>
    </row>
    <row r="602" spans="1:6" ht="12.75">
      <c r="A602" s="17"/>
      <c r="B602" s="17"/>
      <c r="C602" s="17"/>
      <c r="D602" s="17"/>
      <c r="E602" s="17"/>
      <c r="F602" s="17"/>
    </row>
    <row r="603" spans="1:6" ht="12.75">
      <c r="A603" s="17"/>
      <c r="B603" s="17"/>
      <c r="C603" s="17"/>
      <c r="D603" s="17"/>
      <c r="E603" s="17"/>
      <c r="F603" s="17"/>
    </row>
    <row r="604" spans="1:6" ht="12.75">
      <c r="A604" s="17"/>
      <c r="B604" s="17"/>
      <c r="C604" s="17"/>
      <c r="D604" s="17"/>
      <c r="E604" s="17"/>
      <c r="F604" s="17"/>
    </row>
    <row r="605" spans="1:6" ht="12.75">
      <c r="A605" s="17"/>
      <c r="B605" s="17"/>
      <c r="C605" s="17"/>
      <c r="D605" s="17"/>
      <c r="E605" s="17"/>
      <c r="F605" s="17"/>
    </row>
    <row r="606" spans="1:6" ht="12.75">
      <c r="A606" s="17"/>
      <c r="B606" s="17"/>
      <c r="C606" s="17"/>
      <c r="D606" s="17"/>
      <c r="E606" s="17"/>
      <c r="F606" s="17"/>
    </row>
    <row r="607" spans="1:6" ht="12.75">
      <c r="A607" s="17"/>
      <c r="B607" s="17"/>
      <c r="C607" s="17"/>
      <c r="D607" s="17"/>
      <c r="E607" s="17"/>
      <c r="F607" s="17"/>
    </row>
    <row r="608" spans="1:6" ht="12.75">
      <c r="A608" s="17"/>
      <c r="B608" s="17"/>
      <c r="C608" s="17"/>
      <c r="D608" s="17"/>
      <c r="E608" s="17"/>
      <c r="F608" s="17"/>
    </row>
    <row r="609" spans="1:6" ht="12.75">
      <c r="A609" s="17"/>
      <c r="B609" s="17"/>
      <c r="C609" s="17"/>
      <c r="D609" s="17"/>
      <c r="E609" s="17"/>
      <c r="F609" s="17"/>
    </row>
    <row r="610" spans="1:6" ht="12.75">
      <c r="A610" s="17"/>
      <c r="B610" s="17"/>
      <c r="C610" s="17"/>
      <c r="D610" s="17"/>
      <c r="E610" s="17"/>
      <c r="F610" s="17"/>
    </row>
    <row r="611" spans="1:6" ht="12.75">
      <c r="A611" s="17"/>
      <c r="B611" s="17"/>
      <c r="C611" s="17"/>
      <c r="D611" s="17"/>
      <c r="E611" s="17"/>
      <c r="F611" s="17"/>
    </row>
    <row r="612" spans="1:6" ht="12.75">
      <c r="A612" s="17"/>
      <c r="B612" s="17"/>
      <c r="C612" s="17"/>
      <c r="D612" s="17"/>
      <c r="E612" s="17"/>
      <c r="F612" s="17"/>
    </row>
    <row r="613" spans="1:6" ht="12.75">
      <c r="A613" s="17"/>
      <c r="B613" s="17"/>
      <c r="C613" s="17"/>
      <c r="D613" s="17"/>
      <c r="E613" s="17"/>
      <c r="F613" s="17"/>
    </row>
    <row r="614" spans="1:6" ht="12.75">
      <c r="A614" s="17"/>
      <c r="B614" s="17"/>
      <c r="C614" s="17"/>
      <c r="D614" s="17"/>
      <c r="E614" s="17"/>
      <c r="F614" s="17"/>
    </row>
    <row r="615" spans="1:6" ht="12.75">
      <c r="A615" s="17"/>
      <c r="B615" s="17"/>
      <c r="C615" s="17"/>
      <c r="D615" s="17"/>
      <c r="E615" s="17"/>
      <c r="F615" s="17"/>
    </row>
    <row r="616" spans="1:6" ht="12.75">
      <c r="A616" s="17"/>
      <c r="B616" s="17"/>
      <c r="C616" s="17"/>
      <c r="D616" s="17"/>
      <c r="E616" s="17"/>
      <c r="F616" s="17"/>
    </row>
    <row r="617" spans="1:6" ht="12.75">
      <c r="A617" s="17"/>
      <c r="B617" s="17"/>
      <c r="C617" s="17"/>
      <c r="D617" s="17"/>
      <c r="E617" s="17"/>
      <c r="F617" s="17"/>
    </row>
    <row r="618" spans="1:6" ht="12.75">
      <c r="A618" s="17"/>
      <c r="B618" s="17"/>
      <c r="C618" s="17"/>
      <c r="D618" s="17"/>
      <c r="E618" s="17"/>
      <c r="F618" s="17"/>
    </row>
    <row r="619" spans="1:6" ht="12.75">
      <c r="A619" s="17"/>
      <c r="B619" s="17"/>
      <c r="C619" s="17"/>
      <c r="D619" s="17"/>
      <c r="E619" s="17"/>
      <c r="F619" s="17"/>
    </row>
    <row r="620" spans="1:6" ht="12.75">
      <c r="A620" s="17"/>
      <c r="B620" s="17"/>
      <c r="C620" s="17"/>
      <c r="D620" s="17"/>
      <c r="E620" s="17"/>
      <c r="F620" s="17"/>
    </row>
    <row r="621" spans="1:6" ht="12.75">
      <c r="A621" s="17"/>
      <c r="B621" s="17"/>
      <c r="C621" s="17"/>
      <c r="D621" s="17"/>
      <c r="E621" s="17"/>
      <c r="F621" s="17"/>
    </row>
    <row r="622" spans="1:6" ht="12.75">
      <c r="A622" s="17"/>
      <c r="B622" s="17"/>
      <c r="C622" s="17"/>
      <c r="D622" s="17"/>
      <c r="E622" s="17"/>
      <c r="F622" s="17"/>
    </row>
    <row r="623" spans="1:6" ht="12.75">
      <c r="A623" s="17"/>
      <c r="B623" s="17"/>
      <c r="C623" s="17"/>
      <c r="D623" s="17"/>
      <c r="E623" s="17"/>
      <c r="F623" s="17"/>
    </row>
    <row r="624" spans="1:6" ht="12.75">
      <c r="A624" s="17"/>
      <c r="B624" s="17"/>
      <c r="C624" s="17"/>
      <c r="D624" s="17"/>
      <c r="E624" s="17"/>
      <c r="F624" s="17"/>
    </row>
    <row r="625" spans="1:6" ht="12.75">
      <c r="A625" s="17"/>
      <c r="B625" s="17"/>
      <c r="C625" s="17"/>
      <c r="D625" s="17"/>
      <c r="E625" s="17"/>
      <c r="F625" s="17"/>
    </row>
    <row r="626" spans="1:6" ht="12.75">
      <c r="A626" s="17"/>
      <c r="B626" s="17"/>
      <c r="C626" s="17"/>
      <c r="D626" s="17"/>
      <c r="E626" s="17"/>
      <c r="F626" s="17"/>
    </row>
    <row r="627" spans="1:6" ht="12.75">
      <c r="A627" s="17"/>
      <c r="B627" s="17"/>
      <c r="C627" s="17"/>
      <c r="D627" s="17"/>
      <c r="E627" s="17"/>
      <c r="F627" s="17"/>
    </row>
    <row r="628" spans="1:6" ht="12.75">
      <c r="A628" s="17"/>
      <c r="B628" s="17"/>
      <c r="C628" s="17"/>
      <c r="D628" s="17"/>
      <c r="E628" s="17"/>
      <c r="F628" s="17"/>
    </row>
    <row r="629" spans="1:6" ht="12.75">
      <c r="A629" s="17"/>
      <c r="B629" s="17"/>
      <c r="C629" s="17"/>
      <c r="D629" s="17"/>
      <c r="E629" s="17"/>
      <c r="F629" s="17"/>
    </row>
    <row r="630" spans="1:6" ht="12.75">
      <c r="A630" s="17"/>
      <c r="B630" s="17"/>
      <c r="C630" s="17"/>
      <c r="D630" s="17"/>
      <c r="E630" s="17"/>
      <c r="F630" s="17"/>
    </row>
    <row r="631" spans="1:6" ht="12.75">
      <c r="A631" s="17"/>
      <c r="B631" s="17"/>
      <c r="C631" s="17"/>
      <c r="D631" s="17"/>
      <c r="E631" s="17"/>
      <c r="F631" s="17"/>
    </row>
    <row r="632" spans="1:6" ht="12.75">
      <c r="A632" s="17"/>
      <c r="B632" s="17"/>
      <c r="C632" s="17"/>
      <c r="D632" s="17"/>
      <c r="E632" s="17"/>
      <c r="F632" s="17"/>
    </row>
    <row r="633" spans="1:6" ht="12.75">
      <c r="A633" s="17"/>
      <c r="B633" s="17"/>
      <c r="C633" s="17"/>
      <c r="D633" s="17"/>
      <c r="E633" s="17"/>
      <c r="F633" s="17"/>
    </row>
    <row r="634" spans="1:6" ht="12.75">
      <c r="A634" s="17"/>
      <c r="B634" s="17"/>
      <c r="C634" s="17"/>
      <c r="D634" s="17"/>
      <c r="E634" s="17"/>
      <c r="F634" s="17"/>
    </row>
    <row r="635" spans="1:6" ht="12.75">
      <c r="A635" s="17"/>
      <c r="B635" s="17"/>
      <c r="C635" s="17"/>
      <c r="D635" s="17"/>
      <c r="E635" s="17"/>
      <c r="F635" s="17"/>
    </row>
    <row r="636" spans="1:6" ht="12.75">
      <c r="A636" s="17"/>
      <c r="B636" s="17"/>
      <c r="C636" s="17"/>
      <c r="D636" s="17"/>
      <c r="E636" s="17"/>
      <c r="F636" s="17"/>
    </row>
    <row r="637" spans="1:6" ht="12.75">
      <c r="A637" s="17"/>
      <c r="B637" s="17"/>
      <c r="C637" s="17"/>
      <c r="D637" s="17"/>
      <c r="E637" s="17"/>
      <c r="F637" s="17"/>
    </row>
    <row r="638" spans="1:6" ht="12.75">
      <c r="A638" s="17"/>
      <c r="B638" s="17"/>
      <c r="C638" s="17"/>
      <c r="D638" s="17"/>
      <c r="E638" s="17"/>
      <c r="F638" s="17"/>
    </row>
    <row r="639" spans="1:6" ht="12.75">
      <c r="A639" s="17"/>
      <c r="B639" s="17"/>
      <c r="C639" s="17"/>
      <c r="D639" s="17"/>
      <c r="E639" s="17"/>
      <c r="F639" s="17"/>
    </row>
    <row r="640" spans="1:6" ht="12.75">
      <c r="A640" s="17"/>
      <c r="B640" s="17"/>
      <c r="C640" s="17"/>
      <c r="D640" s="17"/>
      <c r="E640" s="17"/>
      <c r="F640" s="17"/>
    </row>
    <row r="641" spans="1:6" ht="12.75">
      <c r="A641" s="17"/>
      <c r="B641" s="17"/>
      <c r="C641" s="17"/>
      <c r="D641" s="17"/>
      <c r="E641" s="17"/>
      <c r="F641" s="17"/>
    </row>
    <row r="642" spans="1:6" ht="12.75">
      <c r="A642" s="17"/>
      <c r="B642" s="17"/>
      <c r="C642" s="17"/>
      <c r="D642" s="17"/>
      <c r="E642" s="17"/>
      <c r="F642" s="17"/>
    </row>
    <row r="643" spans="1:6" ht="12.75">
      <c r="A643" s="17"/>
      <c r="B643" s="17"/>
      <c r="C643" s="17"/>
      <c r="D643" s="17"/>
      <c r="E643" s="17"/>
      <c r="F643" s="17"/>
    </row>
    <row r="644" spans="1:6" ht="12.75">
      <c r="A644" s="17"/>
      <c r="B644" s="17"/>
      <c r="C644" s="17"/>
      <c r="D644" s="17"/>
      <c r="E644" s="17"/>
      <c r="F644" s="17"/>
    </row>
    <row r="645" spans="1:6" ht="12.75">
      <c r="A645" s="17"/>
      <c r="B645" s="17"/>
      <c r="C645" s="17"/>
      <c r="D645" s="17"/>
      <c r="E645" s="17"/>
      <c r="F645" s="17"/>
    </row>
    <row r="646" spans="1:6" ht="12.75">
      <c r="A646" s="17"/>
      <c r="B646" s="17"/>
      <c r="C646" s="17"/>
      <c r="D646" s="17"/>
      <c r="E646" s="17"/>
      <c r="F646" s="17"/>
    </row>
    <row r="647" spans="1:6" ht="12.75">
      <c r="A647" s="17"/>
      <c r="B647" s="17"/>
      <c r="C647" s="17"/>
      <c r="D647" s="17"/>
      <c r="E647" s="17"/>
      <c r="F647" s="17"/>
    </row>
    <row r="648" spans="1:6" ht="12.75">
      <c r="A648" s="17"/>
      <c r="B648" s="17"/>
      <c r="C648" s="17"/>
      <c r="D648" s="17"/>
      <c r="E648" s="17"/>
      <c r="F648" s="17"/>
    </row>
    <row r="649" spans="1:6" ht="12.75">
      <c r="A649" s="17"/>
      <c r="B649" s="17"/>
      <c r="C649" s="17"/>
      <c r="D649" s="17"/>
      <c r="E649" s="17"/>
      <c r="F649" s="17"/>
    </row>
    <row r="650" spans="1:6" ht="12.75">
      <c r="A650" s="17"/>
      <c r="B650" s="17"/>
      <c r="C650" s="17"/>
      <c r="D650" s="17"/>
      <c r="E650" s="17"/>
      <c r="F650" s="17"/>
    </row>
    <row r="651" spans="1:6" ht="12.75">
      <c r="A651" s="17"/>
      <c r="B651" s="17"/>
      <c r="C651" s="17"/>
      <c r="D651" s="17"/>
      <c r="E651" s="17"/>
      <c r="F651" s="17"/>
    </row>
    <row r="652" spans="1:6" ht="12.75">
      <c r="A652" s="17"/>
      <c r="B652" s="17"/>
      <c r="C652" s="17"/>
      <c r="D652" s="17"/>
      <c r="E652" s="17"/>
      <c r="F652" s="17"/>
    </row>
    <row r="653" spans="1:6" ht="12.75">
      <c r="A653" s="17"/>
      <c r="B653" s="17"/>
      <c r="C653" s="17"/>
      <c r="D653" s="17"/>
      <c r="E653" s="17"/>
      <c r="F653" s="17"/>
    </row>
    <row r="654" spans="1:6" ht="12.75">
      <c r="A654" s="17"/>
      <c r="B654" s="17"/>
      <c r="C654" s="17"/>
      <c r="D654" s="17"/>
      <c r="E654" s="17"/>
      <c r="F654" s="17"/>
    </row>
    <row r="655" spans="1:6" ht="12.75">
      <c r="A655" s="17"/>
      <c r="B655" s="17"/>
      <c r="C655" s="17"/>
      <c r="D655" s="17"/>
      <c r="E655" s="17"/>
      <c r="F655" s="17"/>
    </row>
    <row r="656" spans="1:6" ht="12.75">
      <c r="A656" s="17"/>
      <c r="B656" s="17"/>
      <c r="C656" s="17"/>
      <c r="D656" s="17"/>
      <c r="E656" s="17"/>
      <c r="F656" s="17"/>
    </row>
    <row r="657" spans="1:6" ht="12.75">
      <c r="A657" s="17"/>
      <c r="B657" s="17"/>
      <c r="C657" s="17"/>
      <c r="D657" s="17"/>
      <c r="E657" s="17"/>
      <c r="F657" s="17"/>
    </row>
    <row r="658" spans="1:6" ht="12.75">
      <c r="A658" s="17"/>
      <c r="B658" s="17"/>
      <c r="C658" s="17"/>
      <c r="D658" s="17"/>
      <c r="E658" s="17"/>
      <c r="F658" s="17"/>
    </row>
    <row r="659" spans="1:6" ht="12.75">
      <c r="A659" s="17"/>
      <c r="B659" s="17"/>
      <c r="C659" s="17"/>
      <c r="D659" s="17"/>
      <c r="E659" s="17"/>
      <c r="F659" s="17"/>
    </row>
    <row r="660" spans="1:6" ht="12.75">
      <c r="A660" s="17"/>
      <c r="B660" s="17"/>
      <c r="C660" s="17"/>
      <c r="D660" s="17"/>
      <c r="E660" s="17"/>
      <c r="F660" s="17"/>
    </row>
    <row r="661" spans="1:6" ht="12.75">
      <c r="A661" s="17"/>
      <c r="B661" s="17"/>
      <c r="C661" s="17"/>
      <c r="D661" s="17"/>
      <c r="E661" s="17"/>
      <c r="F661" s="17"/>
    </row>
    <row r="662" spans="1:6" ht="12.75">
      <c r="A662" s="17"/>
      <c r="B662" s="17"/>
      <c r="C662" s="17"/>
      <c r="D662" s="17"/>
      <c r="E662" s="17"/>
      <c r="F662" s="17"/>
    </row>
    <row r="663" spans="1:6" ht="12.75">
      <c r="A663" s="17"/>
      <c r="B663" s="17"/>
      <c r="C663" s="17"/>
      <c r="D663" s="17"/>
      <c r="E663" s="17"/>
      <c r="F663" s="17"/>
    </row>
    <row r="664" spans="1:6" ht="12.75">
      <c r="A664" s="17"/>
      <c r="B664" s="17"/>
      <c r="C664" s="17"/>
      <c r="D664" s="17"/>
      <c r="E664" s="17"/>
      <c r="F664" s="17"/>
    </row>
    <row r="665" spans="1:6" ht="12.75">
      <c r="A665" s="17"/>
      <c r="B665" s="17"/>
      <c r="C665" s="17"/>
      <c r="D665" s="17"/>
      <c r="E665" s="17"/>
      <c r="F665" s="17"/>
    </row>
    <row r="666" spans="1:6" ht="12.75">
      <c r="A666" s="17"/>
      <c r="B666" s="17"/>
      <c r="C666" s="17"/>
      <c r="D666" s="17"/>
      <c r="E666" s="17"/>
      <c r="F666" s="17"/>
    </row>
    <row r="667" spans="1:6" ht="12.75">
      <c r="A667" s="17"/>
      <c r="B667" s="17"/>
      <c r="C667" s="17"/>
      <c r="D667" s="17"/>
      <c r="E667" s="17"/>
      <c r="F667" s="17"/>
    </row>
    <row r="668" spans="1:6" ht="12.75">
      <c r="A668" s="17"/>
      <c r="B668" s="17"/>
      <c r="C668" s="17"/>
      <c r="D668" s="17"/>
      <c r="E668" s="17"/>
      <c r="F668" s="17"/>
    </row>
    <row r="669" spans="1:6" ht="12.75">
      <c r="A669" s="17"/>
      <c r="B669" s="17"/>
      <c r="C669" s="17"/>
      <c r="D669" s="17"/>
      <c r="E669" s="17"/>
      <c r="F669" s="17"/>
    </row>
    <row r="670" spans="1:6" ht="12.75">
      <c r="A670" s="17"/>
      <c r="B670" s="17"/>
      <c r="C670" s="17"/>
      <c r="D670" s="17"/>
      <c r="E670" s="17"/>
      <c r="F670" s="17"/>
    </row>
    <row r="671" spans="1:6" ht="12.75">
      <c r="A671" s="17"/>
      <c r="B671" s="17"/>
      <c r="C671" s="17"/>
      <c r="D671" s="17"/>
      <c r="E671" s="17"/>
      <c r="F671" s="17"/>
    </row>
    <row r="672" spans="1:6" ht="12.75">
      <c r="A672" s="17"/>
      <c r="B672" s="17"/>
      <c r="C672" s="17"/>
      <c r="D672" s="17"/>
      <c r="E672" s="17"/>
      <c r="F672" s="17"/>
    </row>
    <row r="673" spans="1:6" ht="12.75">
      <c r="A673" s="17"/>
      <c r="B673" s="17"/>
      <c r="C673" s="17"/>
      <c r="D673" s="17"/>
      <c r="E673" s="17"/>
      <c r="F673" s="17"/>
    </row>
    <row r="674" spans="1:6" ht="12.75">
      <c r="A674" s="17"/>
      <c r="B674" s="17"/>
      <c r="C674" s="17"/>
      <c r="D674" s="17"/>
      <c r="E674" s="17"/>
      <c r="F674" s="17"/>
    </row>
    <row r="675" spans="1:6" ht="12.75">
      <c r="A675" s="17"/>
      <c r="B675" s="17"/>
      <c r="C675" s="17"/>
      <c r="D675" s="17"/>
      <c r="E675" s="17"/>
      <c r="F675" s="17"/>
    </row>
    <row r="676" spans="1:6" ht="12.75">
      <c r="A676" s="17"/>
      <c r="B676" s="17"/>
      <c r="C676" s="17"/>
      <c r="D676" s="17"/>
      <c r="E676" s="17"/>
      <c r="F676" s="17"/>
    </row>
    <row r="677" spans="1:6" ht="12.75">
      <c r="A677" s="17"/>
      <c r="B677" s="17"/>
      <c r="C677" s="17"/>
      <c r="D677" s="17"/>
      <c r="E677" s="17"/>
      <c r="F677" s="17"/>
    </row>
    <row r="678" spans="1:6" ht="12.75">
      <c r="A678" s="17"/>
      <c r="B678" s="17"/>
      <c r="C678" s="17"/>
      <c r="D678" s="17"/>
      <c r="E678" s="17"/>
      <c r="F678" s="17"/>
    </row>
    <row r="679" spans="1:6" ht="12.75">
      <c r="A679" s="17"/>
      <c r="B679" s="17"/>
      <c r="C679" s="17"/>
      <c r="D679" s="17"/>
      <c r="E679" s="17"/>
      <c r="F679" s="17"/>
    </row>
    <row r="680" spans="1:6" ht="12.75">
      <c r="A680" s="17"/>
      <c r="B680" s="17"/>
      <c r="C680" s="17"/>
      <c r="D680" s="17"/>
      <c r="E680" s="17"/>
      <c r="F680" s="17"/>
    </row>
    <row r="681" spans="1:6" ht="12.75">
      <c r="A681" s="17"/>
      <c r="B681" s="17"/>
      <c r="C681" s="17"/>
      <c r="D681" s="17"/>
      <c r="E681" s="17"/>
      <c r="F681" s="17"/>
    </row>
    <row r="682" spans="1:6" ht="12.75">
      <c r="A682" s="17"/>
      <c r="B682" s="17"/>
      <c r="C682" s="17"/>
      <c r="D682" s="17"/>
      <c r="E682" s="17"/>
      <c r="F682" s="17"/>
    </row>
    <row r="683" spans="1:6" ht="12.75">
      <c r="A683" s="17"/>
      <c r="B683" s="17"/>
      <c r="C683" s="17"/>
      <c r="D683" s="17"/>
      <c r="E683" s="17"/>
      <c r="F683" s="17"/>
    </row>
    <row r="684" spans="1:6" ht="12.75">
      <c r="A684" s="17"/>
      <c r="B684" s="17"/>
      <c r="C684" s="17"/>
      <c r="D684" s="17"/>
      <c r="E684" s="17"/>
      <c r="F684" s="17"/>
    </row>
    <row r="685" spans="1:6" ht="12.75">
      <c r="A685" s="17"/>
      <c r="B685" s="17"/>
      <c r="C685" s="17"/>
      <c r="D685" s="17"/>
      <c r="E685" s="17"/>
      <c r="F685" s="17"/>
    </row>
    <row r="686" spans="1:6" ht="12.75">
      <c r="A686" s="17"/>
      <c r="B686" s="17"/>
      <c r="C686" s="17"/>
      <c r="D686" s="17"/>
      <c r="E686" s="17"/>
      <c r="F686" s="17"/>
    </row>
    <row r="687" spans="1:6" ht="12.75">
      <c r="A687" s="17"/>
      <c r="B687" s="17"/>
      <c r="C687" s="17"/>
      <c r="D687" s="17"/>
      <c r="E687" s="17"/>
      <c r="F687" s="17"/>
    </row>
    <row r="688" spans="1:6" ht="12.75">
      <c r="A688" s="17"/>
      <c r="B688" s="17"/>
      <c r="C688" s="17"/>
      <c r="D688" s="17"/>
      <c r="E688" s="17"/>
      <c r="F688" s="17"/>
    </row>
    <row r="689" spans="1:6" ht="12.75">
      <c r="A689" s="17"/>
      <c r="B689" s="17"/>
      <c r="C689" s="17"/>
      <c r="D689" s="17"/>
      <c r="E689" s="17"/>
      <c r="F689" s="17"/>
    </row>
    <row r="690" spans="1:6" ht="12.75">
      <c r="A690" s="17"/>
      <c r="B690" s="17"/>
      <c r="C690" s="17"/>
      <c r="D690" s="17"/>
      <c r="E690" s="17"/>
      <c r="F690" s="17"/>
    </row>
    <row r="691" spans="1:6" ht="12.75">
      <c r="A691" s="17"/>
      <c r="B691" s="17"/>
      <c r="C691" s="17"/>
      <c r="D691" s="17"/>
      <c r="E691" s="17"/>
      <c r="F691" s="17"/>
    </row>
    <row r="692" spans="1:6" ht="12.75">
      <c r="A692" s="17"/>
      <c r="B692" s="17"/>
      <c r="C692" s="17"/>
      <c r="D692" s="17"/>
      <c r="E692" s="17"/>
      <c r="F692" s="17"/>
    </row>
  </sheetData>
  <mergeCells count="6">
    <mergeCell ref="F1:F2"/>
    <mergeCell ref="G1:G2"/>
    <mergeCell ref="A1:A2"/>
    <mergeCell ref="B1:B2"/>
    <mergeCell ref="C1:C2"/>
    <mergeCell ref="D1:E1"/>
  </mergeCells>
  <printOptions gridLines="1" horizontalCentered="1"/>
  <pageMargins left="0.1968503937007874" right="0.1968503937007874" top="0.8267716535433072" bottom="0.7480314960629921" header="0.5118110236220472" footer="0.5118110236220472"/>
  <pageSetup horizontalDpi="1200" verticalDpi="1200" orientation="landscape" paperSize="9" scale="90" r:id="rId1"/>
  <headerFooter alignWithMargins="0">
    <oddHeader>&amp;C&amp;"Arial CE,Pogrubiony"&amp;11Wykonanie planu przychodów i wydatków gospodarstwa pomocniczego miasta Opola w 2007 roku&amp;R&amp;9Załącznik Nr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43" customWidth="1"/>
    <col min="2" max="2" width="65.125" style="43" customWidth="1"/>
    <col min="3" max="4" width="15.25390625" style="43" customWidth="1"/>
    <col min="5" max="16384" width="9.125" style="43" customWidth="1"/>
  </cols>
  <sheetData>
    <row r="1" spans="1:5" s="30" customFormat="1" ht="48.75" customHeight="1">
      <c r="A1" s="45" t="s">
        <v>2</v>
      </c>
      <c r="B1" s="26" t="s">
        <v>1</v>
      </c>
      <c r="C1" s="27" t="s">
        <v>251</v>
      </c>
      <c r="D1" s="28" t="s">
        <v>271</v>
      </c>
      <c r="E1" s="29" t="s">
        <v>37</v>
      </c>
    </row>
    <row r="2" spans="1:5" s="30" customFormat="1" ht="10.5" customHeight="1">
      <c r="A2" s="31">
        <v>1</v>
      </c>
      <c r="B2" s="32">
        <v>2</v>
      </c>
      <c r="C2" s="33">
        <v>3</v>
      </c>
      <c r="D2" s="34">
        <v>4</v>
      </c>
      <c r="E2" s="23">
        <v>5</v>
      </c>
    </row>
    <row r="3" spans="1:5" s="36" customFormat="1" ht="24" customHeight="1">
      <c r="A3" s="22" t="s">
        <v>28</v>
      </c>
      <c r="B3" s="35" t="s">
        <v>33</v>
      </c>
      <c r="C3" s="207">
        <v>814719</v>
      </c>
      <c r="D3" s="199">
        <v>814719.21</v>
      </c>
      <c r="E3" s="200">
        <f>D3/C3</f>
        <v>1.0000002577575826</v>
      </c>
    </row>
    <row r="4" spans="1:5" s="36" customFormat="1" ht="24" customHeight="1">
      <c r="A4" s="22" t="s">
        <v>29</v>
      </c>
      <c r="B4" s="37" t="s">
        <v>35</v>
      </c>
      <c r="C4" s="18">
        <v>3955281</v>
      </c>
      <c r="D4" s="137">
        <v>7235490.02</v>
      </c>
      <c r="E4" s="200">
        <f>D4/C4</f>
        <v>1.829323888745199</v>
      </c>
    </row>
    <row r="5" spans="1:5" s="36" customFormat="1" ht="24" customHeight="1">
      <c r="A5" s="38"/>
      <c r="B5" s="39" t="s">
        <v>62</v>
      </c>
      <c r="C5" s="201">
        <f>C3+C4</f>
        <v>4770000</v>
      </c>
      <c r="D5" s="202">
        <f>D3+D4</f>
        <v>8050209.2299999995</v>
      </c>
      <c r="E5" s="24">
        <f>D5/C5</f>
        <v>1.6876748909853247</v>
      </c>
    </row>
    <row r="6" spans="1:5" s="46" customFormat="1" ht="24" customHeight="1">
      <c r="A6" s="40"/>
      <c r="B6" s="41"/>
      <c r="C6" s="203"/>
      <c r="D6" s="204"/>
      <c r="E6" s="205"/>
    </row>
    <row r="7" spans="1:5" s="36" customFormat="1" ht="24" customHeight="1">
      <c r="A7" s="9" t="s">
        <v>30</v>
      </c>
      <c r="B7" s="42" t="s">
        <v>31</v>
      </c>
      <c r="C7" s="201">
        <v>4770000</v>
      </c>
      <c r="D7" s="202">
        <v>3162097.54</v>
      </c>
      <c r="E7" s="24">
        <f>D7/C7</f>
        <v>0.6629135303983229</v>
      </c>
    </row>
    <row r="8" spans="1:5" s="36" customFormat="1" ht="24" customHeight="1" thickBot="1">
      <c r="A8" s="22" t="s">
        <v>32</v>
      </c>
      <c r="B8" s="35" t="s">
        <v>34</v>
      </c>
      <c r="C8" s="198"/>
      <c r="D8" s="206">
        <f>D5-D7</f>
        <v>4888111.6899999995</v>
      </c>
      <c r="E8" s="200"/>
    </row>
    <row r="9" ht="12.75">
      <c r="B9" s="44"/>
    </row>
    <row r="10" ht="12.75">
      <c r="B10" s="44"/>
    </row>
    <row r="11" ht="12.75">
      <c r="B11" s="44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Gminnego Funduszu Ochrony Środowiska i Gospodarki Wodnej w Opolu w 2007 roku&amp;RZałącznik Nr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43" bestFit="1" customWidth="1"/>
    <col min="2" max="2" width="65.125" style="43" customWidth="1"/>
    <col min="3" max="4" width="15.25390625" style="43" customWidth="1"/>
    <col min="5" max="16384" width="9.125" style="43" customWidth="1"/>
  </cols>
  <sheetData>
    <row r="1" spans="1:5" s="30" customFormat="1" ht="48.75" customHeight="1">
      <c r="A1" s="25" t="s">
        <v>2</v>
      </c>
      <c r="B1" s="26" t="s">
        <v>1</v>
      </c>
      <c r="C1" s="27" t="s">
        <v>251</v>
      </c>
      <c r="D1" s="28" t="s">
        <v>271</v>
      </c>
      <c r="E1" s="29" t="s">
        <v>37</v>
      </c>
    </row>
    <row r="2" spans="1:5" s="30" customFormat="1" ht="10.5" customHeight="1">
      <c r="A2" s="31">
        <v>1</v>
      </c>
      <c r="B2" s="32">
        <v>2</v>
      </c>
      <c r="C2" s="33">
        <v>3</v>
      </c>
      <c r="D2" s="34">
        <v>4</v>
      </c>
      <c r="E2" s="23">
        <v>5</v>
      </c>
    </row>
    <row r="3" spans="1:5" s="36" customFormat="1" ht="24" customHeight="1">
      <c r="A3" s="22" t="s">
        <v>28</v>
      </c>
      <c r="B3" s="35" t="s">
        <v>33</v>
      </c>
      <c r="C3" s="198">
        <v>236649</v>
      </c>
      <c r="D3" s="199">
        <v>236648.77</v>
      </c>
      <c r="E3" s="200">
        <f>D3/C3</f>
        <v>0.9999990280964635</v>
      </c>
    </row>
    <row r="4" spans="1:5" s="36" customFormat="1" ht="24" customHeight="1">
      <c r="A4" s="22" t="s">
        <v>29</v>
      </c>
      <c r="B4" s="37" t="s">
        <v>35</v>
      </c>
      <c r="C4" s="18">
        <v>432351</v>
      </c>
      <c r="D4" s="137">
        <v>330119.95</v>
      </c>
      <c r="E4" s="200">
        <f>D4/C4</f>
        <v>0.7635461696630748</v>
      </c>
    </row>
    <row r="5" spans="1:5" s="36" customFormat="1" ht="24" customHeight="1">
      <c r="A5" s="38"/>
      <c r="B5" s="39" t="s">
        <v>62</v>
      </c>
      <c r="C5" s="201">
        <f>C3+C4</f>
        <v>669000</v>
      </c>
      <c r="D5" s="202">
        <f>D3+D4</f>
        <v>566768.72</v>
      </c>
      <c r="E5" s="24">
        <f>D5/C5</f>
        <v>0.8471879222720478</v>
      </c>
    </row>
    <row r="6" spans="1:5" s="36" customFormat="1" ht="24" customHeight="1">
      <c r="A6" s="40"/>
      <c r="B6" s="41"/>
      <c r="C6" s="203"/>
      <c r="D6" s="204"/>
      <c r="E6" s="205"/>
    </row>
    <row r="7" spans="1:5" s="36" customFormat="1" ht="24" customHeight="1">
      <c r="A7" s="9" t="s">
        <v>30</v>
      </c>
      <c r="B7" s="42" t="s">
        <v>31</v>
      </c>
      <c r="C7" s="201">
        <v>669000</v>
      </c>
      <c r="D7" s="202">
        <v>562974.72</v>
      </c>
      <c r="E7" s="24">
        <f>D7/C7</f>
        <v>0.8415167713004484</v>
      </c>
    </row>
    <row r="8" spans="1:5" s="36" customFormat="1" ht="24" customHeight="1" thickBot="1">
      <c r="A8" s="22" t="s">
        <v>32</v>
      </c>
      <c r="B8" s="35" t="s">
        <v>34</v>
      </c>
      <c r="C8" s="198">
        <f>C5-C7</f>
        <v>0</v>
      </c>
      <c r="D8" s="206">
        <f>D5-D7</f>
        <v>3794</v>
      </c>
      <c r="E8" s="200"/>
    </row>
    <row r="9" ht="12.75">
      <c r="B9" s="44"/>
    </row>
    <row r="10" ht="12.75">
      <c r="B10" s="44"/>
    </row>
    <row r="11" ht="12.75">
      <c r="B11" s="44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Ochrony Środowiska i Gospodarki Wodnej w Opolu w 2007 roku&amp;RZałącznik Nr 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43" bestFit="1" customWidth="1"/>
    <col min="2" max="2" width="65.125" style="43" customWidth="1"/>
    <col min="3" max="4" width="15.25390625" style="43" customWidth="1"/>
    <col min="5" max="16384" width="9.125" style="43" customWidth="1"/>
  </cols>
  <sheetData>
    <row r="1" spans="1:5" s="30" customFormat="1" ht="48.75" customHeight="1">
      <c r="A1" s="25" t="s">
        <v>2</v>
      </c>
      <c r="B1" s="26" t="s">
        <v>1</v>
      </c>
      <c r="C1" s="27" t="s">
        <v>251</v>
      </c>
      <c r="D1" s="28" t="s">
        <v>271</v>
      </c>
      <c r="E1" s="29" t="s">
        <v>37</v>
      </c>
    </row>
    <row r="2" spans="1:5" s="30" customFormat="1" ht="10.5" customHeight="1">
      <c r="A2" s="31">
        <v>1</v>
      </c>
      <c r="B2" s="32">
        <v>2</v>
      </c>
      <c r="C2" s="33">
        <v>3</v>
      </c>
      <c r="D2" s="34">
        <v>4</v>
      </c>
      <c r="E2" s="23">
        <v>5</v>
      </c>
    </row>
    <row r="3" spans="1:5" s="36" customFormat="1" ht="24" customHeight="1">
      <c r="A3" s="22" t="s">
        <v>28</v>
      </c>
      <c r="B3" s="35" t="s">
        <v>33</v>
      </c>
      <c r="C3" s="198">
        <v>118544</v>
      </c>
      <c r="D3" s="199">
        <v>118544.29</v>
      </c>
      <c r="E3" s="200">
        <f>D3/C3</f>
        <v>1.000002446349035</v>
      </c>
    </row>
    <row r="4" spans="1:5" s="36" customFormat="1" ht="24" customHeight="1">
      <c r="A4" s="22" t="s">
        <v>29</v>
      </c>
      <c r="B4" s="37" t="s">
        <v>35</v>
      </c>
      <c r="C4" s="18">
        <v>565000</v>
      </c>
      <c r="D4" s="137">
        <v>686503.26</v>
      </c>
      <c r="E4" s="200">
        <f>D4/C4</f>
        <v>1.215050017699115</v>
      </c>
    </row>
    <row r="5" spans="1:5" s="36" customFormat="1" ht="24" customHeight="1">
      <c r="A5" s="38"/>
      <c r="B5" s="39" t="s">
        <v>62</v>
      </c>
      <c r="C5" s="201">
        <f>C3+C4</f>
        <v>683544</v>
      </c>
      <c r="D5" s="202">
        <f>D3+D4</f>
        <v>805047.55</v>
      </c>
      <c r="E5" s="24">
        <f>D5/C5</f>
        <v>1.177755272520862</v>
      </c>
    </row>
    <row r="6" spans="1:5" s="36" customFormat="1" ht="24" customHeight="1">
      <c r="A6" s="40"/>
      <c r="B6" s="41"/>
      <c r="C6" s="203"/>
      <c r="D6" s="204"/>
      <c r="E6" s="205"/>
    </row>
    <row r="7" spans="1:5" s="36" customFormat="1" ht="24" customHeight="1">
      <c r="A7" s="9" t="s">
        <v>30</v>
      </c>
      <c r="B7" s="42" t="s">
        <v>31</v>
      </c>
      <c r="C7" s="201">
        <v>648544</v>
      </c>
      <c r="D7" s="202">
        <v>579039.43</v>
      </c>
      <c r="E7" s="24">
        <f>D7/C7</f>
        <v>0.8928298311294223</v>
      </c>
    </row>
    <row r="8" spans="1:5" s="36" customFormat="1" ht="24" customHeight="1" thickBot="1">
      <c r="A8" s="22" t="s">
        <v>32</v>
      </c>
      <c r="B8" s="35" t="s">
        <v>34</v>
      </c>
      <c r="C8" s="198">
        <f>C5-C7</f>
        <v>35000</v>
      </c>
      <c r="D8" s="206">
        <f>D5-D7</f>
        <v>226008.12</v>
      </c>
      <c r="E8" s="200"/>
    </row>
    <row r="9" ht="12.75">
      <c r="B9" s="44"/>
    </row>
    <row r="10" ht="12.75">
      <c r="B10" s="44"/>
    </row>
    <row r="11" ht="12.75">
      <c r="B11" s="44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Gospodarki 
Zasobem Geodezyjnym i Kartograficznym w 2007 roku&amp;RZałącznik Nr 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3.625" style="165" bestFit="1" customWidth="1"/>
    <col min="2" max="2" width="34.875" style="165" customWidth="1"/>
    <col min="3" max="9" width="12.75390625" style="165" customWidth="1"/>
    <col min="10" max="10" width="14.125" style="165" customWidth="1"/>
    <col min="11" max="16" width="12.75390625" style="165" customWidth="1"/>
    <col min="17" max="16384" width="9.125" style="165" customWidth="1"/>
  </cols>
  <sheetData>
    <row r="1" spans="1:16" s="227" customFormat="1" ht="22.5" customHeight="1">
      <c r="A1" s="255" t="s">
        <v>2</v>
      </c>
      <c r="B1" s="255" t="s">
        <v>127</v>
      </c>
      <c r="C1" s="255" t="s">
        <v>291</v>
      </c>
      <c r="D1" s="255"/>
      <c r="E1" s="255"/>
      <c r="F1" s="255"/>
      <c r="G1" s="255"/>
      <c r="H1" s="255"/>
      <c r="I1" s="255"/>
      <c r="J1" s="255" t="s">
        <v>292</v>
      </c>
      <c r="K1" s="255"/>
      <c r="L1" s="255"/>
      <c r="M1" s="255"/>
      <c r="N1" s="255"/>
      <c r="O1" s="255"/>
      <c r="P1" s="255"/>
    </row>
    <row r="2" spans="1:16" s="227" customFormat="1" ht="13.5" customHeight="1">
      <c r="A2" s="255"/>
      <c r="B2" s="255"/>
      <c r="C2" s="255" t="s">
        <v>128</v>
      </c>
      <c r="D2" s="255" t="s">
        <v>129</v>
      </c>
      <c r="E2" s="255"/>
      <c r="F2" s="255"/>
      <c r="G2" s="255"/>
      <c r="H2" s="255"/>
      <c r="I2" s="255"/>
      <c r="J2" s="255" t="s">
        <v>130</v>
      </c>
      <c r="K2" s="255" t="s">
        <v>129</v>
      </c>
      <c r="L2" s="255"/>
      <c r="M2" s="255"/>
      <c r="N2" s="255"/>
      <c r="O2" s="255"/>
      <c r="P2" s="255"/>
    </row>
    <row r="3" spans="1:16" s="227" customFormat="1" ht="13.5" customHeight="1">
      <c r="A3" s="255"/>
      <c r="B3" s="255"/>
      <c r="C3" s="255"/>
      <c r="D3" s="255" t="s">
        <v>131</v>
      </c>
      <c r="E3" s="255"/>
      <c r="F3" s="255"/>
      <c r="G3" s="255" t="s">
        <v>132</v>
      </c>
      <c r="H3" s="255"/>
      <c r="I3" s="255"/>
      <c r="J3" s="255"/>
      <c r="K3" s="255" t="s">
        <v>131</v>
      </c>
      <c r="L3" s="255"/>
      <c r="M3" s="255"/>
      <c r="N3" s="255" t="s">
        <v>132</v>
      </c>
      <c r="O3" s="255"/>
      <c r="P3" s="255"/>
    </row>
    <row r="4" spans="1:16" s="227" customFormat="1" ht="13.5" customHeight="1">
      <c r="A4" s="255"/>
      <c r="B4" s="255"/>
      <c r="C4" s="255"/>
      <c r="D4" s="255" t="s">
        <v>133</v>
      </c>
      <c r="E4" s="255" t="s">
        <v>134</v>
      </c>
      <c r="F4" s="255"/>
      <c r="G4" s="255" t="s">
        <v>135</v>
      </c>
      <c r="H4" s="255" t="s">
        <v>134</v>
      </c>
      <c r="I4" s="255"/>
      <c r="J4" s="255"/>
      <c r="K4" s="255" t="s">
        <v>136</v>
      </c>
      <c r="L4" s="255" t="s">
        <v>134</v>
      </c>
      <c r="M4" s="255"/>
      <c r="N4" s="255" t="s">
        <v>137</v>
      </c>
      <c r="O4" s="255" t="s">
        <v>134</v>
      </c>
      <c r="P4" s="255"/>
    </row>
    <row r="5" spans="1:16" s="227" customFormat="1" ht="33.75">
      <c r="A5" s="255"/>
      <c r="B5" s="255"/>
      <c r="C5" s="255"/>
      <c r="D5" s="255"/>
      <c r="E5" s="228" t="s">
        <v>138</v>
      </c>
      <c r="F5" s="228" t="s">
        <v>139</v>
      </c>
      <c r="G5" s="255"/>
      <c r="H5" s="228" t="s">
        <v>138</v>
      </c>
      <c r="I5" s="228" t="s">
        <v>139</v>
      </c>
      <c r="J5" s="255"/>
      <c r="K5" s="255"/>
      <c r="L5" s="228" t="s">
        <v>138</v>
      </c>
      <c r="M5" s="228" t="s">
        <v>139</v>
      </c>
      <c r="N5" s="255"/>
      <c r="O5" s="228" t="s">
        <v>306</v>
      </c>
      <c r="P5" s="228" t="s">
        <v>139</v>
      </c>
    </row>
    <row r="6" spans="1:16" s="230" customFormat="1" ht="10.5">
      <c r="A6" s="229">
        <v>1</v>
      </c>
      <c r="B6" s="229">
        <v>2</v>
      </c>
      <c r="C6" s="229">
        <v>3</v>
      </c>
      <c r="D6" s="229">
        <v>4</v>
      </c>
      <c r="E6" s="229">
        <v>5</v>
      </c>
      <c r="F6" s="229">
        <v>6</v>
      </c>
      <c r="G6" s="229">
        <v>7</v>
      </c>
      <c r="H6" s="229">
        <v>8</v>
      </c>
      <c r="I6" s="229">
        <v>9</v>
      </c>
      <c r="J6" s="229">
        <v>10</v>
      </c>
      <c r="K6" s="229">
        <v>11</v>
      </c>
      <c r="L6" s="229">
        <v>12</v>
      </c>
      <c r="M6" s="229">
        <v>13</v>
      </c>
      <c r="N6" s="229">
        <v>14</v>
      </c>
      <c r="O6" s="229">
        <v>15</v>
      </c>
      <c r="P6" s="229">
        <v>16</v>
      </c>
    </row>
    <row r="7" spans="1:16" s="234" customFormat="1" ht="15.75" customHeight="1">
      <c r="A7" s="231" t="s">
        <v>140</v>
      </c>
      <c r="B7" s="231" t="s">
        <v>141</v>
      </c>
      <c r="C7" s="232">
        <f>C11+C16+C21+C25+C30</f>
        <v>172214635</v>
      </c>
      <c r="D7" s="232">
        <f aca="true" t="shared" si="0" ref="D7:I7">D11+D16+D21+D25+D30</f>
        <v>78448520</v>
      </c>
      <c r="E7" s="232">
        <f t="shared" si="0"/>
        <v>41272024</v>
      </c>
      <c r="F7" s="232">
        <f t="shared" si="0"/>
        <v>37176496</v>
      </c>
      <c r="G7" s="232">
        <f t="shared" si="0"/>
        <v>93766115</v>
      </c>
      <c r="H7" s="232">
        <f t="shared" si="0"/>
        <v>24852389</v>
      </c>
      <c r="I7" s="232">
        <f t="shared" si="0"/>
        <v>68913726</v>
      </c>
      <c r="J7" s="233">
        <f>J11+J16+J21+J25+J30</f>
        <v>137603359.73</v>
      </c>
      <c r="K7" s="233">
        <f aca="true" t="shared" si="1" ref="K7:P7">K11+K16+K21+K25+K30</f>
        <v>63568096.65</v>
      </c>
      <c r="L7" s="233">
        <f t="shared" si="1"/>
        <v>33271525.14</v>
      </c>
      <c r="M7" s="233">
        <f t="shared" si="1"/>
        <v>30296571.509999998</v>
      </c>
      <c r="N7" s="233">
        <f t="shared" si="1"/>
        <v>74035263.08000001</v>
      </c>
      <c r="O7" s="233">
        <f t="shared" si="1"/>
        <v>18339320.87</v>
      </c>
      <c r="P7" s="233">
        <f t="shared" si="1"/>
        <v>55695942.21</v>
      </c>
    </row>
    <row r="8" spans="1:16" s="227" customFormat="1" ht="12.75">
      <c r="A8" s="253" t="s">
        <v>142</v>
      </c>
      <c r="B8" s="212" t="s">
        <v>143</v>
      </c>
      <c r="C8" s="251"/>
      <c r="D8" s="251"/>
      <c r="E8" s="251"/>
      <c r="F8" s="251"/>
      <c r="G8" s="251"/>
      <c r="H8" s="251"/>
      <c r="I8" s="251"/>
      <c r="J8" s="252"/>
      <c r="K8" s="252"/>
      <c r="L8" s="252"/>
      <c r="M8" s="252"/>
      <c r="N8" s="252"/>
      <c r="O8" s="252"/>
      <c r="P8" s="252"/>
    </row>
    <row r="9" spans="1:16" s="227" customFormat="1" ht="102">
      <c r="A9" s="253"/>
      <c r="B9" s="225" t="s">
        <v>160</v>
      </c>
      <c r="C9" s="251"/>
      <c r="D9" s="251"/>
      <c r="E9" s="251"/>
      <c r="F9" s="251"/>
      <c r="G9" s="251"/>
      <c r="H9" s="251"/>
      <c r="I9" s="251"/>
      <c r="J9" s="252"/>
      <c r="K9" s="252"/>
      <c r="L9" s="252"/>
      <c r="M9" s="252"/>
      <c r="N9" s="252"/>
      <c r="O9" s="252"/>
      <c r="P9" s="252"/>
    </row>
    <row r="10" spans="1:16" s="227" customFormat="1" ht="25.5">
      <c r="A10" s="253"/>
      <c r="B10" s="226" t="s">
        <v>144</v>
      </c>
      <c r="C10" s="251"/>
      <c r="D10" s="251"/>
      <c r="E10" s="251"/>
      <c r="F10" s="251"/>
      <c r="G10" s="251"/>
      <c r="H10" s="251"/>
      <c r="I10" s="251"/>
      <c r="J10" s="252"/>
      <c r="K10" s="252"/>
      <c r="L10" s="252"/>
      <c r="M10" s="252"/>
      <c r="N10" s="252"/>
      <c r="O10" s="252"/>
      <c r="P10" s="252"/>
    </row>
    <row r="11" spans="1:16" s="227" customFormat="1" ht="12.75" customHeight="1">
      <c r="A11" s="253"/>
      <c r="B11" s="254" t="s">
        <v>305</v>
      </c>
      <c r="C11" s="251">
        <f>D11+G11</f>
        <v>158212924</v>
      </c>
      <c r="D11" s="251">
        <f>E11+F11</f>
        <v>74721967</v>
      </c>
      <c r="E11" s="251">
        <v>41272024</v>
      </c>
      <c r="F11" s="251">
        <v>33449943</v>
      </c>
      <c r="G11" s="251">
        <f>H11+I11</f>
        <v>83490957</v>
      </c>
      <c r="H11" s="251">
        <v>14577231</v>
      </c>
      <c r="I11" s="251">
        <v>68913726</v>
      </c>
      <c r="J11" s="252">
        <f>K11+N11</f>
        <v>124332021.44</v>
      </c>
      <c r="K11" s="252">
        <f>L11+M11</f>
        <v>60177204.57</v>
      </c>
      <c r="L11" s="252">
        <v>33271525.14</v>
      </c>
      <c r="M11" s="252">
        <v>26905679.43</v>
      </c>
      <c r="N11" s="252">
        <f>O11+P11</f>
        <v>64154816.870000005</v>
      </c>
      <c r="O11" s="252">
        <v>8458874.66</v>
      </c>
      <c r="P11" s="252">
        <v>55695942.21</v>
      </c>
    </row>
    <row r="12" spans="1:16" s="227" customFormat="1" ht="12.75">
      <c r="A12" s="253"/>
      <c r="B12" s="254"/>
      <c r="C12" s="251"/>
      <c r="D12" s="251"/>
      <c r="E12" s="251"/>
      <c r="F12" s="251"/>
      <c r="G12" s="251"/>
      <c r="H12" s="251"/>
      <c r="I12" s="251"/>
      <c r="J12" s="252"/>
      <c r="K12" s="252"/>
      <c r="L12" s="252"/>
      <c r="M12" s="252"/>
      <c r="N12" s="252"/>
      <c r="O12" s="252"/>
      <c r="P12" s="252"/>
    </row>
    <row r="13" spans="1:16" s="227" customFormat="1" ht="25.5">
      <c r="A13" s="253" t="s">
        <v>145</v>
      </c>
      <c r="B13" s="225" t="s">
        <v>146</v>
      </c>
      <c r="C13" s="251"/>
      <c r="D13" s="251"/>
      <c r="E13" s="251"/>
      <c r="F13" s="251"/>
      <c r="G13" s="251"/>
      <c r="H13" s="251"/>
      <c r="I13" s="251"/>
      <c r="J13" s="252"/>
      <c r="K13" s="252"/>
      <c r="L13" s="252"/>
      <c r="M13" s="252"/>
      <c r="N13" s="252"/>
      <c r="O13" s="252"/>
      <c r="P13" s="252"/>
    </row>
    <row r="14" spans="1:16" s="227" customFormat="1" ht="25.5">
      <c r="A14" s="253"/>
      <c r="B14" s="225" t="s">
        <v>147</v>
      </c>
      <c r="C14" s="251"/>
      <c r="D14" s="251"/>
      <c r="E14" s="251"/>
      <c r="F14" s="251"/>
      <c r="G14" s="251"/>
      <c r="H14" s="251"/>
      <c r="I14" s="251"/>
      <c r="J14" s="252"/>
      <c r="K14" s="252"/>
      <c r="L14" s="252"/>
      <c r="M14" s="252"/>
      <c r="N14" s="252"/>
      <c r="O14" s="252"/>
      <c r="P14" s="252"/>
    </row>
    <row r="15" spans="1:16" s="227" customFormat="1" ht="38.25">
      <c r="A15" s="253"/>
      <c r="B15" s="226" t="s">
        <v>148</v>
      </c>
      <c r="C15" s="251"/>
      <c r="D15" s="251"/>
      <c r="E15" s="251"/>
      <c r="F15" s="251"/>
      <c r="G15" s="251"/>
      <c r="H15" s="251"/>
      <c r="I15" s="251"/>
      <c r="J15" s="252"/>
      <c r="K15" s="252"/>
      <c r="L15" s="252"/>
      <c r="M15" s="252"/>
      <c r="N15" s="252"/>
      <c r="O15" s="252"/>
      <c r="P15" s="252"/>
    </row>
    <row r="16" spans="1:16" s="227" customFormat="1" ht="18" customHeight="1">
      <c r="A16" s="253"/>
      <c r="B16" s="254" t="s">
        <v>280</v>
      </c>
      <c r="C16" s="251">
        <f>D16+G16</f>
        <v>13700211</v>
      </c>
      <c r="D16" s="251">
        <f>E16+F16</f>
        <v>3425053</v>
      </c>
      <c r="E16" s="251"/>
      <c r="F16" s="251">
        <v>3425053</v>
      </c>
      <c r="G16" s="251">
        <f>H16+I16</f>
        <v>10275158</v>
      </c>
      <c r="H16" s="251">
        <v>10275158</v>
      </c>
      <c r="I16" s="251"/>
      <c r="J16" s="252">
        <f>K16+N16</f>
        <v>13173928.290000001</v>
      </c>
      <c r="K16" s="252">
        <f>L16+M16</f>
        <v>3293482.08</v>
      </c>
      <c r="L16" s="252"/>
      <c r="M16" s="252">
        <v>3293482.08</v>
      </c>
      <c r="N16" s="252">
        <f>O16+P16</f>
        <v>9880446.21</v>
      </c>
      <c r="O16" s="252">
        <v>9880446.21</v>
      </c>
      <c r="P16" s="252"/>
    </row>
    <row r="17" spans="1:16" s="227" customFormat="1" ht="18" customHeight="1">
      <c r="A17" s="253"/>
      <c r="B17" s="254"/>
      <c r="C17" s="251"/>
      <c r="D17" s="251"/>
      <c r="E17" s="251"/>
      <c r="F17" s="251"/>
      <c r="G17" s="251"/>
      <c r="H17" s="251"/>
      <c r="I17" s="251"/>
      <c r="J17" s="252"/>
      <c r="K17" s="252"/>
      <c r="L17" s="252"/>
      <c r="M17" s="252"/>
      <c r="N17" s="252"/>
      <c r="O17" s="252"/>
      <c r="P17" s="252"/>
    </row>
    <row r="18" spans="1:16" s="227" customFormat="1" ht="25.5">
      <c r="A18" s="253" t="s">
        <v>149</v>
      </c>
      <c r="B18" s="225" t="s">
        <v>281</v>
      </c>
      <c r="C18" s="251"/>
      <c r="D18" s="251"/>
      <c r="E18" s="251"/>
      <c r="F18" s="251"/>
      <c r="G18" s="251"/>
      <c r="H18" s="251"/>
      <c r="I18" s="251"/>
      <c r="J18" s="252"/>
      <c r="K18" s="252"/>
      <c r="L18" s="252"/>
      <c r="M18" s="252"/>
      <c r="N18" s="252"/>
      <c r="O18" s="252"/>
      <c r="P18" s="252"/>
    </row>
    <row r="19" spans="1:16" s="227" customFormat="1" ht="12.75">
      <c r="A19" s="253"/>
      <c r="B19" s="226" t="s">
        <v>282</v>
      </c>
      <c r="C19" s="251"/>
      <c r="D19" s="251"/>
      <c r="E19" s="251"/>
      <c r="F19" s="251"/>
      <c r="G19" s="251"/>
      <c r="H19" s="251"/>
      <c r="I19" s="251"/>
      <c r="J19" s="252"/>
      <c r="K19" s="252"/>
      <c r="L19" s="252"/>
      <c r="M19" s="252"/>
      <c r="N19" s="252"/>
      <c r="O19" s="252"/>
      <c r="P19" s="252"/>
    </row>
    <row r="20" spans="1:16" s="227" customFormat="1" ht="25.5">
      <c r="A20" s="253"/>
      <c r="B20" s="226" t="s">
        <v>283</v>
      </c>
      <c r="C20" s="251"/>
      <c r="D20" s="251"/>
      <c r="E20" s="251"/>
      <c r="F20" s="251"/>
      <c r="G20" s="251"/>
      <c r="H20" s="251"/>
      <c r="I20" s="251"/>
      <c r="J20" s="252"/>
      <c r="K20" s="252"/>
      <c r="L20" s="252"/>
      <c r="M20" s="252"/>
      <c r="N20" s="252"/>
      <c r="O20" s="252"/>
      <c r="P20" s="252"/>
    </row>
    <row r="21" spans="1:16" s="227" customFormat="1" ht="30" customHeight="1">
      <c r="A21" s="253"/>
      <c r="B21" s="254" t="s">
        <v>284</v>
      </c>
      <c r="C21" s="251">
        <f>D21+G21</f>
        <v>150000</v>
      </c>
      <c r="D21" s="251">
        <f>E21+F21</f>
        <v>150000</v>
      </c>
      <c r="E21" s="251"/>
      <c r="F21" s="251">
        <v>150000</v>
      </c>
      <c r="G21" s="251">
        <f>H21+I21</f>
        <v>0</v>
      </c>
      <c r="H21" s="251"/>
      <c r="I21" s="251"/>
      <c r="J21" s="252">
        <f>K21+N21</f>
        <v>42090</v>
      </c>
      <c r="K21" s="252">
        <f>L21+M21</f>
        <v>42090</v>
      </c>
      <c r="L21" s="252"/>
      <c r="M21" s="252">
        <v>42090</v>
      </c>
      <c r="N21" s="252">
        <f>O21+P21</f>
        <v>0</v>
      </c>
      <c r="O21" s="252"/>
      <c r="P21" s="252"/>
    </row>
    <row r="22" spans="1:16" s="227" customFormat="1" ht="30" customHeight="1">
      <c r="A22" s="253"/>
      <c r="B22" s="254"/>
      <c r="C22" s="251"/>
      <c r="D22" s="251"/>
      <c r="E22" s="251"/>
      <c r="F22" s="251"/>
      <c r="G22" s="251"/>
      <c r="H22" s="251"/>
      <c r="I22" s="251"/>
      <c r="J22" s="252"/>
      <c r="K22" s="252"/>
      <c r="L22" s="252"/>
      <c r="M22" s="252"/>
      <c r="N22" s="252"/>
      <c r="O22" s="252"/>
      <c r="P22" s="252"/>
    </row>
    <row r="23" spans="1:16" s="227" customFormat="1" ht="25.5">
      <c r="A23" s="253" t="s">
        <v>151</v>
      </c>
      <c r="B23" s="225" t="s">
        <v>281</v>
      </c>
      <c r="C23" s="251"/>
      <c r="D23" s="251"/>
      <c r="E23" s="251"/>
      <c r="F23" s="251"/>
      <c r="G23" s="251"/>
      <c r="H23" s="251"/>
      <c r="I23" s="251"/>
      <c r="J23" s="252"/>
      <c r="K23" s="252"/>
      <c r="L23" s="252"/>
      <c r="M23" s="252"/>
      <c r="N23" s="252"/>
      <c r="O23" s="252"/>
      <c r="P23" s="252"/>
    </row>
    <row r="24" spans="1:16" s="227" customFormat="1" ht="25.5">
      <c r="A24" s="253"/>
      <c r="B24" s="225" t="s">
        <v>285</v>
      </c>
      <c r="C24" s="251"/>
      <c r="D24" s="251"/>
      <c r="E24" s="251"/>
      <c r="F24" s="251"/>
      <c r="G24" s="251"/>
      <c r="H24" s="251"/>
      <c r="I24" s="251"/>
      <c r="J24" s="252"/>
      <c r="K24" s="252"/>
      <c r="L24" s="252"/>
      <c r="M24" s="252"/>
      <c r="N24" s="252"/>
      <c r="O24" s="252"/>
      <c r="P24" s="252"/>
    </row>
    <row r="25" spans="1:16" s="227" customFormat="1" ht="12.75">
      <c r="A25" s="253"/>
      <c r="B25" s="254" t="s">
        <v>286</v>
      </c>
      <c r="C25" s="251">
        <f>D25+G25</f>
        <v>71500</v>
      </c>
      <c r="D25" s="251">
        <f>E25+F25</f>
        <v>71500</v>
      </c>
      <c r="E25" s="251"/>
      <c r="F25" s="251">
        <v>71500</v>
      </c>
      <c r="G25" s="251">
        <f>H25+I25</f>
        <v>0</v>
      </c>
      <c r="H25" s="251"/>
      <c r="I25" s="251"/>
      <c r="J25" s="252">
        <f>K25+N25</f>
        <v>0</v>
      </c>
      <c r="K25" s="252">
        <f>L25+M25</f>
        <v>0</v>
      </c>
      <c r="L25" s="252"/>
      <c r="M25" s="252"/>
      <c r="N25" s="252">
        <f>O25+P25</f>
        <v>0</v>
      </c>
      <c r="O25" s="252"/>
      <c r="P25" s="252"/>
    </row>
    <row r="26" spans="1:16" s="227" customFormat="1" ht="12.75">
      <c r="A26" s="253"/>
      <c r="B26" s="254"/>
      <c r="C26" s="251"/>
      <c r="D26" s="251"/>
      <c r="E26" s="251"/>
      <c r="F26" s="251"/>
      <c r="G26" s="251"/>
      <c r="H26" s="251"/>
      <c r="I26" s="251"/>
      <c r="J26" s="252"/>
      <c r="K26" s="252"/>
      <c r="L26" s="252"/>
      <c r="M26" s="252"/>
      <c r="N26" s="252"/>
      <c r="O26" s="252"/>
      <c r="P26" s="252"/>
    </row>
    <row r="27" spans="1:16" s="227" customFormat="1" ht="38.25">
      <c r="A27" s="253" t="s">
        <v>287</v>
      </c>
      <c r="B27" s="225" t="s">
        <v>152</v>
      </c>
      <c r="C27" s="251"/>
      <c r="D27" s="251"/>
      <c r="E27" s="251"/>
      <c r="F27" s="251"/>
      <c r="G27" s="251"/>
      <c r="H27" s="251"/>
      <c r="I27" s="251"/>
      <c r="J27" s="252"/>
      <c r="K27" s="252"/>
      <c r="L27" s="252"/>
      <c r="M27" s="252"/>
      <c r="N27" s="252"/>
      <c r="O27" s="252"/>
      <c r="P27" s="252"/>
    </row>
    <row r="28" spans="1:16" s="227" customFormat="1" ht="12.75">
      <c r="A28" s="253"/>
      <c r="B28" s="225" t="s">
        <v>288</v>
      </c>
      <c r="C28" s="251"/>
      <c r="D28" s="251"/>
      <c r="E28" s="251"/>
      <c r="F28" s="251"/>
      <c r="G28" s="251"/>
      <c r="H28" s="251"/>
      <c r="I28" s="251"/>
      <c r="J28" s="252"/>
      <c r="K28" s="252"/>
      <c r="L28" s="252"/>
      <c r="M28" s="252"/>
      <c r="N28" s="252"/>
      <c r="O28" s="252"/>
      <c r="P28" s="252"/>
    </row>
    <row r="29" spans="1:16" s="227" customFormat="1" ht="12.75">
      <c r="A29" s="253"/>
      <c r="B29" s="226" t="s">
        <v>289</v>
      </c>
      <c r="C29" s="251"/>
      <c r="D29" s="251"/>
      <c r="E29" s="251"/>
      <c r="F29" s="251"/>
      <c r="G29" s="251"/>
      <c r="H29" s="251"/>
      <c r="I29" s="251"/>
      <c r="J29" s="252"/>
      <c r="K29" s="252"/>
      <c r="L29" s="252"/>
      <c r="M29" s="252"/>
      <c r="N29" s="252"/>
      <c r="O29" s="252"/>
      <c r="P29" s="252"/>
    </row>
    <row r="30" spans="1:16" s="227" customFormat="1" ht="39" customHeight="1">
      <c r="A30" s="253"/>
      <c r="B30" s="254" t="s">
        <v>290</v>
      </c>
      <c r="C30" s="251">
        <f>D30+G30</f>
        <v>80000</v>
      </c>
      <c r="D30" s="251">
        <f>E30+F30</f>
        <v>80000</v>
      </c>
      <c r="E30" s="251"/>
      <c r="F30" s="251">
        <v>80000</v>
      </c>
      <c r="G30" s="251">
        <f>H30+I30</f>
        <v>0</v>
      </c>
      <c r="H30" s="251"/>
      <c r="I30" s="251"/>
      <c r="J30" s="252">
        <f>K30+N30</f>
        <v>55320</v>
      </c>
      <c r="K30" s="252">
        <f>L30+M30</f>
        <v>55320</v>
      </c>
      <c r="L30" s="252"/>
      <c r="M30" s="252">
        <v>55320</v>
      </c>
      <c r="N30" s="252">
        <f>O30+P30</f>
        <v>0</v>
      </c>
      <c r="O30" s="252"/>
      <c r="P30" s="252"/>
    </row>
    <row r="31" spans="1:16" s="227" customFormat="1" ht="43.5" customHeight="1">
      <c r="A31" s="253"/>
      <c r="B31" s="254"/>
      <c r="C31" s="251"/>
      <c r="D31" s="251"/>
      <c r="E31" s="251"/>
      <c r="F31" s="251"/>
      <c r="G31" s="251"/>
      <c r="H31" s="251"/>
      <c r="I31" s="251"/>
      <c r="J31" s="252"/>
      <c r="K31" s="252"/>
      <c r="L31" s="252"/>
      <c r="M31" s="252"/>
      <c r="N31" s="252"/>
      <c r="O31" s="252"/>
      <c r="P31" s="252"/>
    </row>
    <row r="32" spans="1:16" s="234" customFormat="1" ht="18.75" customHeight="1">
      <c r="A32" s="231" t="s">
        <v>153</v>
      </c>
      <c r="B32" s="231" t="s">
        <v>154</v>
      </c>
      <c r="C32" s="232">
        <f>C36+C41+C46+C51</f>
        <v>1077558</v>
      </c>
      <c r="D32" s="232">
        <f aca="true" t="shared" si="2" ref="D32:I32">D36+D41+D46+D51</f>
        <v>280910</v>
      </c>
      <c r="E32" s="232">
        <f t="shared" si="2"/>
        <v>0</v>
      </c>
      <c r="F32" s="232">
        <f t="shared" si="2"/>
        <v>280910</v>
      </c>
      <c r="G32" s="232">
        <f t="shared" si="2"/>
        <v>796648</v>
      </c>
      <c r="H32" s="232">
        <f t="shared" si="2"/>
        <v>0</v>
      </c>
      <c r="I32" s="232">
        <f t="shared" si="2"/>
        <v>796648</v>
      </c>
      <c r="J32" s="233">
        <f>J36+J41+J46+J51</f>
        <v>883748.76</v>
      </c>
      <c r="K32" s="233">
        <f aca="true" t="shared" si="3" ref="K32:P32">K36+K41+K46+K51</f>
        <v>232691.63999999998</v>
      </c>
      <c r="L32" s="233">
        <f t="shared" si="3"/>
        <v>0</v>
      </c>
      <c r="M32" s="233">
        <f t="shared" si="3"/>
        <v>232691.63999999998</v>
      </c>
      <c r="N32" s="233">
        <f t="shared" si="3"/>
        <v>651057.1200000001</v>
      </c>
      <c r="O32" s="233">
        <f t="shared" si="3"/>
        <v>0</v>
      </c>
      <c r="P32" s="233">
        <f t="shared" si="3"/>
        <v>651057.1200000001</v>
      </c>
    </row>
    <row r="33" spans="1:16" s="227" customFormat="1" ht="25.5">
      <c r="A33" s="253" t="s">
        <v>155</v>
      </c>
      <c r="B33" s="225" t="s">
        <v>150</v>
      </c>
      <c r="C33" s="251"/>
      <c r="D33" s="251"/>
      <c r="E33" s="251"/>
      <c r="F33" s="251"/>
      <c r="G33" s="251"/>
      <c r="H33" s="251"/>
      <c r="I33" s="251"/>
      <c r="J33" s="252"/>
      <c r="K33" s="252"/>
      <c r="L33" s="252"/>
      <c r="M33" s="252"/>
      <c r="N33" s="252"/>
      <c r="O33" s="252"/>
      <c r="P33" s="252"/>
    </row>
    <row r="34" spans="1:16" s="227" customFormat="1" ht="25.5">
      <c r="A34" s="253"/>
      <c r="B34" s="225" t="s">
        <v>156</v>
      </c>
      <c r="C34" s="251"/>
      <c r="D34" s="251"/>
      <c r="E34" s="251"/>
      <c r="F34" s="251"/>
      <c r="G34" s="251"/>
      <c r="H34" s="251"/>
      <c r="I34" s="251"/>
      <c r="J34" s="252"/>
      <c r="K34" s="252"/>
      <c r="L34" s="252"/>
      <c r="M34" s="252"/>
      <c r="N34" s="252"/>
      <c r="O34" s="252"/>
      <c r="P34" s="252"/>
    </row>
    <row r="35" spans="1:16" s="227" customFormat="1" ht="51">
      <c r="A35" s="253"/>
      <c r="B35" s="226" t="s">
        <v>293</v>
      </c>
      <c r="C35" s="251"/>
      <c r="D35" s="251"/>
      <c r="E35" s="251"/>
      <c r="F35" s="251"/>
      <c r="G35" s="251"/>
      <c r="H35" s="251"/>
      <c r="I35" s="251"/>
      <c r="J35" s="252"/>
      <c r="K35" s="252"/>
      <c r="L35" s="252"/>
      <c r="M35" s="252"/>
      <c r="N35" s="252"/>
      <c r="O35" s="252"/>
      <c r="P35" s="252"/>
    </row>
    <row r="36" spans="1:16" s="227" customFormat="1" ht="27" customHeight="1">
      <c r="A36" s="253"/>
      <c r="B36" s="254" t="s">
        <v>294</v>
      </c>
      <c r="C36" s="251">
        <f>D36+G36</f>
        <v>647290</v>
      </c>
      <c r="D36" s="251">
        <f>E36+F36</f>
        <v>161822</v>
      </c>
      <c r="E36" s="251"/>
      <c r="F36" s="251">
        <v>161822</v>
      </c>
      <c r="G36" s="251">
        <f>H36+I36</f>
        <v>485468</v>
      </c>
      <c r="H36" s="251"/>
      <c r="I36" s="251">
        <v>485468</v>
      </c>
      <c r="J36" s="252">
        <f>K36+N36</f>
        <v>526634.24</v>
      </c>
      <c r="K36" s="252">
        <f>L36+M36</f>
        <v>131658.61</v>
      </c>
      <c r="L36" s="252"/>
      <c r="M36" s="252">
        <v>131658.61</v>
      </c>
      <c r="N36" s="252">
        <f>O36+P36</f>
        <v>394975.63</v>
      </c>
      <c r="O36" s="252"/>
      <c r="P36" s="252">
        <v>394975.63</v>
      </c>
    </row>
    <row r="37" spans="1:16" s="227" customFormat="1" ht="27" customHeight="1">
      <c r="A37" s="253"/>
      <c r="B37" s="254"/>
      <c r="C37" s="251"/>
      <c r="D37" s="251"/>
      <c r="E37" s="251"/>
      <c r="F37" s="251"/>
      <c r="G37" s="251"/>
      <c r="H37" s="251"/>
      <c r="I37" s="251"/>
      <c r="J37" s="252"/>
      <c r="K37" s="252"/>
      <c r="L37" s="252"/>
      <c r="M37" s="252"/>
      <c r="N37" s="252"/>
      <c r="O37" s="252"/>
      <c r="P37" s="252"/>
    </row>
    <row r="38" spans="1:16" s="227" customFormat="1" ht="25.5">
      <c r="A38" s="253" t="s">
        <v>158</v>
      </c>
      <c r="B38" s="225" t="s">
        <v>150</v>
      </c>
      <c r="C38" s="251"/>
      <c r="D38" s="251"/>
      <c r="E38" s="251"/>
      <c r="F38" s="251"/>
      <c r="G38" s="251"/>
      <c r="H38" s="251"/>
      <c r="I38" s="251"/>
      <c r="J38" s="252"/>
      <c r="K38" s="252"/>
      <c r="L38" s="252"/>
      <c r="M38" s="252"/>
      <c r="N38" s="252"/>
      <c r="O38" s="252"/>
      <c r="P38" s="252"/>
    </row>
    <row r="39" spans="1:16" s="227" customFormat="1" ht="25.5">
      <c r="A39" s="253"/>
      <c r="B39" s="225" t="s">
        <v>156</v>
      </c>
      <c r="C39" s="251"/>
      <c r="D39" s="251"/>
      <c r="E39" s="251"/>
      <c r="F39" s="251"/>
      <c r="G39" s="251"/>
      <c r="H39" s="251"/>
      <c r="I39" s="251"/>
      <c r="J39" s="252"/>
      <c r="K39" s="252"/>
      <c r="L39" s="252"/>
      <c r="M39" s="252"/>
      <c r="N39" s="252"/>
      <c r="O39" s="252"/>
      <c r="P39" s="252"/>
    </row>
    <row r="40" spans="1:16" s="227" customFormat="1" ht="38.25">
      <c r="A40" s="253"/>
      <c r="B40" s="226" t="s">
        <v>157</v>
      </c>
      <c r="C40" s="251"/>
      <c r="D40" s="251"/>
      <c r="E40" s="251"/>
      <c r="F40" s="251"/>
      <c r="G40" s="251"/>
      <c r="H40" s="251"/>
      <c r="I40" s="251"/>
      <c r="J40" s="252"/>
      <c r="K40" s="252"/>
      <c r="L40" s="252"/>
      <c r="M40" s="252"/>
      <c r="N40" s="252"/>
      <c r="O40" s="252"/>
      <c r="P40" s="252"/>
    </row>
    <row r="41" spans="1:16" s="227" customFormat="1" ht="27" customHeight="1">
      <c r="A41" s="253"/>
      <c r="B41" s="254" t="s">
        <v>295</v>
      </c>
      <c r="C41" s="251">
        <f>D41+G41</f>
        <v>187450</v>
      </c>
      <c r="D41" s="251">
        <f>E41+F41</f>
        <v>61465</v>
      </c>
      <c r="E41" s="251"/>
      <c r="F41" s="251">
        <v>61465</v>
      </c>
      <c r="G41" s="251">
        <f>H41+I41</f>
        <v>125985</v>
      </c>
      <c r="H41" s="251"/>
      <c r="I41" s="251">
        <v>125985</v>
      </c>
      <c r="J41" s="252">
        <f>K41+N41</f>
        <v>187450</v>
      </c>
      <c r="K41" s="252">
        <f>L41+M41</f>
        <v>61464.85</v>
      </c>
      <c r="L41" s="252"/>
      <c r="M41" s="252">
        <v>61464.85</v>
      </c>
      <c r="N41" s="252">
        <f>O41+P41</f>
        <v>125985.15</v>
      </c>
      <c r="O41" s="252"/>
      <c r="P41" s="252">
        <v>125985.15</v>
      </c>
    </row>
    <row r="42" spans="1:16" s="227" customFormat="1" ht="27" customHeight="1">
      <c r="A42" s="253"/>
      <c r="B42" s="254"/>
      <c r="C42" s="251"/>
      <c r="D42" s="251"/>
      <c r="E42" s="251"/>
      <c r="F42" s="251"/>
      <c r="G42" s="251"/>
      <c r="H42" s="251"/>
      <c r="I42" s="251"/>
      <c r="J42" s="252"/>
      <c r="K42" s="252"/>
      <c r="L42" s="252"/>
      <c r="M42" s="252"/>
      <c r="N42" s="252"/>
      <c r="O42" s="252"/>
      <c r="P42" s="252"/>
    </row>
    <row r="43" spans="1:16" s="227" customFormat="1" ht="25.5">
      <c r="A43" s="253" t="s">
        <v>165</v>
      </c>
      <c r="B43" s="225" t="s">
        <v>296</v>
      </c>
      <c r="C43" s="251"/>
      <c r="D43" s="251"/>
      <c r="E43" s="251"/>
      <c r="F43" s="251"/>
      <c r="G43" s="251"/>
      <c r="H43" s="251"/>
      <c r="I43" s="251"/>
      <c r="J43" s="252"/>
      <c r="K43" s="252"/>
      <c r="L43" s="252"/>
      <c r="M43" s="252"/>
      <c r="N43" s="252"/>
      <c r="O43" s="252"/>
      <c r="P43" s="252"/>
    </row>
    <row r="44" spans="1:16" s="227" customFormat="1" ht="25.5">
      <c r="A44" s="253"/>
      <c r="B44" s="225" t="s">
        <v>297</v>
      </c>
      <c r="C44" s="251"/>
      <c r="D44" s="251"/>
      <c r="E44" s="251"/>
      <c r="F44" s="251"/>
      <c r="G44" s="251"/>
      <c r="H44" s="251"/>
      <c r="I44" s="251"/>
      <c r="J44" s="252"/>
      <c r="K44" s="252"/>
      <c r="L44" s="252"/>
      <c r="M44" s="252"/>
      <c r="N44" s="252"/>
      <c r="O44" s="252"/>
      <c r="P44" s="252"/>
    </row>
    <row r="45" spans="1:16" s="227" customFormat="1" ht="38.25">
      <c r="A45" s="253"/>
      <c r="B45" s="226" t="s">
        <v>157</v>
      </c>
      <c r="C45" s="251"/>
      <c r="D45" s="251"/>
      <c r="E45" s="251"/>
      <c r="F45" s="251"/>
      <c r="G45" s="251"/>
      <c r="H45" s="251"/>
      <c r="I45" s="251"/>
      <c r="J45" s="252"/>
      <c r="K45" s="252"/>
      <c r="L45" s="252"/>
      <c r="M45" s="252"/>
      <c r="N45" s="252"/>
      <c r="O45" s="252"/>
      <c r="P45" s="252"/>
    </row>
    <row r="46" spans="1:16" s="227" customFormat="1" ht="27" customHeight="1">
      <c r="A46" s="253"/>
      <c r="B46" s="254" t="s">
        <v>298</v>
      </c>
      <c r="C46" s="251">
        <f>D46+G46</f>
        <v>182818</v>
      </c>
      <c r="D46" s="251">
        <f>E46+F46</f>
        <v>45704</v>
      </c>
      <c r="E46" s="251"/>
      <c r="F46" s="251">
        <v>45704</v>
      </c>
      <c r="G46" s="251">
        <f>H46+I46</f>
        <v>137114</v>
      </c>
      <c r="H46" s="251"/>
      <c r="I46" s="251">
        <v>137114</v>
      </c>
      <c r="J46" s="252">
        <f>K46+N46</f>
        <v>109717.87</v>
      </c>
      <c r="K46" s="252">
        <f>L46+M46</f>
        <v>27650.46</v>
      </c>
      <c r="L46" s="252"/>
      <c r="M46" s="252">
        <v>27650.46</v>
      </c>
      <c r="N46" s="252">
        <f>O46+P46</f>
        <v>82067.41</v>
      </c>
      <c r="O46" s="252"/>
      <c r="P46" s="252">
        <v>82067.41</v>
      </c>
    </row>
    <row r="47" spans="1:16" s="227" customFormat="1" ht="27" customHeight="1">
      <c r="A47" s="253"/>
      <c r="B47" s="254"/>
      <c r="C47" s="251"/>
      <c r="D47" s="251"/>
      <c r="E47" s="251"/>
      <c r="F47" s="251"/>
      <c r="G47" s="251"/>
      <c r="H47" s="251"/>
      <c r="I47" s="251"/>
      <c r="J47" s="252"/>
      <c r="K47" s="252"/>
      <c r="L47" s="252"/>
      <c r="M47" s="252"/>
      <c r="N47" s="252"/>
      <c r="O47" s="252"/>
      <c r="P47" s="252"/>
    </row>
    <row r="48" spans="1:16" s="227" customFormat="1" ht="25.5">
      <c r="A48" s="253" t="s">
        <v>299</v>
      </c>
      <c r="B48" s="225" t="s">
        <v>300</v>
      </c>
      <c r="C48" s="251"/>
      <c r="D48" s="251"/>
      <c r="E48" s="251"/>
      <c r="F48" s="251"/>
      <c r="G48" s="251"/>
      <c r="H48" s="251"/>
      <c r="I48" s="251"/>
      <c r="J48" s="252"/>
      <c r="K48" s="252"/>
      <c r="L48" s="252"/>
      <c r="M48" s="252"/>
      <c r="N48" s="252"/>
      <c r="O48" s="252"/>
      <c r="P48" s="252"/>
    </row>
    <row r="49" spans="1:16" s="227" customFormat="1" ht="51">
      <c r="A49" s="253"/>
      <c r="B49" s="225" t="s">
        <v>301</v>
      </c>
      <c r="C49" s="251"/>
      <c r="D49" s="251"/>
      <c r="E49" s="251"/>
      <c r="F49" s="251"/>
      <c r="G49" s="251"/>
      <c r="H49" s="251"/>
      <c r="I49" s="251"/>
      <c r="J49" s="252"/>
      <c r="K49" s="252"/>
      <c r="L49" s="252"/>
      <c r="M49" s="252"/>
      <c r="N49" s="252"/>
      <c r="O49" s="252"/>
      <c r="P49" s="252"/>
    </row>
    <row r="50" spans="1:16" s="227" customFormat="1" ht="25.5">
      <c r="A50" s="253"/>
      <c r="B50" s="226" t="s">
        <v>302</v>
      </c>
      <c r="C50" s="251"/>
      <c r="D50" s="251"/>
      <c r="E50" s="251"/>
      <c r="F50" s="251"/>
      <c r="G50" s="251"/>
      <c r="H50" s="251"/>
      <c r="I50" s="251"/>
      <c r="J50" s="252"/>
      <c r="K50" s="252"/>
      <c r="L50" s="252"/>
      <c r="M50" s="252"/>
      <c r="N50" s="252"/>
      <c r="O50" s="252"/>
      <c r="P50" s="252"/>
    </row>
    <row r="51" spans="1:16" s="227" customFormat="1" ht="27" customHeight="1">
      <c r="A51" s="253"/>
      <c r="B51" s="254" t="s">
        <v>303</v>
      </c>
      <c r="C51" s="251">
        <f>D51+G51</f>
        <v>60000</v>
      </c>
      <c r="D51" s="251">
        <f>E51+F51</f>
        <v>11919</v>
      </c>
      <c r="E51" s="251"/>
      <c r="F51" s="251">
        <v>11919</v>
      </c>
      <c r="G51" s="251">
        <f>H51+I51</f>
        <v>48081</v>
      </c>
      <c r="H51" s="251"/>
      <c r="I51" s="251">
        <v>48081</v>
      </c>
      <c r="J51" s="252">
        <f>K51+N51</f>
        <v>59946.65</v>
      </c>
      <c r="K51" s="252">
        <f>L51+M51</f>
        <v>11917.72</v>
      </c>
      <c r="L51" s="252"/>
      <c r="M51" s="252">
        <v>11917.72</v>
      </c>
      <c r="N51" s="252">
        <f>O51+P51</f>
        <v>48028.93</v>
      </c>
      <c r="O51" s="252"/>
      <c r="P51" s="252">
        <v>48028.93</v>
      </c>
    </row>
    <row r="52" spans="1:16" s="227" customFormat="1" ht="27" customHeight="1">
      <c r="A52" s="253"/>
      <c r="B52" s="254"/>
      <c r="C52" s="251"/>
      <c r="D52" s="251"/>
      <c r="E52" s="251"/>
      <c r="F52" s="251"/>
      <c r="G52" s="251"/>
      <c r="H52" s="251"/>
      <c r="I52" s="251"/>
      <c r="J52" s="252"/>
      <c r="K52" s="252"/>
      <c r="L52" s="252"/>
      <c r="M52" s="252"/>
      <c r="N52" s="252"/>
      <c r="O52" s="252"/>
      <c r="P52" s="252"/>
    </row>
    <row r="53" spans="1:16" s="237" customFormat="1" ht="29.25" customHeight="1">
      <c r="A53" s="256" t="s">
        <v>159</v>
      </c>
      <c r="B53" s="256"/>
      <c r="C53" s="235">
        <f aca="true" t="shared" si="4" ref="C53:P53">C7+C32</f>
        <v>173292193</v>
      </c>
      <c r="D53" s="235">
        <f t="shared" si="4"/>
        <v>78729430</v>
      </c>
      <c r="E53" s="235">
        <f t="shared" si="4"/>
        <v>41272024</v>
      </c>
      <c r="F53" s="235">
        <f t="shared" si="4"/>
        <v>37457406</v>
      </c>
      <c r="G53" s="235">
        <f t="shared" si="4"/>
        <v>94562763</v>
      </c>
      <c r="H53" s="235">
        <f t="shared" si="4"/>
        <v>24852389</v>
      </c>
      <c r="I53" s="235">
        <f t="shared" si="4"/>
        <v>69710374</v>
      </c>
      <c r="J53" s="236">
        <f t="shared" si="4"/>
        <v>138487108.48999998</v>
      </c>
      <c r="K53" s="236">
        <f t="shared" si="4"/>
        <v>63800788.29</v>
      </c>
      <c r="L53" s="236">
        <f t="shared" si="4"/>
        <v>33271525.14</v>
      </c>
      <c r="M53" s="236">
        <f t="shared" si="4"/>
        <v>30529263.15</v>
      </c>
      <c r="N53" s="236">
        <f t="shared" si="4"/>
        <v>74686320.20000002</v>
      </c>
      <c r="O53" s="236">
        <f t="shared" si="4"/>
        <v>18339320.87</v>
      </c>
      <c r="P53" s="236">
        <f t="shared" si="4"/>
        <v>56346999.33</v>
      </c>
    </row>
    <row r="54" spans="3:16" s="227" customFormat="1" ht="12.75"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</row>
    <row r="55" spans="1:16" ht="12.75">
      <c r="A55" s="167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</row>
    <row r="56" spans="1:16" ht="12.75">
      <c r="A56" s="167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</row>
    <row r="57" spans="3:16" ht="12.75"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</row>
    <row r="58" spans="1:16" ht="12.75">
      <c r="A58" s="167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</row>
    <row r="59" spans="3:16" ht="12.75"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</row>
    <row r="60" spans="3:16" ht="12.75"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</row>
    <row r="61" spans="3:16" ht="12.75"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</row>
    <row r="62" spans="3:16" ht="12.75"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</row>
    <row r="63" spans="3:16" ht="12.75"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</row>
    <row r="64" spans="3:16" ht="12.75"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</row>
    <row r="65" spans="3:16" ht="12.75"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</row>
    <row r="66" spans="3:16" ht="12.75"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</row>
    <row r="67" spans="3:16" ht="12.75"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</row>
    <row r="68" spans="3:16" ht="12.75"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</row>
    <row r="69" spans="3:16" ht="12.75"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</row>
    <row r="70" spans="3:16" ht="12.75"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</row>
    <row r="71" spans="3:16" ht="12.75"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</row>
    <row r="72" spans="3:16" ht="12.75"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</row>
    <row r="73" spans="3:16" ht="12.75"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</row>
    <row r="74" spans="3:16" ht="12.75"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</row>
    <row r="75" spans="3:16" ht="12.75"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</row>
    <row r="76" spans="3:16" ht="12.75"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</row>
    <row r="77" spans="3:16" ht="12.75"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</row>
    <row r="78" spans="3:16" ht="12.75"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</row>
    <row r="79" spans="3:16" ht="12.75"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</row>
    <row r="80" spans="3:16" ht="12.75"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</row>
    <row r="81" spans="3:16" ht="12.75"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</row>
  </sheetData>
  <mergeCells count="183">
    <mergeCell ref="O25:O26"/>
    <mergeCell ref="P25:P26"/>
    <mergeCell ref="A18:A22"/>
    <mergeCell ref="C18:I20"/>
    <mergeCell ref="B21:B22"/>
    <mergeCell ref="C21:C22"/>
    <mergeCell ref="D21:D22"/>
    <mergeCell ref="E21:E22"/>
    <mergeCell ref="L25:L26"/>
    <mergeCell ref="M25:M26"/>
    <mergeCell ref="A13:A17"/>
    <mergeCell ref="C13:I15"/>
    <mergeCell ref="B16:B17"/>
    <mergeCell ref="D16:D17"/>
    <mergeCell ref="E16:E17"/>
    <mergeCell ref="C16:C17"/>
    <mergeCell ref="F16:F17"/>
    <mergeCell ref="I16:I17"/>
    <mergeCell ref="G16:G17"/>
    <mergeCell ref="H16:H17"/>
    <mergeCell ref="B1:B5"/>
    <mergeCell ref="A1:A5"/>
    <mergeCell ref="A8:A12"/>
    <mergeCell ref="B11:B12"/>
    <mergeCell ref="C1:I1"/>
    <mergeCell ref="C2:C5"/>
    <mergeCell ref="D2:I2"/>
    <mergeCell ref="D3:F3"/>
    <mergeCell ref="D4:D5"/>
    <mergeCell ref="E4:F4"/>
    <mergeCell ref="G3:I3"/>
    <mergeCell ref="G4:G5"/>
    <mergeCell ref="H4:I4"/>
    <mergeCell ref="J18:P20"/>
    <mergeCell ref="J23:P24"/>
    <mergeCell ref="N25:N26"/>
    <mergeCell ref="O21:O22"/>
    <mergeCell ref="J25:J26"/>
    <mergeCell ref="K25:K26"/>
    <mergeCell ref="N21:N22"/>
    <mergeCell ref="P21:P22"/>
    <mergeCell ref="J21:J22"/>
    <mergeCell ref="K21:K22"/>
    <mergeCell ref="H11:H12"/>
    <mergeCell ref="I11:I12"/>
    <mergeCell ref="C8:I10"/>
    <mergeCell ref="E11:E12"/>
    <mergeCell ref="F11:F12"/>
    <mergeCell ref="D11:D12"/>
    <mergeCell ref="G11:G12"/>
    <mergeCell ref="C11:C12"/>
    <mergeCell ref="A23:A26"/>
    <mergeCell ref="C23:I24"/>
    <mergeCell ref="C25:C26"/>
    <mergeCell ref="D25:D26"/>
    <mergeCell ref="E25:E26"/>
    <mergeCell ref="I25:I26"/>
    <mergeCell ref="F25:F26"/>
    <mergeCell ref="G25:G26"/>
    <mergeCell ref="H25:H26"/>
    <mergeCell ref="B25:B26"/>
    <mergeCell ref="F21:F22"/>
    <mergeCell ref="G21:G22"/>
    <mergeCell ref="H21:H22"/>
    <mergeCell ref="I21:I22"/>
    <mergeCell ref="G46:G47"/>
    <mergeCell ref="H46:H47"/>
    <mergeCell ref="I46:I47"/>
    <mergeCell ref="J46:J47"/>
    <mergeCell ref="J33:P35"/>
    <mergeCell ref="J36:J37"/>
    <mergeCell ref="K36:K37"/>
    <mergeCell ref="L36:L37"/>
    <mergeCell ref="M36:M37"/>
    <mergeCell ref="N36:N37"/>
    <mergeCell ref="O36:O37"/>
    <mergeCell ref="P36:P37"/>
    <mergeCell ref="L21:L22"/>
    <mergeCell ref="M21:M22"/>
    <mergeCell ref="A33:A37"/>
    <mergeCell ref="C33:I35"/>
    <mergeCell ref="B36:B37"/>
    <mergeCell ref="C36:C37"/>
    <mergeCell ref="D36:D37"/>
    <mergeCell ref="E36:E37"/>
    <mergeCell ref="I36:I37"/>
    <mergeCell ref="F36:F37"/>
    <mergeCell ref="G36:G37"/>
    <mergeCell ref="H36:H37"/>
    <mergeCell ref="J13:P15"/>
    <mergeCell ref="J16:J17"/>
    <mergeCell ref="K16:K17"/>
    <mergeCell ref="L16:L17"/>
    <mergeCell ref="M16:M17"/>
    <mergeCell ref="N16:N17"/>
    <mergeCell ref="P16:P17"/>
    <mergeCell ref="O16:O17"/>
    <mergeCell ref="A38:A42"/>
    <mergeCell ref="C38:I40"/>
    <mergeCell ref="B41:B42"/>
    <mergeCell ref="C41:C42"/>
    <mergeCell ref="D41:D42"/>
    <mergeCell ref="E41:E42"/>
    <mergeCell ref="H41:H42"/>
    <mergeCell ref="F41:F42"/>
    <mergeCell ref="G41:G42"/>
    <mergeCell ref="A53:B53"/>
    <mergeCell ref="I41:I42"/>
    <mergeCell ref="J8:P10"/>
    <mergeCell ref="J11:J12"/>
    <mergeCell ref="K11:K12"/>
    <mergeCell ref="L11:L12"/>
    <mergeCell ref="M11:M12"/>
    <mergeCell ref="N11:N12"/>
    <mergeCell ref="O11:O12"/>
    <mergeCell ref="P11:P12"/>
    <mergeCell ref="J1:P1"/>
    <mergeCell ref="J2:J5"/>
    <mergeCell ref="K2:P2"/>
    <mergeCell ref="K3:M3"/>
    <mergeCell ref="N3:P3"/>
    <mergeCell ref="K4:K5"/>
    <mergeCell ref="L4:M4"/>
    <mergeCell ref="N4:N5"/>
    <mergeCell ref="O4:P4"/>
    <mergeCell ref="J38:P40"/>
    <mergeCell ref="J41:J42"/>
    <mergeCell ref="K41:K42"/>
    <mergeCell ref="L41:L42"/>
    <mergeCell ref="M41:M42"/>
    <mergeCell ref="N41:N42"/>
    <mergeCell ref="O41:O42"/>
    <mergeCell ref="P41:P42"/>
    <mergeCell ref="K46:K47"/>
    <mergeCell ref="L46:L47"/>
    <mergeCell ref="M46:M47"/>
    <mergeCell ref="N46:N47"/>
    <mergeCell ref="A43:A47"/>
    <mergeCell ref="C43:I45"/>
    <mergeCell ref="J43:P45"/>
    <mergeCell ref="O46:O47"/>
    <mergeCell ref="P46:P47"/>
    <mergeCell ref="B46:B47"/>
    <mergeCell ref="C46:C47"/>
    <mergeCell ref="D46:D47"/>
    <mergeCell ref="E46:E47"/>
    <mergeCell ref="F46:F47"/>
    <mergeCell ref="A27:A31"/>
    <mergeCell ref="C27:I29"/>
    <mergeCell ref="J27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48:A52"/>
    <mergeCell ref="C48:I50"/>
    <mergeCell ref="J48:P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P51:P52"/>
    <mergeCell ref="L51:L52"/>
    <mergeCell ref="M51:M52"/>
    <mergeCell ref="N51:N52"/>
    <mergeCell ref="O51:O52"/>
  </mergeCells>
  <printOptions horizontalCentered="1"/>
  <pageMargins left="0.1968503937007874" right="0.1968503937007874" top="0.8661417322834646" bottom="0.6299212598425197" header="0.5118110236220472" footer="0.3937007874015748"/>
  <pageSetup horizontalDpi="600" verticalDpi="600" orientation="landscape" paperSize="9" scale="60" r:id="rId1"/>
  <headerFooter alignWithMargins="0">
    <oddHeader>&amp;C&amp;"Arial,Pogrubiony"&amp;15Wykonanie wydatków miasta Opola w 2007 roku na programy i projekty realizowane ze środków Unii Europejskiej&amp;R&amp;12Załącznik Nr 18
</oddHeader>
    <oddFooter>&amp;C&amp;12&amp;P</oddFooter>
  </headerFooter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9.00390625" defaultRowHeight="12.75"/>
  <cols>
    <col min="1" max="1" width="3.875" style="15" bestFit="1" customWidth="1"/>
    <col min="2" max="2" width="5.625" style="15" bestFit="1" customWidth="1"/>
    <col min="3" max="3" width="8.875" style="15" bestFit="1" customWidth="1"/>
    <col min="4" max="4" width="5.00390625" style="15" bestFit="1" customWidth="1"/>
    <col min="5" max="5" width="19.875" style="17" bestFit="1" customWidth="1"/>
    <col min="6" max="6" width="20.625" style="17" bestFit="1" customWidth="1"/>
    <col min="7" max="7" width="8.75390625" style="17" bestFit="1" customWidth="1"/>
    <col min="8" max="8" width="30.625" style="15" customWidth="1"/>
    <col min="9" max="16384" width="9.125" style="15" customWidth="1"/>
  </cols>
  <sheetData>
    <row r="1" spans="1:8" ht="51" customHeight="1">
      <c r="A1" s="102" t="s">
        <v>2</v>
      </c>
      <c r="B1" s="102" t="s">
        <v>55</v>
      </c>
      <c r="C1" s="102" t="s">
        <v>56</v>
      </c>
      <c r="D1" s="102" t="s">
        <v>161</v>
      </c>
      <c r="E1" s="103" t="s">
        <v>251</v>
      </c>
      <c r="F1" s="104" t="s">
        <v>271</v>
      </c>
      <c r="G1" s="105" t="s">
        <v>164</v>
      </c>
      <c r="H1" s="106" t="s">
        <v>162</v>
      </c>
    </row>
    <row r="2" spans="1:8" s="111" customFormat="1" ht="11.25">
      <c r="A2" s="107">
        <v>1</v>
      </c>
      <c r="B2" s="107">
        <v>2</v>
      </c>
      <c r="C2" s="107">
        <v>3</v>
      </c>
      <c r="D2" s="107">
        <v>4</v>
      </c>
      <c r="E2" s="108">
        <v>5</v>
      </c>
      <c r="F2" s="109">
        <v>6</v>
      </c>
      <c r="G2" s="23">
        <v>7</v>
      </c>
      <c r="H2" s="110">
        <v>8</v>
      </c>
    </row>
    <row r="3" spans="1:9" ht="39.75" customHeight="1">
      <c r="A3" s="112">
        <v>1</v>
      </c>
      <c r="B3" s="112">
        <v>700</v>
      </c>
      <c r="C3" s="112">
        <v>70005</v>
      </c>
      <c r="D3" s="112">
        <v>2350</v>
      </c>
      <c r="E3" s="113">
        <v>4230000</v>
      </c>
      <c r="F3" s="114">
        <v>4793929.62</v>
      </c>
      <c r="G3" s="64">
        <f>F3/E3</f>
        <v>1.133316695035461</v>
      </c>
      <c r="H3" s="138" t="s">
        <v>274</v>
      </c>
      <c r="I3" s="115"/>
    </row>
    <row r="4" spans="1:8" ht="39.75" customHeight="1">
      <c r="A4" s="112">
        <v>2</v>
      </c>
      <c r="B4" s="112">
        <v>750</v>
      </c>
      <c r="C4" s="112">
        <v>75011</v>
      </c>
      <c r="D4" s="112">
        <v>2350</v>
      </c>
      <c r="E4" s="171">
        <v>460454</v>
      </c>
      <c r="F4" s="114">
        <v>871562.4</v>
      </c>
      <c r="G4" s="64">
        <f>F4/E4</f>
        <v>1.8928327259617683</v>
      </c>
      <c r="H4" s="138" t="s">
        <v>273</v>
      </c>
    </row>
    <row r="5" spans="1:8" ht="39.75" customHeight="1">
      <c r="A5" s="112">
        <v>3</v>
      </c>
      <c r="B5" s="112">
        <v>754</v>
      </c>
      <c r="C5" s="112">
        <v>75411</v>
      </c>
      <c r="D5" s="112">
        <v>2350</v>
      </c>
      <c r="E5" s="113">
        <v>17000</v>
      </c>
      <c r="F5" s="114">
        <v>27391.11</v>
      </c>
      <c r="G5" s="64">
        <f>F5/E5</f>
        <v>1.6112417647058823</v>
      </c>
      <c r="H5" s="138" t="s">
        <v>166</v>
      </c>
    </row>
    <row r="6" spans="1:8" ht="39.75" customHeight="1">
      <c r="A6" s="112">
        <v>4</v>
      </c>
      <c r="B6" s="112">
        <v>852</v>
      </c>
      <c r="C6" s="112">
        <v>85203</v>
      </c>
      <c r="D6" s="112">
        <v>2350</v>
      </c>
      <c r="E6" s="113">
        <v>20000</v>
      </c>
      <c r="F6" s="114">
        <v>29467.5</v>
      </c>
      <c r="G6" s="64">
        <f>F6/E6</f>
        <v>1.473375</v>
      </c>
      <c r="H6" s="138" t="s">
        <v>167</v>
      </c>
    </row>
    <row r="7" spans="1:8" ht="39.75" customHeight="1">
      <c r="A7" s="112">
        <v>5</v>
      </c>
      <c r="B7" s="112">
        <v>852</v>
      </c>
      <c r="C7" s="112">
        <v>85212</v>
      </c>
      <c r="D7" s="112">
        <v>2350</v>
      </c>
      <c r="E7" s="113"/>
      <c r="F7" s="114">
        <v>170981.92</v>
      </c>
      <c r="G7" s="64"/>
      <c r="H7" s="138" t="s">
        <v>304</v>
      </c>
    </row>
    <row r="8" spans="1:8" ht="39.75" customHeight="1">
      <c r="A8" s="112">
        <v>6</v>
      </c>
      <c r="B8" s="112">
        <v>852</v>
      </c>
      <c r="C8" s="112">
        <v>85213</v>
      </c>
      <c r="D8" s="112">
        <v>2350</v>
      </c>
      <c r="E8" s="113"/>
      <c r="F8" s="114">
        <v>1601.5</v>
      </c>
      <c r="G8" s="64"/>
      <c r="H8" s="138" t="s">
        <v>15</v>
      </c>
    </row>
    <row r="9" spans="1:8" ht="39.75" customHeight="1">
      <c r="A9" s="112">
        <v>7</v>
      </c>
      <c r="B9" s="112">
        <v>852</v>
      </c>
      <c r="C9" s="112">
        <v>85214</v>
      </c>
      <c r="D9" s="112">
        <v>2350</v>
      </c>
      <c r="E9" s="113"/>
      <c r="F9" s="114">
        <v>38818.64</v>
      </c>
      <c r="G9" s="64"/>
      <c r="H9" s="138" t="s">
        <v>15</v>
      </c>
    </row>
    <row r="10" spans="1:8" ht="39.75" customHeight="1">
      <c r="A10" s="112">
        <v>8</v>
      </c>
      <c r="B10" s="112">
        <v>852</v>
      </c>
      <c r="C10" s="112">
        <v>85228</v>
      </c>
      <c r="D10" s="112">
        <v>2350</v>
      </c>
      <c r="E10" s="113">
        <v>7000</v>
      </c>
      <c r="F10" s="114">
        <v>11497.03</v>
      </c>
      <c r="G10" s="64">
        <f>F10/E10</f>
        <v>1.6424328571428572</v>
      </c>
      <c r="H10" s="138" t="s">
        <v>168</v>
      </c>
    </row>
    <row r="11" spans="1:8" ht="39.75" customHeight="1">
      <c r="A11" s="112">
        <v>9</v>
      </c>
      <c r="B11" s="112">
        <v>852</v>
      </c>
      <c r="C11" s="112">
        <v>85295</v>
      </c>
      <c r="D11" s="112">
        <v>2350</v>
      </c>
      <c r="E11" s="113"/>
      <c r="F11" s="114">
        <v>6408.35</v>
      </c>
      <c r="G11" s="64"/>
      <c r="H11" s="138" t="s">
        <v>15</v>
      </c>
    </row>
    <row r="12" spans="1:8" ht="30.75" customHeight="1" thickBot="1">
      <c r="A12" s="257" t="s">
        <v>163</v>
      </c>
      <c r="B12" s="258"/>
      <c r="C12" s="258"/>
      <c r="D12" s="259"/>
      <c r="E12" s="63">
        <f>SUM(E3:E11)</f>
        <v>4734454</v>
      </c>
      <c r="F12" s="116">
        <f>SUM(F3:F11)</f>
        <v>5951658.07</v>
      </c>
      <c r="G12" s="24">
        <f>F12/E12</f>
        <v>1.2570949194986372</v>
      </c>
      <c r="H12" s="117"/>
    </row>
    <row r="13" spans="1:6" s="172" customFormat="1" ht="17.25" customHeight="1">
      <c r="A13" s="260" t="s">
        <v>169</v>
      </c>
      <c r="B13" s="260"/>
      <c r="C13" s="260"/>
      <c r="D13" s="260"/>
      <c r="E13" s="260"/>
      <c r="F13" s="260"/>
    </row>
    <row r="14" spans="1:6" s="172" customFormat="1" ht="17.25" customHeight="1">
      <c r="A14" s="260" t="s">
        <v>170</v>
      </c>
      <c r="B14" s="260"/>
      <c r="C14" s="260"/>
      <c r="D14" s="260"/>
      <c r="E14" s="260"/>
      <c r="F14" s="260"/>
    </row>
    <row r="15" spans="1:7" ht="12.75">
      <c r="A15" s="118"/>
      <c r="B15" s="118"/>
      <c r="C15" s="118"/>
      <c r="D15" s="118"/>
      <c r="E15" s="119"/>
      <c r="F15" s="119"/>
      <c r="G15" s="119"/>
    </row>
    <row r="16" spans="1:7" ht="12.75">
      <c r="A16" s="118"/>
      <c r="B16" s="118"/>
      <c r="C16" s="118"/>
      <c r="D16" s="118"/>
      <c r="E16" s="119"/>
      <c r="F16" s="119"/>
      <c r="G16" s="119"/>
    </row>
    <row r="17" spans="1:7" ht="12.75">
      <c r="A17" s="118"/>
      <c r="B17" s="118"/>
      <c r="C17" s="118"/>
      <c r="D17" s="118"/>
      <c r="E17" s="119"/>
      <c r="F17" s="119"/>
      <c r="G17" s="119"/>
    </row>
    <row r="18" spans="1:7" ht="12.75">
      <c r="A18" s="118"/>
      <c r="B18" s="118"/>
      <c r="C18" s="118"/>
      <c r="D18" s="118"/>
      <c r="E18" s="119"/>
      <c r="F18" s="119"/>
      <c r="G18" s="119"/>
    </row>
    <row r="19" spans="1:7" ht="12.75">
      <c r="A19" s="118"/>
      <c r="B19" s="118"/>
      <c r="C19" s="118"/>
      <c r="D19" s="118"/>
      <c r="E19" s="119"/>
      <c r="F19" s="119"/>
      <c r="G19" s="119"/>
    </row>
    <row r="20" spans="1:7" ht="12.75">
      <c r="A20" s="118"/>
      <c r="B20" s="118"/>
      <c r="C20" s="118"/>
      <c r="D20" s="118"/>
      <c r="E20" s="119"/>
      <c r="F20" s="119"/>
      <c r="G20" s="119"/>
    </row>
  </sheetData>
  <mergeCells count="3">
    <mergeCell ref="A12:D12"/>
    <mergeCell ref="A13:F13"/>
    <mergeCell ref="A14:F14"/>
  </mergeCells>
  <printOptions horizontalCentered="1"/>
  <pageMargins left="0" right="0" top="1.11" bottom="0.7480314960629921" header="0.56" footer="0.5118110236220472"/>
  <pageSetup horizontalDpi="1200" verticalDpi="1200" orientation="portrait" paperSize="9" scale="90" r:id="rId1"/>
  <headerFooter alignWithMargins="0">
    <oddHeader>&amp;C&amp;11
&amp;"Arial CE,Pogrubiony"Wykonanie dochodów związanych z realizacją zadań rządowych w 2007 roku&amp;RZałącznik Nr 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2008-03-18T13:19:37Z</cp:lastPrinted>
  <dcterms:created xsi:type="dcterms:W3CDTF">2000-10-16T07:12:28Z</dcterms:created>
  <dcterms:modified xsi:type="dcterms:W3CDTF">2008-03-18T13:19:41Z</dcterms:modified>
  <cp:category/>
  <cp:version/>
  <cp:contentType/>
  <cp:contentStatus/>
</cp:coreProperties>
</file>