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714" activeTab="0"/>
  </bookViews>
  <sheets>
    <sheet name="MOK - 35" sheetId="1" r:id="rId1"/>
    <sheet name="Biblioteka - 36" sheetId="2" r:id="rId2"/>
    <sheet name="Galeria - 37" sheetId="3" r:id="rId3"/>
    <sheet name="Teatr -38" sheetId="4" r:id="rId4"/>
    <sheet name="ZAODRZE - 39" sheetId="5" r:id="rId5"/>
    <sheet name="Centrum - 40" sheetId="6" r:id="rId6"/>
    <sheet name="Śródmieście - 41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B" hidden="1">'[1]Inwestycje-zał.3'!#REF!</definedName>
    <definedName name="__123Graph_D" hidden="1">'[1]Inwestycje-zał.3'!#REF!</definedName>
    <definedName name="__123Graph_F" hidden="1">'[1]Inwestycje-zał.3'!#REF!</definedName>
    <definedName name="__123Graph_X" hidden="1">'[1]Inwestycje-zał.3'!#REF!</definedName>
    <definedName name="a" hidden="1">'[1]Inwestycje-zał.3'!#REF!</definedName>
    <definedName name="aa" hidden="1">'[4]Inwestycje-zał.3'!#REF!</definedName>
    <definedName name="aaa" hidden="1">'[2]Inwestycje-zał.3'!#REF!</definedName>
    <definedName name="abc" hidden="1">'[1]Inwestycje-zał.3'!#REF!</definedName>
    <definedName name="bb" hidden="1">'[1]Inwestycje-zał.3'!#REF!</definedName>
    <definedName name="ddd" hidden="1">'[5]Inwestycje-zał.3'!#REF!</definedName>
    <definedName name="fffffff" hidden="1">'[2]Inwestycje-zał.3'!#REF!</definedName>
    <definedName name="frfg" hidden="1">'[6]INWESTYCJE'!#REF!</definedName>
    <definedName name="kk" hidden="1">'[1]Inwestycje-zał.3'!#REF!</definedName>
    <definedName name="kkk" hidden="1">'[4]Inwestycje-zał.3'!#REF!</definedName>
    <definedName name="nananan" hidden="1">'[1]Inwestycje-zał.3'!#REF!</definedName>
    <definedName name="planowanie" hidden="1">'[1]Inwestycje-zał.3'!#REF!</definedName>
    <definedName name="Sierpień" hidden="1">'[1]Inwestycje-zał.3'!#REF!</definedName>
    <definedName name="ss" hidden="1">'[2]Inwestycje-zał.3'!#REF!</definedName>
    <definedName name="ww" hidden="1">'[1]Inwestycje-zał.3'!#REF!</definedName>
    <definedName name="xxx" hidden="1">'[1]Inwestycje-zał.3'!#REF!</definedName>
    <definedName name="xxxx" hidden="1">'[1]Inwestycje-zał.3'!#REF!</definedName>
    <definedName name="xxxxxxxx" hidden="1">'[1]Inwestycje-zał.3'!#REF!</definedName>
    <definedName name="xxxxxxxxxx" hidden="1">'[1]Inwestycje-zał.3'!#REF!</definedName>
    <definedName name="zlec." hidden="1">'[3]INWESTYCJE'!#REF!</definedName>
  </definedNames>
  <calcPr fullCalcOnLoad="1"/>
</workbook>
</file>

<file path=xl/sharedStrings.xml><?xml version="1.0" encoding="utf-8"?>
<sst xmlns="http://schemas.openxmlformats.org/spreadsheetml/2006/main" count="349" uniqueCount="141">
  <si>
    <t>Wykonanie</t>
  </si>
  <si>
    <t>Przychody</t>
  </si>
  <si>
    <t xml:space="preserve">§ </t>
  </si>
  <si>
    <t xml:space="preserve">Wyszczególnienie </t>
  </si>
  <si>
    <t>0830</t>
  </si>
  <si>
    <t>Wpływy z usług</t>
  </si>
  <si>
    <t>0920</t>
  </si>
  <si>
    <t>Pozostałe odsetki</t>
  </si>
  <si>
    <t>0970</t>
  </si>
  <si>
    <t>Wpływy z różnych dochodów</t>
  </si>
  <si>
    <t>I. Stan środków obrotowych na początek roku</t>
  </si>
  <si>
    <t>II. Przychody własne ogółem:</t>
  </si>
  <si>
    <t>%                   
4:3</t>
  </si>
  <si>
    <t>Ogółem</t>
  </si>
  <si>
    <t>Koszty</t>
  </si>
  <si>
    <t>Wynagrodzenia osobowe pracowników</t>
  </si>
  <si>
    <t>Składki na ubezpieczenia społeczne</t>
  </si>
  <si>
    <t>Składki na Fundusz Pracy</t>
  </si>
  <si>
    <t>Wpłaty na Państwowy Fundusz Rehabilitacji Osób Niepełnosprawnych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</si>
  <si>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</si>
  <si>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</si>
  <si>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</si>
  <si>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</si>
  <si>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</si>
  <si>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opłaty i składki</t>
  </si>
  <si>
    <t>Odpisy na zakładowy fundusz świadczeń socjalnych</t>
  </si>
  <si>
    <t>Podatek dochodowy od osób prawnych</t>
  </si>
  <si>
    <t>Podatek od nieruchomości</t>
  </si>
  <si>
    <t>Amortyzacja</t>
  </si>
  <si>
    <t>wymagalne należności</t>
  </si>
  <si>
    <t>Należności, w tym:</t>
  </si>
  <si>
    <t>Zobowiązania, w tym:</t>
  </si>
  <si>
    <t>wymagalne zobowiązania</t>
  </si>
  <si>
    <t>Ogółem (I+II+III)</t>
  </si>
  <si>
    <t>-</t>
  </si>
  <si>
    <t>III. Dotacje z budżetu miasta</t>
  </si>
  <si>
    <t>Wynagrodzenia bezosobowe</t>
  </si>
  <si>
    <t>Podróże służbowe zagraniczne</t>
  </si>
  <si>
    <t>Dotacje celowe z budżetu na finansowanie lub dofinansowanie kosztów realizacji inwestycji i zakupów inwestycyjnych innych jednostek sektora finansów publicznych</t>
  </si>
  <si>
    <t>IV. Dotacja z budżetu państwa</t>
  </si>
  <si>
    <t>Ogółem (I+II+III+IV)</t>
  </si>
  <si>
    <t>Wynagrodzenia agencyjno-prowizyjne</t>
  </si>
  <si>
    <t>Pozostałe podatki na rzecz budżetu państwa</t>
  </si>
  <si>
    <t>Zyski nadzwyczajne</t>
  </si>
  <si>
    <t>Kontrakt POZ</t>
  </si>
  <si>
    <t>Ginekologia</t>
  </si>
  <si>
    <t>Opłata całodobowa</t>
  </si>
  <si>
    <t>Transport sanitarny</t>
  </si>
  <si>
    <t>Pozostała sprzedaż usług medycznych</t>
  </si>
  <si>
    <t>Wpływy z czynszu</t>
  </si>
  <si>
    <t>Programy zdrowotne</t>
  </si>
  <si>
    <t>Zużycie materiałów i energii</t>
  </si>
  <si>
    <t>Usługi obce</t>
  </si>
  <si>
    <t>Podatki i opłaty</t>
  </si>
  <si>
    <t xml:space="preserve">Wynagrodzenia </t>
  </si>
  <si>
    <t>Składki ZUS</t>
  </si>
  <si>
    <t>Świadczenia na rzecz pracowników</t>
  </si>
  <si>
    <t>Pozostałe</t>
  </si>
  <si>
    <t xml:space="preserve">Przychody </t>
  </si>
  <si>
    <t>Wynik finansowy:</t>
  </si>
  <si>
    <t xml:space="preserve">Plan </t>
  </si>
  <si>
    <t>%                   
3:4</t>
  </si>
  <si>
    <t>NFZ - kontrakt na pielęgniarki środowiskowe</t>
  </si>
  <si>
    <t>dla jednostek gospodarczych</t>
  </si>
  <si>
    <t>dla osób fizycznych odpłatne</t>
  </si>
  <si>
    <t>Umowy z Urzędem Miasta</t>
  </si>
  <si>
    <t>Dzierżawy, materiały</t>
  </si>
  <si>
    <t>pozostałe przychody operacyjne</t>
  </si>
  <si>
    <t>przychody finansowe</t>
  </si>
  <si>
    <t xml:space="preserve">Zużycie materiałów  </t>
  </si>
  <si>
    <t>Zużycie energii</t>
  </si>
  <si>
    <t>Usługi komunalne</t>
  </si>
  <si>
    <t>Zakup procedur</t>
  </si>
  <si>
    <t>Usługi remontowe</t>
  </si>
  <si>
    <t>Usługi bankowe</t>
  </si>
  <si>
    <t>Pozostałe usługi</t>
  </si>
  <si>
    <t>Wynagrodzenia</t>
  </si>
  <si>
    <t>Pozostałe koszty rodzajowe</t>
  </si>
  <si>
    <t>Pozostałe koszty operacyjne</t>
  </si>
  <si>
    <t>w ramach kontraktu z NFZ</t>
  </si>
  <si>
    <t>sprzedaż usług medycyny pracy</t>
  </si>
  <si>
    <t>sprzedaż usług z tytułu szczepień</t>
  </si>
  <si>
    <t>sprzedaż usług dla innych ZOZ-ów</t>
  </si>
  <si>
    <t>Pozostałe przychody finansowe</t>
  </si>
  <si>
    <t>dotacje do programów profilaktycznych</t>
  </si>
  <si>
    <t>z tytułu wynajmu pomieszczeń</t>
  </si>
  <si>
    <t>dzierżawy sprzętu</t>
  </si>
  <si>
    <t>należności za media, telefon</t>
  </si>
  <si>
    <t>pozostałe przychody</t>
  </si>
  <si>
    <t>Ubezpieczenia społeczne i inne świadczenia</t>
  </si>
  <si>
    <t>Koszty finansowe</t>
  </si>
  <si>
    <t>Usługi medyczne odpłatne, w tym:</t>
  </si>
  <si>
    <t>Inne przychody, w tym:</t>
  </si>
  <si>
    <t>Zużycie materiałów i energii, z tego:</t>
  </si>
  <si>
    <t>Usługi obce, z tego:</t>
  </si>
  <si>
    <t>Sprzedaż usług medycznych, w tym:</t>
  </si>
  <si>
    <t>dla pozostałych odbiorców, z tego:</t>
  </si>
  <si>
    <t>Pozostałe przychody operacyjne, w tym:</t>
  </si>
  <si>
    <t>dotacje UM</t>
  </si>
  <si>
    <t>sprzedaż usług dla pacjentów indywidualnych</t>
  </si>
  <si>
    <t>Koszty socjalne</t>
  </si>
  <si>
    <t>Energia</t>
  </si>
  <si>
    <t>Usługi medyczne</t>
  </si>
  <si>
    <t xml:space="preserve">Pozostałe usługi </t>
  </si>
  <si>
    <t xml:space="preserve">Wydatki pozostałe </t>
  </si>
  <si>
    <t>Wydatki związane z dotacją UM</t>
  </si>
  <si>
    <t>Pokrycie amortyzacji</t>
  </si>
  <si>
    <t>0570</t>
  </si>
  <si>
    <t>Grzywny, mandaty i inne kary pieniężne od ludności</t>
  </si>
  <si>
    <t>0840</t>
  </si>
  <si>
    <t xml:space="preserve">Wpływy ze sprzedaży wyrobów </t>
  </si>
  <si>
    <t xml:space="preserve">IV. Dotacje na inwestycje </t>
  </si>
  <si>
    <t>Różne wydatki na rzecz osób fizycznych</t>
  </si>
  <si>
    <t>Zakup pomocy naukowych, dydaktycznych i książek</t>
  </si>
  <si>
    <t>Stan środków obrotowych na koniec roku</t>
  </si>
  <si>
    <t>Pozostałe przychody operacyjne</t>
  </si>
  <si>
    <t>Usługi transportowe</t>
  </si>
  <si>
    <t xml:space="preserve">Plan na 2007 r. </t>
  </si>
  <si>
    <t>Wykonanie 
za 2007 r.</t>
  </si>
  <si>
    <t>Wpływy ze sprzedaży wyrobów i składników majątkowych</t>
  </si>
  <si>
    <t>Wydatki inwestycyjne innych jednostek sektora finansów publicznych</t>
  </si>
  <si>
    <t>Zakup usług zdrowotnych</t>
  </si>
  <si>
    <t>Opłaty z tytułu zakupu usług telekomunikacyjnych telefonii komórkowej</t>
  </si>
  <si>
    <t>Opłaty z tytułu zakupu usług telekomunikacyjnych telefonii stacjonarnej</t>
  </si>
  <si>
    <t>Zakup usług obejmujące tłumaczenia</t>
  </si>
  <si>
    <t>Zakup usług obejmujących wykonanie ekspertyz, analiz i opinii</t>
  </si>
  <si>
    <t>Opłaty czynszowe</t>
  </si>
  <si>
    <t>Szkolenia pracowników</t>
  </si>
  <si>
    <t>Zakup materiałów papierniczych do sprzętu drukarskiego i urządzeń kserograficznych</t>
  </si>
  <si>
    <t>Zakup akcesoriów komputerowych w tym programów i licencji</t>
  </si>
  <si>
    <t>Różne wydatki na rzezc osób fizycznych</t>
  </si>
  <si>
    <t>Proktologia</t>
  </si>
  <si>
    <t>NFZ wzrost wynagrodzeń</t>
  </si>
  <si>
    <t>Odsetki uzyskane</t>
  </si>
  <si>
    <t>Pozostaeę przychody operacyjne</t>
  </si>
  <si>
    <t>Zmiana stanu produktów</t>
  </si>
  <si>
    <t>Materiały i wyposażenie - medyczne</t>
  </si>
  <si>
    <t>Materiały i wyposażenie - pozostałe</t>
  </si>
  <si>
    <t>Pozostałe koszty finansowe</t>
  </si>
  <si>
    <t>Wydatki związane z dzierżawą lokali</t>
  </si>
  <si>
    <t>Wydatki związane z dotacją szczepienia p. meningokokom</t>
  </si>
</sst>
</file>

<file path=xl/styles.xml><?xml version="1.0" encoding="utf-8"?>
<styleSheet xmlns="http://schemas.openxmlformats.org/spreadsheetml/2006/main">
  <numFmts count="6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  <numFmt numFmtId="176" formatCode="0.E+00"/>
    <numFmt numFmtId="177" formatCode="#,##0.000"/>
    <numFmt numFmtId="178" formatCode="0.0%;\(0.0%\)"/>
    <numFmt numFmtId="179" formatCode="#,##0.00\ &quot;zł&quot;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#,##0.00\ [$zł-415];[Red]\-#,##0.00\ [$zł-415]"/>
    <numFmt numFmtId="189" formatCode="d\ mmmm\ yyyy"/>
    <numFmt numFmtId="190" formatCode="#,##0\ [$zł-415];[Red]\-#,##0\ [$zł-415]"/>
    <numFmt numFmtId="191" formatCode="0.000%"/>
    <numFmt numFmtId="192" formatCode="[&gt;0]#,##0.00&quot; zł &quot;;[&lt;0]\-#,##0.00&quot; zł &quot;;&quot; -&quot;#&quot; zł &quot;"/>
    <numFmt numFmtId="193" formatCode="[&gt;0]#,##0.000&quot; zł &quot;;[&lt;0]\-#,##0.000&quot; zł &quot;;&quot; -&quot;#&quot; zł &quot;"/>
    <numFmt numFmtId="194" formatCode="#,##0.00\ _z_ł"/>
    <numFmt numFmtId="195" formatCode="#,##0.0000"/>
    <numFmt numFmtId="196" formatCode="[&gt;0]#,##0.000&quot; zł &quot;;[&lt;0]\-#,##0.000&quot; zł &quot;;&quot; -&quot;#.0&quot; zł &quot;"/>
    <numFmt numFmtId="197" formatCode="[&gt;0]#,##0.0000&quot; zł &quot;;[&lt;0]\-#,##0.0000&quot; zł &quot;;&quot; -&quot;#.00&quot; zł &quot;"/>
    <numFmt numFmtId="198" formatCode="[&gt;0]#,##0.00000&quot; zł &quot;;[&lt;0]\-#,##0.00000&quot; zł &quot;;&quot; -&quot;#.000&quot; zł &quot;"/>
    <numFmt numFmtId="199" formatCode="mmm/yyyy"/>
    <numFmt numFmtId="200" formatCode="0.0000"/>
    <numFmt numFmtId="201" formatCode="0.000"/>
    <numFmt numFmtId="202" formatCode="0.00000"/>
    <numFmt numFmtId="203" formatCode="0.000000"/>
    <numFmt numFmtId="204" formatCode="0.0000000"/>
    <numFmt numFmtId="205" formatCode="0.00000000"/>
    <numFmt numFmtId="206" formatCode="0.000000000"/>
    <numFmt numFmtId="207" formatCode="#,##0.00000"/>
    <numFmt numFmtId="208" formatCode="#\.##0"/>
    <numFmt numFmtId="209" formatCode="#\.###\.##0"/>
    <numFmt numFmtId="210" formatCode="#\.##0.00"/>
    <numFmt numFmtId="211" formatCode="0\.##0.00"/>
    <numFmt numFmtId="212" formatCode="###\.###"/>
    <numFmt numFmtId="213" formatCode="#\.###\.##0.00"/>
    <numFmt numFmtId="214" formatCode="#\.###\.###.#0"/>
    <numFmt numFmtId="215" formatCode="[$€-2]\ #,##0.00_);[Red]\([$€-2]\ #,##0.00\)"/>
  </numFmts>
  <fonts count="17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7" fillId="0" borderId="1" xfId="67" applyFont="1" applyBorder="1" applyAlignment="1">
      <alignment horizontal="center" vertical="center" wrapText="1"/>
      <protection/>
    </xf>
    <xf numFmtId="0" fontId="4" fillId="0" borderId="0" xfId="67" applyFont="1">
      <alignment/>
      <protection/>
    </xf>
    <xf numFmtId="0" fontId="8" fillId="0" borderId="1" xfId="67" applyFont="1" applyBorder="1" applyAlignment="1">
      <alignment horizontal="center" vertical="center" wrapText="1"/>
      <protection/>
    </xf>
    <xf numFmtId="0" fontId="6" fillId="0" borderId="0" xfId="67" applyFont="1">
      <alignment/>
      <protection/>
    </xf>
    <xf numFmtId="0" fontId="10" fillId="0" borderId="0" xfId="67" applyFont="1">
      <alignment/>
      <protection/>
    </xf>
    <xf numFmtId="0" fontId="11" fillId="0" borderId="0" xfId="67" applyFont="1">
      <alignment/>
      <protection/>
    </xf>
    <xf numFmtId="4" fontId="4" fillId="0" borderId="0" xfId="67" applyNumberFormat="1" applyFont="1">
      <alignment/>
      <protection/>
    </xf>
    <xf numFmtId="0" fontId="4" fillId="0" borderId="0" xfId="67" applyFont="1" applyBorder="1">
      <alignment/>
      <protection/>
    </xf>
    <xf numFmtId="0" fontId="4" fillId="0" borderId="0" xfId="67" applyFont="1" applyFill="1" applyBorder="1" applyAlignment="1">
      <alignment horizontal="center" vertical="center" wrapText="1"/>
      <protection/>
    </xf>
    <xf numFmtId="0" fontId="7" fillId="0" borderId="0" xfId="67" applyFont="1" applyFill="1" applyBorder="1" applyAlignment="1">
      <alignment horizontal="center" vertical="center" wrapText="1"/>
      <protection/>
    </xf>
    <xf numFmtId="3" fontId="9" fillId="0" borderId="0" xfId="67" applyNumberFormat="1" applyFont="1" applyFill="1" applyBorder="1" applyAlignment="1">
      <alignment horizontal="center" vertical="center" wrapText="1"/>
      <protection/>
    </xf>
    <xf numFmtId="4" fontId="9" fillId="0" borderId="0" xfId="67" applyNumberFormat="1" applyFont="1" applyFill="1" applyBorder="1" applyAlignment="1">
      <alignment horizontal="center" vertical="center" wrapText="1"/>
      <protection/>
    </xf>
    <xf numFmtId="164" fontId="4" fillId="0" borderId="0" xfId="67" applyNumberFormat="1" applyFont="1" applyFill="1" applyBorder="1" applyAlignment="1">
      <alignment horizontal="center" vertical="center" wrapText="1"/>
      <protection/>
    </xf>
    <xf numFmtId="0" fontId="10" fillId="0" borderId="1" xfId="67" applyFont="1" applyBorder="1" applyAlignment="1">
      <alignment horizontal="center" vertical="center" wrapText="1"/>
      <protection/>
    </xf>
    <xf numFmtId="0" fontId="10" fillId="2" borderId="1" xfId="67" applyFont="1" applyFill="1" applyBorder="1" applyAlignment="1">
      <alignment horizontal="center" vertical="center" wrapText="1"/>
      <protection/>
    </xf>
    <xf numFmtId="4" fontId="12" fillId="0" borderId="1" xfId="67" applyNumberFormat="1" applyFont="1" applyBorder="1" applyAlignment="1">
      <alignment horizontal="center" vertical="center"/>
      <protection/>
    </xf>
    <xf numFmtId="4" fontId="13" fillId="0" borderId="1" xfId="67" applyNumberFormat="1" applyFont="1" applyBorder="1" applyAlignment="1">
      <alignment horizontal="center" vertical="center"/>
      <protection/>
    </xf>
    <xf numFmtId="4" fontId="10" fillId="0" borderId="0" xfId="67" applyNumberFormat="1" applyFont="1">
      <alignment/>
      <protection/>
    </xf>
    <xf numFmtId="0" fontId="10" fillId="0" borderId="0" xfId="67" applyFont="1" applyFill="1" applyBorder="1">
      <alignment/>
      <protection/>
    </xf>
    <xf numFmtId="0" fontId="10" fillId="0" borderId="0" xfId="67" applyFont="1" applyBorder="1">
      <alignment/>
      <protection/>
    </xf>
    <xf numFmtId="4" fontId="12" fillId="0" borderId="1" xfId="67" applyNumberFormat="1" applyFont="1" applyFill="1" applyBorder="1" applyAlignment="1">
      <alignment horizontal="center" vertical="center"/>
      <protection/>
    </xf>
    <xf numFmtId="4" fontId="10" fillId="0" borderId="0" xfId="67" applyNumberFormat="1" applyFont="1" applyFill="1">
      <alignment/>
      <protection/>
    </xf>
    <xf numFmtId="0" fontId="4" fillId="0" borderId="1" xfId="67" applyFont="1" applyBorder="1" applyAlignment="1">
      <alignment horizontal="center" vertical="center" wrapText="1"/>
      <protection/>
    </xf>
    <xf numFmtId="0" fontId="7" fillId="0" borderId="1" xfId="67" applyFont="1" applyBorder="1" applyAlignment="1">
      <alignment horizontal="left" vertical="center" wrapText="1"/>
      <protection/>
    </xf>
    <xf numFmtId="3" fontId="7" fillId="0" borderId="1" xfId="67" applyNumberFormat="1" applyFont="1" applyBorder="1" applyAlignment="1">
      <alignment horizontal="center" vertical="center" wrapText="1"/>
      <protection/>
    </xf>
    <xf numFmtId="4" fontId="7" fillId="0" borderId="1" xfId="67" applyNumberFormat="1" applyFont="1" applyBorder="1" applyAlignment="1">
      <alignment horizontal="center" vertical="center" wrapText="1"/>
      <protection/>
    </xf>
    <xf numFmtId="164" fontId="7" fillId="0" borderId="1" xfId="67" applyNumberFormat="1" applyFont="1" applyBorder="1" applyAlignment="1">
      <alignment horizontal="center" vertical="center" wrapText="1"/>
      <protection/>
    </xf>
    <xf numFmtId="0" fontId="4" fillId="0" borderId="1" xfId="67" applyFont="1" applyBorder="1" applyAlignment="1" quotePrefix="1">
      <alignment horizontal="center" vertical="center" wrapText="1"/>
      <protection/>
    </xf>
    <xf numFmtId="0" fontId="4" fillId="0" borderId="1" xfId="67" applyFont="1" applyBorder="1" applyAlignment="1">
      <alignment horizontal="left" vertical="center" wrapText="1"/>
      <protection/>
    </xf>
    <xf numFmtId="3" fontId="4" fillId="0" borderId="1" xfId="67" applyNumberFormat="1" applyFont="1" applyBorder="1" applyAlignment="1">
      <alignment horizontal="center" vertical="center" wrapText="1"/>
      <protection/>
    </xf>
    <xf numFmtId="4" fontId="4" fillId="0" borderId="1" xfId="67" applyNumberFormat="1" applyFont="1" applyBorder="1" applyAlignment="1">
      <alignment horizontal="center" vertical="center" wrapText="1"/>
      <protection/>
    </xf>
    <xf numFmtId="164" fontId="4" fillId="0" borderId="1" xfId="67" applyNumberFormat="1" applyFont="1" applyBorder="1" applyAlignment="1">
      <alignment horizontal="center" vertical="center" wrapText="1"/>
      <protection/>
    </xf>
    <xf numFmtId="0" fontId="4" fillId="2" borderId="1" xfId="67" applyFont="1" applyFill="1" applyBorder="1" applyAlignment="1">
      <alignment horizontal="center" vertical="center" wrapText="1"/>
      <protection/>
    </xf>
    <xf numFmtId="0" fontId="7" fillId="2" borderId="1" xfId="67" applyFont="1" applyFill="1" applyBorder="1" applyAlignment="1">
      <alignment horizontal="center" vertical="center" wrapText="1"/>
      <protection/>
    </xf>
    <xf numFmtId="3" fontId="9" fillId="2" borderId="1" xfId="67" applyNumberFormat="1" applyFont="1" applyFill="1" applyBorder="1" applyAlignment="1">
      <alignment horizontal="center" vertical="center" wrapText="1"/>
      <protection/>
    </xf>
    <xf numFmtId="4" fontId="9" fillId="2" borderId="1" xfId="67" applyNumberFormat="1" applyFont="1" applyFill="1" applyBorder="1" applyAlignment="1">
      <alignment horizontal="center" vertical="center" wrapText="1"/>
      <protection/>
    </xf>
    <xf numFmtId="164" fontId="9" fillId="2" borderId="1" xfId="67" applyNumberFormat="1" applyFont="1" applyFill="1" applyBorder="1" applyAlignment="1">
      <alignment horizontal="center" vertical="center" wrapText="1"/>
      <protection/>
    </xf>
    <xf numFmtId="4" fontId="7" fillId="0" borderId="1" xfId="67" applyNumberFormat="1" applyFont="1" applyBorder="1" applyAlignment="1">
      <alignment horizontal="center" vertical="center"/>
      <protection/>
    </xf>
    <xf numFmtId="0" fontId="14" fillId="0" borderId="1" xfId="67" applyFont="1" applyBorder="1" applyAlignment="1">
      <alignment horizontal="left" vertical="center"/>
      <protection/>
    </xf>
    <xf numFmtId="4" fontId="15" fillId="0" borderId="1" xfId="67" applyNumberFormat="1" applyFont="1" applyBorder="1" applyAlignment="1">
      <alignment horizontal="center" vertical="center"/>
      <protection/>
    </xf>
    <xf numFmtId="4" fontId="7" fillId="0" borderId="1" xfId="67" applyNumberFormat="1" applyFont="1" applyFill="1" applyBorder="1" applyAlignment="1">
      <alignment horizontal="center" vertical="center"/>
      <protection/>
    </xf>
    <xf numFmtId="164" fontId="4" fillId="2" borderId="1" xfId="67" applyNumberFormat="1" applyFont="1" applyFill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7" fillId="0" borderId="1" xfId="67" applyFont="1" applyBorder="1" applyAlignment="1">
      <alignment horizontal="center" vertical="center"/>
      <protection/>
    </xf>
    <xf numFmtId="0" fontId="16" fillId="0" borderId="1" xfId="0" applyFont="1" applyBorder="1" applyAlignment="1">
      <alignment horizontal="left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164" fontId="15" fillId="0" borderId="1" xfId="67" applyNumberFormat="1" applyFont="1" applyBorder="1" applyAlignment="1">
      <alignment horizontal="center" vertical="center" wrapText="1"/>
      <protection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10" fontId="4" fillId="0" borderId="0" xfId="69" applyNumberFormat="1" applyFont="1" applyAlignment="1">
      <alignment/>
    </xf>
    <xf numFmtId="3" fontId="4" fillId="0" borderId="1" xfId="67" applyNumberFormat="1" applyFont="1" applyBorder="1" applyAlignment="1">
      <alignment horizontal="center"/>
      <protection/>
    </xf>
    <xf numFmtId="4" fontId="4" fillId="0" borderId="1" xfId="67" applyNumberFormat="1" applyFont="1" applyBorder="1" applyAlignment="1">
      <alignment horizontal="center"/>
      <protection/>
    </xf>
    <xf numFmtId="3" fontId="16" fillId="0" borderId="1" xfId="0" applyNumberFormat="1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164" fontId="9" fillId="2" borderId="1" xfId="69" applyNumberFormat="1" applyFont="1" applyFill="1" applyBorder="1" applyAlignment="1">
      <alignment horizontal="center" vertical="center" wrapText="1"/>
    </xf>
    <xf numFmtId="164" fontId="15" fillId="0" borderId="0" xfId="69" applyNumberFormat="1" applyFont="1" applyAlignment="1">
      <alignment/>
    </xf>
    <xf numFmtId="0" fontId="7" fillId="0" borderId="1" xfId="67" applyFont="1" applyBorder="1" applyAlignment="1">
      <alignment horizontal="left" vertical="center" wrapText="1"/>
      <protection/>
    </xf>
    <xf numFmtId="0" fontId="14" fillId="0" borderId="1" xfId="67" applyFont="1" applyBorder="1" applyAlignment="1">
      <alignment horizontal="left" vertical="center"/>
      <protection/>
    </xf>
    <xf numFmtId="0" fontId="9" fillId="0" borderId="2" xfId="67" applyFont="1" applyBorder="1" applyAlignment="1">
      <alignment horizontal="center" vertical="center" wrapText="1"/>
      <protection/>
    </xf>
    <xf numFmtId="0" fontId="9" fillId="0" borderId="3" xfId="67" applyFont="1" applyBorder="1" applyAlignment="1">
      <alignment horizontal="center" vertical="center" wrapText="1"/>
      <protection/>
    </xf>
    <xf numFmtId="0" fontId="9" fillId="0" borderId="4" xfId="67" applyFont="1" applyBorder="1" applyAlignment="1">
      <alignment horizontal="center" vertical="center" wrapText="1"/>
      <protection/>
    </xf>
  </cellXfs>
  <cellStyles count="57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GminnyF" xfId="21"/>
    <cellStyle name="_laroux_INFOR99" xfId="22"/>
    <cellStyle name="_laroux_Infor99a" xfId="23"/>
    <cellStyle name="_laroux_INFOR99B" xfId="24"/>
    <cellStyle name="_laroux_inwest.98-zal 3" xfId="25"/>
    <cellStyle name="_laroux_inwest.powodz" xfId="26"/>
    <cellStyle name="_laroux_INWEST99" xfId="27"/>
    <cellStyle name="_laroux_Inwestycje - kontynuacja2005-25.09" xfId="28"/>
    <cellStyle name="_laroux_Inwestycje i remonty - zał. 3, 4 i 6,7" xfId="29"/>
    <cellStyle name="_laroux_KOREKTA4" xfId="30"/>
    <cellStyle name="_laroux_korVI99a" xfId="31"/>
    <cellStyle name="_laroux_korVI99b" xfId="32"/>
    <cellStyle name="_laroux_Prognoza Wydatków -1999r. (2)" xfId="33"/>
    <cellStyle name="_laroux_Projekt wydatków bieżących ze zlec. 2005r.-30.09 - zał.2" xfId="34"/>
    <cellStyle name="_laroux_SPRAW97R" xfId="35"/>
    <cellStyle name="_laroux_SPRAW98A" xfId="36"/>
    <cellStyle name="_laroux_SPRAW98R" xfId="37"/>
    <cellStyle name="_laroux_Tabela nr3 (2)" xfId="38"/>
    <cellStyle name="_laroux_UKWYD98A" xfId="39"/>
    <cellStyle name="_laroux_unia euro." xfId="40"/>
    <cellStyle name="_laroux_Wstepny proj.1999r.  (2)" xfId="41"/>
    <cellStyle name="_laroux_Wyd§-30.11 (2)" xfId="42"/>
    <cellStyle name="_laroux_Wyd§-30.9-(2)aktualne (2)" xfId="43"/>
    <cellStyle name="_laroux_Wyd§-31.12.98r (2)" xfId="44"/>
    <cellStyle name="_laroux_WYDAT98" xfId="45"/>
    <cellStyle name="_laroux_WYDATKI-jedn. (2)" xfId="46"/>
    <cellStyle name="_laroux_WYKRMP98" xfId="47"/>
    <cellStyle name="_laroux_Wyn.i zatr. j.org. 96-98 (2)" xfId="48"/>
    <cellStyle name="_laroux_ZAŁ NR 1" xfId="49"/>
    <cellStyle name="_laroux_zał. 1 wyd" xfId="50"/>
    <cellStyle name="_laroux_ZAŁ. NR 14" xfId="51"/>
    <cellStyle name="_laroux_ZAŁ. NR 7" xfId="52"/>
    <cellStyle name="_laroux_ZAŁ. NR 8" xfId="53"/>
    <cellStyle name="_laroux_ZAŁ. NR 9" xfId="54"/>
    <cellStyle name="_laroux_zał.3" xfId="55"/>
    <cellStyle name="_laroux_ZATRUD" xfId="56"/>
    <cellStyle name="_laroux_Zeszyt1" xfId="57"/>
    <cellStyle name="Comma [0]_laroux" xfId="58"/>
    <cellStyle name="Comma_laroux" xfId="59"/>
    <cellStyle name="Currency [0]_laroux" xfId="60"/>
    <cellStyle name="Currency_laroux" xfId="61"/>
    <cellStyle name="Comma" xfId="62"/>
    <cellStyle name="Comma [0]" xfId="63"/>
    <cellStyle name="Hyperlink" xfId="64"/>
    <cellStyle name="Normal_laroux" xfId="65"/>
    <cellStyle name="normální_laroux" xfId="66"/>
    <cellStyle name="Normalny_Zeszyt1" xfId="67"/>
    <cellStyle name="Followed Hyperlink" xfId="68"/>
    <cellStyle name="Percent" xfId="69"/>
    <cellStyle name="Currency" xfId="70"/>
    <cellStyle name="Currency [0]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Korekty%202000\SPR\STAROCIE\INFO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xls\1999%20ROK\Sprawozdania%201999\SPR\STAROCIE\SPRAW97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1%20ROK\Wstepny%20projekt\1999%20ROK\Projekt%20bud&#380;etu%202000\SPR\STAROCIE\INFOR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0%20ROK\Korekty%202000\SPR\STAROCIE\INFOR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1999%20ROK\Sprawozdania%201999\SPR\STAROCIE\SPRAW97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Inwestycje_zał_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A1" sqref="A1:E1"/>
    </sheetView>
  </sheetViews>
  <sheetFormatPr defaultColWidth="9.00390625" defaultRowHeight="12.75"/>
  <cols>
    <col min="1" max="1" width="5.00390625" style="2" bestFit="1" customWidth="1"/>
    <col min="2" max="2" width="51.25390625" style="2" customWidth="1"/>
    <col min="3" max="4" width="18.625" style="2" customWidth="1"/>
    <col min="5" max="16384" width="9.125" style="2" customWidth="1"/>
  </cols>
  <sheetData>
    <row r="1" spans="1:5" ht="30.75" customHeight="1">
      <c r="A1" s="73" t="s">
        <v>1</v>
      </c>
      <c r="B1" s="74"/>
      <c r="C1" s="74"/>
      <c r="D1" s="74"/>
      <c r="E1" s="75"/>
    </row>
    <row r="2" spans="1:5" ht="30" customHeight="1">
      <c r="A2" s="1" t="s">
        <v>2</v>
      </c>
      <c r="B2" s="1" t="s">
        <v>3</v>
      </c>
      <c r="C2" s="1" t="s">
        <v>117</v>
      </c>
      <c r="D2" s="1" t="s">
        <v>118</v>
      </c>
      <c r="E2" s="1" t="s">
        <v>12</v>
      </c>
    </row>
    <row r="3" spans="1:5" s="4" customFormat="1" ht="11.25">
      <c r="A3" s="3">
        <v>1</v>
      </c>
      <c r="B3" s="3">
        <v>2</v>
      </c>
      <c r="C3" s="3">
        <v>3</v>
      </c>
      <c r="D3" s="3">
        <v>4</v>
      </c>
      <c r="E3" s="3">
        <v>5</v>
      </c>
    </row>
    <row r="4" spans="1:5" s="5" customFormat="1" ht="19.5" customHeight="1">
      <c r="A4" s="23"/>
      <c r="B4" s="24" t="s">
        <v>10</v>
      </c>
      <c r="C4" s="25">
        <v>238000</v>
      </c>
      <c r="D4" s="26">
        <v>236250.95</v>
      </c>
      <c r="E4" s="27">
        <f>D4/C4</f>
        <v>0.9926510504201681</v>
      </c>
    </row>
    <row r="5" spans="1:5" s="5" customFormat="1" ht="19.5" customHeight="1">
      <c r="A5" s="23"/>
      <c r="B5" s="24" t="s">
        <v>11</v>
      </c>
      <c r="C5" s="25">
        <v>1622900</v>
      </c>
      <c r="D5" s="26">
        <v>1466950.76</v>
      </c>
      <c r="E5" s="27">
        <f aca="true" t="shared" si="0" ref="E5:E12">D5/C5</f>
        <v>0.9039070552714277</v>
      </c>
    </row>
    <row r="6" spans="1:5" s="5" customFormat="1" ht="19.5" customHeight="1">
      <c r="A6" s="28" t="s">
        <v>4</v>
      </c>
      <c r="B6" s="29" t="s">
        <v>5</v>
      </c>
      <c r="C6" s="30">
        <v>1300900</v>
      </c>
      <c r="D6" s="31">
        <v>1141785.79</v>
      </c>
      <c r="E6" s="32">
        <f t="shared" si="0"/>
        <v>0.877689130601891</v>
      </c>
    </row>
    <row r="7" spans="1:5" s="5" customFormat="1" ht="19.5" customHeight="1">
      <c r="A7" s="28">
        <v>840</v>
      </c>
      <c r="B7" s="29" t="s">
        <v>119</v>
      </c>
      <c r="C7" s="30">
        <v>5000</v>
      </c>
      <c r="D7" s="31">
        <v>4918.03</v>
      </c>
      <c r="E7" s="32">
        <f t="shared" si="0"/>
        <v>0.983606</v>
      </c>
    </row>
    <row r="8" spans="1:5" s="5" customFormat="1" ht="19.5" customHeight="1">
      <c r="A8" s="28" t="s">
        <v>6</v>
      </c>
      <c r="B8" s="29" t="s">
        <v>7</v>
      </c>
      <c r="C8" s="30">
        <v>6000</v>
      </c>
      <c r="D8" s="31">
        <v>8051.86</v>
      </c>
      <c r="E8" s="32">
        <f t="shared" si="0"/>
        <v>1.3419766666666666</v>
      </c>
    </row>
    <row r="9" spans="1:5" s="5" customFormat="1" ht="19.5" customHeight="1">
      <c r="A9" s="28" t="s">
        <v>8</v>
      </c>
      <c r="B9" s="29" t="s">
        <v>9</v>
      </c>
      <c r="C9" s="30">
        <v>311000</v>
      </c>
      <c r="D9" s="31">
        <v>312195.08</v>
      </c>
      <c r="E9" s="32">
        <f t="shared" si="0"/>
        <v>1.0038427009646302</v>
      </c>
    </row>
    <row r="10" spans="1:5" s="5" customFormat="1" ht="19.5" customHeight="1">
      <c r="A10" s="28"/>
      <c r="B10" s="29" t="s">
        <v>43</v>
      </c>
      <c r="C10" s="30"/>
      <c r="D10" s="31">
        <v>10720</v>
      </c>
      <c r="E10" s="32"/>
    </row>
    <row r="11" spans="1:5" s="5" customFormat="1" ht="19.5" customHeight="1">
      <c r="A11" s="23"/>
      <c r="B11" s="24" t="s">
        <v>35</v>
      </c>
      <c r="C11" s="25">
        <f>1850100+17000</f>
        <v>1867100</v>
      </c>
      <c r="D11" s="26">
        <f>1770100+16802.63</f>
        <v>1786902.63</v>
      </c>
      <c r="E11" s="27">
        <f t="shared" si="0"/>
        <v>0.9570470944245085</v>
      </c>
    </row>
    <row r="12" spans="1:5" s="5" customFormat="1" ht="19.5" customHeight="1">
      <c r="A12" s="33"/>
      <c r="B12" s="34" t="s">
        <v>33</v>
      </c>
      <c r="C12" s="35">
        <f>C4+C5+C11</f>
        <v>3728000</v>
      </c>
      <c r="D12" s="36">
        <f>D4+D5+D11</f>
        <v>3490104.34</v>
      </c>
      <c r="E12" s="37">
        <f t="shared" si="0"/>
        <v>0.9361867864806867</v>
      </c>
    </row>
    <row r="13" ht="18" customHeight="1"/>
    <row r="14" spans="1:7" ht="30.75" customHeight="1">
      <c r="A14" s="73" t="s">
        <v>14</v>
      </c>
      <c r="B14" s="74"/>
      <c r="C14" s="74"/>
      <c r="D14" s="74"/>
      <c r="E14" s="75"/>
      <c r="G14" s="64"/>
    </row>
    <row r="15" spans="1:5" ht="30" customHeight="1">
      <c r="A15" s="1" t="s">
        <v>2</v>
      </c>
      <c r="B15" s="1" t="s">
        <v>3</v>
      </c>
      <c r="C15" s="1" t="s">
        <v>117</v>
      </c>
      <c r="D15" s="1" t="s">
        <v>118</v>
      </c>
      <c r="E15" s="1" t="s">
        <v>12</v>
      </c>
    </row>
    <row r="16" spans="1:5" ht="10.5" customHeight="1">
      <c r="A16" s="3">
        <v>1</v>
      </c>
      <c r="B16" s="3">
        <v>2</v>
      </c>
      <c r="C16" s="3">
        <v>3</v>
      </c>
      <c r="D16" s="3">
        <v>4</v>
      </c>
      <c r="E16" s="3">
        <v>5</v>
      </c>
    </row>
    <row r="17" spans="1:5" s="5" customFormat="1" ht="12.75">
      <c r="A17" s="23">
        <v>4010</v>
      </c>
      <c r="B17" s="29" t="s">
        <v>15</v>
      </c>
      <c r="C17" s="30">
        <v>1040000</v>
      </c>
      <c r="D17" s="31">
        <v>956240.12</v>
      </c>
      <c r="E17" s="32">
        <f>D17/C17</f>
        <v>0.9194616538461539</v>
      </c>
    </row>
    <row r="18" spans="1:5" s="5" customFormat="1" ht="12.75">
      <c r="A18" s="23">
        <v>4110</v>
      </c>
      <c r="B18" s="29" t="s">
        <v>16</v>
      </c>
      <c r="C18" s="30">
        <v>175000</v>
      </c>
      <c r="D18" s="31">
        <v>162082.68</v>
      </c>
      <c r="E18" s="32">
        <f aca="true" t="shared" si="1" ref="E18:E32">D18/C18</f>
        <v>0.9261867428571429</v>
      </c>
    </row>
    <row r="19" spans="1:5" s="5" customFormat="1" ht="12.75">
      <c r="A19" s="23">
        <v>4120</v>
      </c>
      <c r="B19" s="29" t="s">
        <v>17</v>
      </c>
      <c r="C19" s="30">
        <v>25000</v>
      </c>
      <c r="D19" s="31">
        <v>22514.86</v>
      </c>
      <c r="E19" s="32">
        <f t="shared" si="1"/>
        <v>0.9005944</v>
      </c>
    </row>
    <row r="20" spans="1:5" s="5" customFormat="1" ht="25.5">
      <c r="A20" s="23">
        <v>4140</v>
      </c>
      <c r="B20" s="29" t="s">
        <v>18</v>
      </c>
      <c r="C20" s="30">
        <v>6000</v>
      </c>
      <c r="D20" s="31">
        <v>6057.61</v>
      </c>
      <c r="E20" s="32">
        <f t="shared" si="1"/>
        <v>1.0096016666666665</v>
      </c>
    </row>
    <row r="21" spans="1:5" s="5" customFormat="1" ht="12.75">
      <c r="A21" s="23">
        <v>4210</v>
      </c>
      <c r="B21" s="29" t="s">
        <v>19</v>
      </c>
      <c r="C21" s="30">
        <v>95000</v>
      </c>
      <c r="D21" s="31">
        <v>90715.6</v>
      </c>
      <c r="E21" s="32">
        <f t="shared" si="1"/>
        <v>0.954901052631579</v>
      </c>
    </row>
    <row r="22" spans="1:5" s="5" customFormat="1" ht="12.75">
      <c r="A22" s="23">
        <v>4260</v>
      </c>
      <c r="B22" s="29" t="s">
        <v>20</v>
      </c>
      <c r="C22" s="30">
        <v>100000</v>
      </c>
      <c r="D22" s="31">
        <v>86135.27</v>
      </c>
      <c r="E22" s="32">
        <f t="shared" si="1"/>
        <v>0.8613527000000001</v>
      </c>
    </row>
    <row r="23" spans="1:5" s="5" customFormat="1" ht="12.75">
      <c r="A23" s="23">
        <v>4270</v>
      </c>
      <c r="B23" s="29" t="s">
        <v>21</v>
      </c>
      <c r="C23" s="30">
        <v>38000</v>
      </c>
      <c r="D23" s="31">
        <v>67950.87</v>
      </c>
      <c r="E23" s="32">
        <f t="shared" si="1"/>
        <v>1.788180789473684</v>
      </c>
    </row>
    <row r="24" spans="1:5" s="5" customFormat="1" ht="12.75">
      <c r="A24" s="23">
        <v>4300</v>
      </c>
      <c r="B24" s="29" t="s">
        <v>22</v>
      </c>
      <c r="C24" s="30">
        <v>1739000</v>
      </c>
      <c r="D24" s="31">
        <v>1410754.39</v>
      </c>
      <c r="E24" s="32">
        <f t="shared" si="1"/>
        <v>0.8112446175963197</v>
      </c>
    </row>
    <row r="25" spans="1:5" s="5" customFormat="1" ht="12.75">
      <c r="A25" s="23">
        <v>4410</v>
      </c>
      <c r="B25" s="29" t="s">
        <v>23</v>
      </c>
      <c r="C25" s="30">
        <v>1000</v>
      </c>
      <c r="D25" s="31">
        <v>964.56</v>
      </c>
      <c r="E25" s="32">
        <f t="shared" si="1"/>
        <v>0.96456</v>
      </c>
    </row>
    <row r="26" spans="1:5" s="5" customFormat="1" ht="12.75">
      <c r="A26" s="23">
        <v>4430</v>
      </c>
      <c r="B26" s="29" t="s">
        <v>24</v>
      </c>
      <c r="C26" s="30">
        <v>60000</v>
      </c>
      <c r="D26" s="31">
        <v>31959.4</v>
      </c>
      <c r="E26" s="32">
        <f t="shared" si="1"/>
        <v>0.5326566666666667</v>
      </c>
    </row>
    <row r="27" spans="1:5" s="5" customFormat="1" ht="12.75">
      <c r="A27" s="23">
        <v>4440</v>
      </c>
      <c r="B27" s="29" t="s">
        <v>25</v>
      </c>
      <c r="C27" s="30">
        <v>24000</v>
      </c>
      <c r="D27" s="31">
        <v>23686.6</v>
      </c>
      <c r="E27" s="32">
        <f t="shared" si="1"/>
        <v>0.9869416666666666</v>
      </c>
    </row>
    <row r="28" spans="1:5" s="5" customFormat="1" ht="12.75">
      <c r="A28" s="23">
        <v>4460</v>
      </c>
      <c r="B28" s="29" t="s">
        <v>26</v>
      </c>
      <c r="C28" s="30">
        <v>1000</v>
      </c>
      <c r="D28" s="31">
        <v>1151</v>
      </c>
      <c r="E28" s="32">
        <f t="shared" si="1"/>
        <v>1.151</v>
      </c>
    </row>
    <row r="29" spans="1:5" s="5" customFormat="1" ht="12.75">
      <c r="A29" s="23">
        <v>4480</v>
      </c>
      <c r="B29" s="29" t="s">
        <v>27</v>
      </c>
      <c r="C29" s="30">
        <v>18000</v>
      </c>
      <c r="D29" s="31">
        <v>18545</v>
      </c>
      <c r="E29" s="32">
        <f t="shared" si="1"/>
        <v>1.0302777777777778</v>
      </c>
    </row>
    <row r="30" spans="1:5" s="5" customFormat="1" ht="12.75">
      <c r="A30" s="23">
        <v>4580</v>
      </c>
      <c r="B30" s="29" t="s">
        <v>7</v>
      </c>
      <c r="C30" s="30">
        <v>1000</v>
      </c>
      <c r="D30" s="31">
        <v>1140.01</v>
      </c>
      <c r="E30" s="32">
        <f t="shared" si="1"/>
        <v>1.14001</v>
      </c>
    </row>
    <row r="31" spans="1:5" s="5" customFormat="1" ht="12.75">
      <c r="A31" s="28">
        <v>4720</v>
      </c>
      <c r="B31" s="29" t="s">
        <v>28</v>
      </c>
      <c r="C31" s="30">
        <v>325000</v>
      </c>
      <c r="D31" s="31">
        <v>314869.1</v>
      </c>
      <c r="E31" s="32">
        <f t="shared" si="1"/>
        <v>0.9688279999999999</v>
      </c>
    </row>
    <row r="32" spans="1:5" s="5" customFormat="1" ht="25.5">
      <c r="A32" s="28">
        <v>6220</v>
      </c>
      <c r="B32" s="29" t="s">
        <v>120</v>
      </c>
      <c r="C32" s="30">
        <v>80000</v>
      </c>
      <c r="D32" s="31">
        <v>0</v>
      </c>
      <c r="E32" s="32">
        <f t="shared" si="1"/>
        <v>0</v>
      </c>
    </row>
    <row r="33" spans="1:5" s="5" customFormat="1" ht="19.5" customHeight="1">
      <c r="A33" s="33"/>
      <c r="B33" s="34" t="s">
        <v>13</v>
      </c>
      <c r="C33" s="35">
        <f>SUM(C17:C32)</f>
        <v>3728000</v>
      </c>
      <c r="D33" s="36">
        <f>SUM(D17:D32)</f>
        <v>3194767.0700000003</v>
      </c>
      <c r="E33" s="37">
        <f>D33/C33</f>
        <v>0.8569654157725323</v>
      </c>
    </row>
    <row r="34" ht="18" customHeight="1"/>
    <row r="35" spans="1:3" s="5" customFormat="1" ht="18.75" customHeight="1">
      <c r="A35" s="71" t="s">
        <v>30</v>
      </c>
      <c r="B35" s="71"/>
      <c r="C35" s="38">
        <v>233089</v>
      </c>
    </row>
    <row r="36" spans="1:3" s="5" customFormat="1" ht="18.75" customHeight="1">
      <c r="A36" s="72" t="s">
        <v>29</v>
      </c>
      <c r="B36" s="72"/>
      <c r="C36" s="40" t="s">
        <v>34</v>
      </c>
    </row>
    <row r="37" s="5" customFormat="1" ht="18" customHeight="1">
      <c r="C37" s="18"/>
    </row>
    <row r="38" spans="1:3" s="5" customFormat="1" ht="18.75" customHeight="1">
      <c r="A38" s="71" t="s">
        <v>31</v>
      </c>
      <c r="B38" s="71"/>
      <c r="C38" s="16" t="s">
        <v>34</v>
      </c>
    </row>
    <row r="39" spans="1:3" s="5" customFormat="1" ht="18.75" customHeight="1">
      <c r="A39" s="72" t="s">
        <v>32</v>
      </c>
      <c r="B39" s="72"/>
      <c r="C39" s="17" t="s">
        <v>34</v>
      </c>
    </row>
    <row r="40" s="5" customFormat="1" ht="12.75"/>
  </sheetData>
  <mergeCells count="6">
    <mergeCell ref="A38:B38"/>
    <mergeCell ref="A39:B39"/>
    <mergeCell ref="A1:E1"/>
    <mergeCell ref="A14:E14"/>
    <mergeCell ref="A35:B35"/>
    <mergeCell ref="A36:B36"/>
  </mergeCells>
  <printOptions horizontalCentered="1"/>
  <pageMargins left="0.5905511811023623" right="0.5905511811023623" top="1.14" bottom="0.984251968503937" header="0.5118110236220472" footer="0.5118110236220472"/>
  <pageSetup horizontalDpi="600" verticalDpi="600" orientation="portrait" paperSize="9" scale="85" r:id="rId1"/>
  <headerFooter alignWithMargins="0">
    <oddHeader>&amp;C&amp;"Arial,Pogrubiony"
&amp;12Wykonanie planu finansowego 
Miejskiego Ośrodka Kultury w Opolu za 2007 rok&amp;RZałącznik Nr 35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1" sqref="A1:E1"/>
    </sheetView>
  </sheetViews>
  <sheetFormatPr defaultColWidth="9.00390625" defaultRowHeight="12.75"/>
  <cols>
    <col min="1" max="1" width="5.625" style="2" bestFit="1" customWidth="1"/>
    <col min="2" max="2" width="51.25390625" style="2" customWidth="1"/>
    <col min="3" max="4" width="18.625" style="2" customWidth="1"/>
    <col min="5" max="5" width="7.375" style="2" customWidth="1"/>
    <col min="6" max="16384" width="9.125" style="2" customWidth="1"/>
  </cols>
  <sheetData>
    <row r="1" spans="1:5" ht="30.75" customHeight="1">
      <c r="A1" s="73" t="s">
        <v>1</v>
      </c>
      <c r="B1" s="74"/>
      <c r="C1" s="74"/>
      <c r="D1" s="74"/>
      <c r="E1" s="75"/>
    </row>
    <row r="2" spans="1:5" ht="30" customHeight="1">
      <c r="A2" s="1" t="s">
        <v>2</v>
      </c>
      <c r="B2" s="1" t="s">
        <v>3</v>
      </c>
      <c r="C2" s="1" t="s">
        <v>117</v>
      </c>
      <c r="D2" s="1" t="s">
        <v>118</v>
      </c>
      <c r="E2" s="1" t="s">
        <v>12</v>
      </c>
    </row>
    <row r="3" spans="1:5" s="4" customFormat="1" ht="11.25">
      <c r="A3" s="3">
        <v>1</v>
      </c>
      <c r="B3" s="3">
        <v>2</v>
      </c>
      <c r="C3" s="3">
        <v>3</v>
      </c>
      <c r="D3" s="3">
        <v>4</v>
      </c>
      <c r="E3" s="3">
        <v>5</v>
      </c>
    </row>
    <row r="4" spans="1:5" s="5" customFormat="1" ht="19.5" customHeight="1">
      <c r="A4" s="23"/>
      <c r="B4" s="24" t="s">
        <v>10</v>
      </c>
      <c r="C4" s="25"/>
      <c r="D4" s="26">
        <v>19442.04</v>
      </c>
      <c r="E4" s="27"/>
    </row>
    <row r="5" spans="1:5" s="5" customFormat="1" ht="19.5" customHeight="1">
      <c r="A5" s="23"/>
      <c r="B5" s="24" t="s">
        <v>11</v>
      </c>
      <c r="C5" s="25">
        <v>127000</v>
      </c>
      <c r="D5" s="26">
        <v>127094.05</v>
      </c>
      <c r="E5" s="27">
        <f aca="true" t="shared" si="0" ref="E5:E13">D5/C5</f>
        <v>1.0007405511811023</v>
      </c>
    </row>
    <row r="6" spans="1:5" s="5" customFormat="1" ht="19.5" customHeight="1">
      <c r="A6" s="28" t="s">
        <v>107</v>
      </c>
      <c r="B6" s="29" t="s">
        <v>108</v>
      </c>
      <c r="C6" s="30">
        <v>24000</v>
      </c>
      <c r="D6" s="31">
        <v>24250.6</v>
      </c>
      <c r="E6" s="32">
        <f t="shared" si="0"/>
        <v>1.0104416666666667</v>
      </c>
    </row>
    <row r="7" spans="1:5" s="5" customFormat="1" ht="19.5" customHeight="1">
      <c r="A7" s="28" t="s">
        <v>4</v>
      </c>
      <c r="B7" s="29" t="s">
        <v>5</v>
      </c>
      <c r="C7" s="30">
        <v>12900</v>
      </c>
      <c r="D7" s="31">
        <v>8890.7</v>
      </c>
      <c r="E7" s="32">
        <f t="shared" si="0"/>
        <v>0.689201550387597</v>
      </c>
    </row>
    <row r="8" spans="1:5" s="5" customFormat="1" ht="19.5" customHeight="1">
      <c r="A8" s="28" t="s">
        <v>109</v>
      </c>
      <c r="B8" s="29" t="s">
        <v>110</v>
      </c>
      <c r="C8" s="30">
        <v>10000</v>
      </c>
      <c r="D8" s="31">
        <v>21421.89</v>
      </c>
      <c r="E8" s="32">
        <f t="shared" si="0"/>
        <v>2.142189</v>
      </c>
    </row>
    <row r="9" spans="1:5" s="5" customFormat="1" ht="19.5" customHeight="1">
      <c r="A9" s="28" t="s">
        <v>6</v>
      </c>
      <c r="B9" s="29" t="s">
        <v>7</v>
      </c>
      <c r="C9" s="30">
        <v>100</v>
      </c>
      <c r="D9" s="31">
        <v>7.52</v>
      </c>
      <c r="E9" s="32">
        <f t="shared" si="0"/>
        <v>0.07519999999999999</v>
      </c>
    </row>
    <row r="10" spans="1:5" s="5" customFormat="1" ht="19.5" customHeight="1">
      <c r="A10" s="28" t="s">
        <v>8</v>
      </c>
      <c r="B10" s="29" t="s">
        <v>9</v>
      </c>
      <c r="C10" s="30">
        <v>80000</v>
      </c>
      <c r="D10" s="31">
        <v>72523.34</v>
      </c>
      <c r="E10" s="32">
        <f t="shared" si="0"/>
        <v>0.9065417499999999</v>
      </c>
    </row>
    <row r="11" spans="1:5" s="5" customFormat="1" ht="19.5" customHeight="1">
      <c r="A11" s="23"/>
      <c r="B11" s="24" t="s">
        <v>35</v>
      </c>
      <c r="C11" s="25">
        <v>2576200</v>
      </c>
      <c r="D11" s="26">
        <v>2554000</v>
      </c>
      <c r="E11" s="27">
        <f t="shared" si="0"/>
        <v>0.9913826566260383</v>
      </c>
    </row>
    <row r="12" spans="1:5" s="5" customFormat="1" ht="19.5" customHeight="1" hidden="1">
      <c r="A12" s="23"/>
      <c r="B12" s="24" t="s">
        <v>111</v>
      </c>
      <c r="C12" s="25">
        <v>0</v>
      </c>
      <c r="D12" s="26">
        <v>0</v>
      </c>
      <c r="E12" s="27" t="e">
        <f t="shared" si="0"/>
        <v>#DIV/0!</v>
      </c>
    </row>
    <row r="13" spans="1:5" s="5" customFormat="1" ht="19.5" customHeight="1">
      <c r="A13" s="33"/>
      <c r="B13" s="34" t="s">
        <v>40</v>
      </c>
      <c r="C13" s="35">
        <f>C4+C5+C11+C12</f>
        <v>2703200</v>
      </c>
      <c r="D13" s="36">
        <f>D4+D5+D11+D12</f>
        <v>2700536.09</v>
      </c>
      <c r="E13" s="37">
        <f t="shared" si="0"/>
        <v>0.9990145346256288</v>
      </c>
    </row>
    <row r="14" ht="18" customHeight="1"/>
    <row r="15" spans="1:5" ht="30.75" customHeight="1">
      <c r="A15" s="73" t="s">
        <v>14</v>
      </c>
      <c r="B15" s="74"/>
      <c r="C15" s="74"/>
      <c r="D15" s="74"/>
      <c r="E15" s="75"/>
    </row>
    <row r="16" spans="1:5" ht="30" customHeight="1">
      <c r="A16" s="1" t="s">
        <v>2</v>
      </c>
      <c r="B16" s="1" t="s">
        <v>3</v>
      </c>
      <c r="C16" s="1" t="s">
        <v>117</v>
      </c>
      <c r="D16" s="1" t="s">
        <v>118</v>
      </c>
      <c r="E16" s="1" t="s">
        <v>12</v>
      </c>
    </row>
    <row r="17" spans="1:5" ht="12.75">
      <c r="A17" s="3">
        <v>1</v>
      </c>
      <c r="B17" s="3">
        <v>2</v>
      </c>
      <c r="C17" s="3">
        <v>3</v>
      </c>
      <c r="D17" s="3">
        <v>4</v>
      </c>
      <c r="E17" s="3">
        <v>5</v>
      </c>
    </row>
    <row r="18" spans="1:5" s="5" customFormat="1" ht="12.75">
      <c r="A18" s="23">
        <v>3030</v>
      </c>
      <c r="B18" s="29" t="s">
        <v>112</v>
      </c>
      <c r="C18" s="30">
        <v>72000</v>
      </c>
      <c r="D18" s="31">
        <v>71809</v>
      </c>
      <c r="E18" s="32">
        <f aca="true" t="shared" si="1" ref="E18:E34">D18/C18</f>
        <v>0.9973472222222223</v>
      </c>
    </row>
    <row r="19" spans="1:5" s="5" customFormat="1" ht="12.75">
      <c r="A19" s="23">
        <v>4010</v>
      </c>
      <c r="B19" s="29" t="s">
        <v>15</v>
      </c>
      <c r="C19" s="30">
        <v>1531300</v>
      </c>
      <c r="D19" s="31">
        <v>1531219.83</v>
      </c>
      <c r="E19" s="32">
        <f t="shared" si="1"/>
        <v>0.9999476457911579</v>
      </c>
    </row>
    <row r="20" spans="1:5" s="5" customFormat="1" ht="12.75">
      <c r="A20" s="23">
        <v>4110</v>
      </c>
      <c r="B20" s="29" t="s">
        <v>16</v>
      </c>
      <c r="C20" s="30">
        <v>258600</v>
      </c>
      <c r="D20" s="31">
        <v>253997.05</v>
      </c>
      <c r="E20" s="32">
        <f t="shared" si="1"/>
        <v>0.9822005027068832</v>
      </c>
    </row>
    <row r="21" spans="1:5" s="5" customFormat="1" ht="12.75">
      <c r="A21" s="23">
        <v>4120</v>
      </c>
      <c r="B21" s="29" t="s">
        <v>17</v>
      </c>
      <c r="C21" s="30">
        <v>36300</v>
      </c>
      <c r="D21" s="31">
        <v>33456.98</v>
      </c>
      <c r="E21" s="32">
        <f t="shared" si="1"/>
        <v>0.9216798898071626</v>
      </c>
    </row>
    <row r="22" spans="1:5" s="5" customFormat="1" ht="12.75">
      <c r="A22" s="23">
        <v>4210</v>
      </c>
      <c r="B22" s="29" t="s">
        <v>19</v>
      </c>
      <c r="C22" s="30">
        <v>148200</v>
      </c>
      <c r="D22" s="31">
        <v>148157.27</v>
      </c>
      <c r="E22" s="32">
        <f t="shared" si="1"/>
        <v>0.9997116734143049</v>
      </c>
    </row>
    <row r="23" spans="1:5" s="5" customFormat="1" ht="12.75">
      <c r="A23" s="23">
        <v>4240</v>
      </c>
      <c r="B23" s="29" t="s">
        <v>113</v>
      </c>
      <c r="C23" s="30">
        <v>195000</v>
      </c>
      <c r="D23" s="31">
        <v>194581.36</v>
      </c>
      <c r="E23" s="32">
        <f t="shared" si="1"/>
        <v>0.9978531282051282</v>
      </c>
    </row>
    <row r="24" spans="1:5" s="5" customFormat="1" ht="12.75">
      <c r="A24" s="23">
        <v>4260</v>
      </c>
      <c r="B24" s="29" t="s">
        <v>20</v>
      </c>
      <c r="C24" s="30">
        <v>50000</v>
      </c>
      <c r="D24" s="31">
        <v>46937.35</v>
      </c>
      <c r="E24" s="32">
        <f t="shared" si="1"/>
        <v>0.938747</v>
      </c>
    </row>
    <row r="25" spans="1:5" s="5" customFormat="1" ht="12.75">
      <c r="A25" s="23">
        <v>4270</v>
      </c>
      <c r="B25" s="29" t="s">
        <v>21</v>
      </c>
      <c r="C25" s="30">
        <v>26000</v>
      </c>
      <c r="D25" s="31">
        <v>25465.39</v>
      </c>
      <c r="E25" s="32">
        <f t="shared" si="1"/>
        <v>0.9794380769230769</v>
      </c>
    </row>
    <row r="26" spans="1:5" s="5" customFormat="1" ht="12.75">
      <c r="A26" s="23">
        <v>4300</v>
      </c>
      <c r="B26" s="29" t="s">
        <v>22</v>
      </c>
      <c r="C26" s="30">
        <v>331100</v>
      </c>
      <c r="D26" s="31">
        <v>322460.86</v>
      </c>
      <c r="E26" s="32">
        <f t="shared" si="1"/>
        <v>0.9739077620054364</v>
      </c>
    </row>
    <row r="27" spans="1:5" s="5" customFormat="1" ht="12.75">
      <c r="A27" s="23">
        <v>4410</v>
      </c>
      <c r="B27" s="29" t="s">
        <v>23</v>
      </c>
      <c r="C27" s="30">
        <v>7000</v>
      </c>
      <c r="D27" s="31">
        <v>6356.99</v>
      </c>
      <c r="E27" s="32">
        <f t="shared" si="1"/>
        <v>0.9081414285714285</v>
      </c>
    </row>
    <row r="28" spans="1:5" s="5" customFormat="1" ht="12.75">
      <c r="A28" s="23">
        <v>4420</v>
      </c>
      <c r="B28" s="29" t="s">
        <v>37</v>
      </c>
      <c r="C28" s="30">
        <v>600</v>
      </c>
      <c r="D28" s="31">
        <v>520.5</v>
      </c>
      <c r="E28" s="32">
        <f t="shared" si="1"/>
        <v>0.8675</v>
      </c>
    </row>
    <row r="29" spans="1:5" s="5" customFormat="1" ht="12.75">
      <c r="A29" s="23">
        <v>4430</v>
      </c>
      <c r="B29" s="29" t="s">
        <v>24</v>
      </c>
      <c r="C29" s="30">
        <v>1000</v>
      </c>
      <c r="D29" s="31">
        <v>453</v>
      </c>
      <c r="E29" s="32">
        <f t="shared" si="1"/>
        <v>0.453</v>
      </c>
    </row>
    <row r="30" spans="1:5" s="5" customFormat="1" ht="12.75">
      <c r="A30" s="23">
        <v>4440</v>
      </c>
      <c r="B30" s="29" t="s">
        <v>25</v>
      </c>
      <c r="C30" s="30">
        <v>43100</v>
      </c>
      <c r="D30" s="31">
        <v>43050</v>
      </c>
      <c r="E30" s="32">
        <f t="shared" si="1"/>
        <v>0.9988399071925754</v>
      </c>
    </row>
    <row r="31" spans="1:5" s="5" customFormat="1" ht="12.75">
      <c r="A31" s="23">
        <v>4480</v>
      </c>
      <c r="B31" s="29" t="s">
        <v>27</v>
      </c>
      <c r="C31" s="30">
        <v>3000</v>
      </c>
      <c r="D31" s="31">
        <v>2973</v>
      </c>
      <c r="E31" s="32">
        <f t="shared" si="1"/>
        <v>0.991</v>
      </c>
    </row>
    <row r="32" spans="1:5" s="19" customFormat="1" ht="51" hidden="1">
      <c r="A32" s="28">
        <v>6220</v>
      </c>
      <c r="B32" s="29" t="s">
        <v>38</v>
      </c>
      <c r="C32" s="30">
        <v>0</v>
      </c>
      <c r="D32" s="31">
        <v>0</v>
      </c>
      <c r="E32" s="32" t="e">
        <f t="shared" si="1"/>
        <v>#DIV/0!</v>
      </c>
    </row>
    <row r="33" spans="1:5" s="19" customFormat="1" ht="12.75">
      <c r="A33" s="28"/>
      <c r="B33" s="29" t="s">
        <v>114</v>
      </c>
      <c r="C33" s="30"/>
      <c r="D33" s="31">
        <v>19097.51</v>
      </c>
      <c r="E33" s="32"/>
    </row>
    <row r="34" spans="1:5" s="20" customFormat="1" ht="19.5" customHeight="1">
      <c r="A34" s="33"/>
      <c r="B34" s="34" t="s">
        <v>13</v>
      </c>
      <c r="C34" s="35">
        <f>SUM(C18:C33)</f>
        <v>2703200</v>
      </c>
      <c r="D34" s="36">
        <f>SUM(D18:D33)</f>
        <v>2700536.0900000003</v>
      </c>
      <c r="E34" s="42">
        <f t="shared" si="1"/>
        <v>0.999014534625629</v>
      </c>
    </row>
    <row r="35" spans="1:5" s="8" customFormat="1" ht="19.5" customHeight="1">
      <c r="A35" s="9"/>
      <c r="B35" s="10"/>
      <c r="C35" s="11"/>
      <c r="D35" s="12"/>
      <c r="E35" s="13"/>
    </row>
    <row r="36" ht="18" customHeight="1"/>
    <row r="37" spans="1:3" s="5" customFormat="1" ht="18.75" customHeight="1">
      <c r="A37" s="71" t="s">
        <v>30</v>
      </c>
      <c r="B37" s="71"/>
      <c r="C37" s="41">
        <v>102158.35</v>
      </c>
    </row>
    <row r="38" spans="1:3" s="5" customFormat="1" ht="18.75" customHeight="1">
      <c r="A38" s="72" t="s">
        <v>29</v>
      </c>
      <c r="B38" s="72"/>
      <c r="C38" s="21" t="s">
        <v>34</v>
      </c>
    </row>
    <row r="39" s="5" customFormat="1" ht="18" customHeight="1">
      <c r="C39" s="22"/>
    </row>
    <row r="40" spans="1:3" s="5" customFormat="1" ht="18.75" customHeight="1">
      <c r="A40" s="71" t="s">
        <v>31</v>
      </c>
      <c r="B40" s="71"/>
      <c r="C40" s="41" t="s">
        <v>34</v>
      </c>
    </row>
    <row r="41" spans="1:3" s="5" customFormat="1" ht="18.75" customHeight="1">
      <c r="A41" s="72" t="s">
        <v>32</v>
      </c>
      <c r="B41" s="72"/>
      <c r="C41" s="41" t="s">
        <v>34</v>
      </c>
    </row>
  </sheetData>
  <mergeCells count="6">
    <mergeCell ref="A40:B40"/>
    <mergeCell ref="A41:B41"/>
    <mergeCell ref="A1:E1"/>
    <mergeCell ref="A15:E15"/>
    <mergeCell ref="A37:B37"/>
    <mergeCell ref="A38:B38"/>
  </mergeCells>
  <printOptions horizontalCentered="1"/>
  <pageMargins left="0.3937007874015748" right="0.3937007874015748" top="1.141732283464567" bottom="0.984251968503937" header="0.5118110236220472" footer="0.5118110236220472"/>
  <pageSetup horizontalDpi="600" verticalDpi="600" orientation="portrait" paperSize="9" scale="90" r:id="rId1"/>
  <headerFooter alignWithMargins="0">
    <oddHeader>&amp;C&amp;"Arial,Pogrubiony"
&amp;12Wykonanie planu finansowego 
Miejskiej Biblioteki Publicznej w Opolu za 2007 rok&amp;RZałącznik Nr 36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1" sqref="A1:E1"/>
    </sheetView>
  </sheetViews>
  <sheetFormatPr defaultColWidth="9.00390625" defaultRowHeight="12.75"/>
  <cols>
    <col min="1" max="1" width="5.00390625" style="2" bestFit="1" customWidth="1"/>
    <col min="2" max="2" width="51.25390625" style="2" customWidth="1"/>
    <col min="3" max="4" width="18.625" style="2" customWidth="1"/>
    <col min="5" max="5" width="9.75390625" style="2" customWidth="1"/>
    <col min="6" max="16384" width="9.125" style="2" customWidth="1"/>
  </cols>
  <sheetData>
    <row r="1" spans="1:5" ht="30.75" customHeight="1">
      <c r="A1" s="73" t="s">
        <v>1</v>
      </c>
      <c r="B1" s="74"/>
      <c r="C1" s="74"/>
      <c r="D1" s="74"/>
      <c r="E1" s="75"/>
    </row>
    <row r="2" spans="1:5" ht="30" customHeight="1">
      <c r="A2" s="1" t="s">
        <v>2</v>
      </c>
      <c r="B2" s="1" t="s">
        <v>3</v>
      </c>
      <c r="C2" s="1" t="s">
        <v>117</v>
      </c>
      <c r="D2" s="1" t="s">
        <v>118</v>
      </c>
      <c r="E2" s="1" t="s">
        <v>12</v>
      </c>
    </row>
    <row r="3" spans="1:5" s="4" customFormat="1" ht="11.25">
      <c r="A3" s="3">
        <v>1</v>
      </c>
      <c r="B3" s="3">
        <v>2</v>
      </c>
      <c r="C3" s="3">
        <v>3</v>
      </c>
      <c r="D3" s="3">
        <v>4</v>
      </c>
      <c r="E3" s="3">
        <v>5</v>
      </c>
    </row>
    <row r="4" spans="1:5" s="5" customFormat="1" ht="12.75">
      <c r="A4" s="23"/>
      <c r="B4" s="24" t="s">
        <v>10</v>
      </c>
      <c r="C4" s="25">
        <v>37598</v>
      </c>
      <c r="D4" s="26">
        <v>37597.8</v>
      </c>
      <c r="E4" s="27">
        <f aca="true" t="shared" si="0" ref="E4:E11">D4/C4</f>
        <v>0.9999946805681154</v>
      </c>
    </row>
    <row r="5" spans="1:5" s="5" customFormat="1" ht="12.75">
      <c r="A5" s="23"/>
      <c r="B5" s="24" t="s">
        <v>11</v>
      </c>
      <c r="C5" s="25">
        <v>301000</v>
      </c>
      <c r="D5" s="26">
        <v>304625.99</v>
      </c>
      <c r="E5" s="27">
        <f t="shared" si="0"/>
        <v>1.0120464784053156</v>
      </c>
    </row>
    <row r="6" spans="1:5" s="5" customFormat="1" ht="12.75">
      <c r="A6" s="28" t="s">
        <v>4</v>
      </c>
      <c r="B6" s="29" t="s">
        <v>5</v>
      </c>
      <c r="C6" s="30">
        <v>82000</v>
      </c>
      <c r="D6" s="31">
        <v>84836.75</v>
      </c>
      <c r="E6" s="32">
        <f t="shared" si="0"/>
        <v>1.0345945121951219</v>
      </c>
    </row>
    <row r="7" spans="1:5" s="5" customFormat="1" ht="12.75">
      <c r="A7" s="28" t="s">
        <v>8</v>
      </c>
      <c r="B7" s="29" t="s">
        <v>9</v>
      </c>
      <c r="C7" s="30">
        <v>116000</v>
      </c>
      <c r="D7" s="31">
        <v>117054.41</v>
      </c>
      <c r="E7" s="32">
        <f t="shared" si="0"/>
        <v>1.0090897413793103</v>
      </c>
    </row>
    <row r="8" spans="1:5" s="5" customFormat="1" ht="12.75">
      <c r="A8" s="28"/>
      <c r="B8" s="29" t="s">
        <v>106</v>
      </c>
      <c r="C8" s="30">
        <v>103000</v>
      </c>
      <c r="D8" s="31">
        <v>102734.83</v>
      </c>
      <c r="E8" s="32">
        <f t="shared" si="0"/>
        <v>0.9974255339805825</v>
      </c>
    </row>
    <row r="9" spans="1:5" s="5" customFormat="1" ht="12.75">
      <c r="A9" s="23"/>
      <c r="B9" s="24" t="s">
        <v>35</v>
      </c>
      <c r="C9" s="25">
        <v>1798000</v>
      </c>
      <c r="D9" s="26">
        <v>1797920.38</v>
      </c>
      <c r="E9" s="27">
        <f t="shared" si="0"/>
        <v>0.9999557174638487</v>
      </c>
    </row>
    <row r="10" spans="1:5" s="5" customFormat="1" ht="19.5" customHeight="1" hidden="1">
      <c r="A10" s="23"/>
      <c r="B10" s="24" t="s">
        <v>39</v>
      </c>
      <c r="C10" s="25">
        <v>0</v>
      </c>
      <c r="D10" s="26">
        <v>0</v>
      </c>
      <c r="E10" s="27" t="e">
        <f t="shared" si="0"/>
        <v>#DIV/0!</v>
      </c>
    </row>
    <row r="11" spans="1:5" s="5" customFormat="1" ht="19.5" customHeight="1">
      <c r="A11" s="33"/>
      <c r="B11" s="34" t="s">
        <v>40</v>
      </c>
      <c r="C11" s="35">
        <f>C4+C5+C9+C10</f>
        <v>2136598</v>
      </c>
      <c r="D11" s="36">
        <f>D4+D5+D9+D10</f>
        <v>2140144.17</v>
      </c>
      <c r="E11" s="37">
        <f t="shared" si="0"/>
        <v>1.0016597272860874</v>
      </c>
    </row>
    <row r="12" ht="18" customHeight="1"/>
    <row r="13" spans="1:5" ht="30.75" customHeight="1">
      <c r="A13" s="73" t="s">
        <v>14</v>
      </c>
      <c r="B13" s="74"/>
      <c r="C13" s="74"/>
      <c r="D13" s="74"/>
      <c r="E13" s="75"/>
    </row>
    <row r="14" spans="1:5" ht="30" customHeight="1">
      <c r="A14" s="1" t="s">
        <v>2</v>
      </c>
      <c r="B14" s="1" t="s">
        <v>3</v>
      </c>
      <c r="C14" s="1" t="s">
        <v>117</v>
      </c>
      <c r="D14" s="1" t="s">
        <v>118</v>
      </c>
      <c r="E14" s="1" t="s">
        <v>12</v>
      </c>
    </row>
    <row r="15" spans="1:5" ht="12.75">
      <c r="A15" s="3">
        <v>1</v>
      </c>
      <c r="B15" s="3">
        <v>2</v>
      </c>
      <c r="C15" s="3">
        <v>3</v>
      </c>
      <c r="D15" s="3">
        <v>4</v>
      </c>
      <c r="E15" s="3">
        <v>5</v>
      </c>
    </row>
    <row r="16" spans="1:5" s="5" customFormat="1" ht="12.75">
      <c r="A16" s="23">
        <v>4010</v>
      </c>
      <c r="B16" s="29" t="s">
        <v>15</v>
      </c>
      <c r="C16" s="30">
        <v>499800</v>
      </c>
      <c r="D16" s="31">
        <v>499762.01</v>
      </c>
      <c r="E16" s="32">
        <f aca="true" t="shared" si="1" ref="E16:E41">D16/C16</f>
        <v>0.9999239895958384</v>
      </c>
    </row>
    <row r="17" spans="1:5" s="5" customFormat="1" ht="12.75">
      <c r="A17" s="23">
        <v>4110</v>
      </c>
      <c r="B17" s="29" t="s">
        <v>16</v>
      </c>
      <c r="C17" s="30">
        <v>83500</v>
      </c>
      <c r="D17" s="31">
        <v>83131.69</v>
      </c>
      <c r="E17" s="32">
        <f t="shared" si="1"/>
        <v>0.9955891017964072</v>
      </c>
    </row>
    <row r="18" spans="1:5" s="5" customFormat="1" ht="12.75">
      <c r="A18" s="23">
        <v>4120</v>
      </c>
      <c r="B18" s="29" t="s">
        <v>17</v>
      </c>
      <c r="C18" s="30">
        <v>12500</v>
      </c>
      <c r="D18" s="31">
        <v>12250.03</v>
      </c>
      <c r="E18" s="32">
        <f t="shared" si="1"/>
        <v>0.9800024</v>
      </c>
    </row>
    <row r="19" spans="1:5" s="5" customFormat="1" ht="12.75">
      <c r="A19" s="23">
        <v>4170</v>
      </c>
      <c r="B19" s="29" t="s">
        <v>36</v>
      </c>
      <c r="C19" s="30">
        <v>13000</v>
      </c>
      <c r="D19" s="31">
        <v>12889</v>
      </c>
      <c r="E19" s="32">
        <f t="shared" si="1"/>
        <v>0.9914615384615385</v>
      </c>
    </row>
    <row r="20" spans="1:5" s="5" customFormat="1" ht="12.75">
      <c r="A20" s="23">
        <v>4210</v>
      </c>
      <c r="B20" s="29" t="s">
        <v>19</v>
      </c>
      <c r="C20" s="30">
        <v>122000</v>
      </c>
      <c r="D20" s="31">
        <v>121622.39</v>
      </c>
      <c r="E20" s="32">
        <f t="shared" si="1"/>
        <v>0.9969048360655738</v>
      </c>
    </row>
    <row r="21" spans="1:5" s="5" customFormat="1" ht="12.75">
      <c r="A21" s="23">
        <v>4260</v>
      </c>
      <c r="B21" s="29" t="s">
        <v>20</v>
      </c>
      <c r="C21" s="30">
        <v>60500</v>
      </c>
      <c r="D21" s="31">
        <v>60392.71</v>
      </c>
      <c r="E21" s="32">
        <f t="shared" si="1"/>
        <v>0.998226611570248</v>
      </c>
    </row>
    <row r="22" spans="1:5" s="5" customFormat="1" ht="12.75">
      <c r="A22" s="23">
        <v>4270</v>
      </c>
      <c r="B22" s="29" t="s">
        <v>21</v>
      </c>
      <c r="C22" s="30">
        <v>141000</v>
      </c>
      <c r="D22" s="31">
        <v>140556.68</v>
      </c>
      <c r="E22" s="32">
        <f t="shared" si="1"/>
        <v>0.9968558865248226</v>
      </c>
    </row>
    <row r="23" spans="1:5" s="5" customFormat="1" ht="12.75">
      <c r="A23" s="23">
        <v>4280</v>
      </c>
      <c r="B23" s="29" t="s">
        <v>121</v>
      </c>
      <c r="C23" s="30">
        <v>500</v>
      </c>
      <c r="D23" s="31">
        <v>402</v>
      </c>
      <c r="E23" s="32">
        <f t="shared" si="1"/>
        <v>0.804</v>
      </c>
    </row>
    <row r="24" spans="1:5" s="5" customFormat="1" ht="12.75">
      <c r="A24" s="23">
        <v>4300</v>
      </c>
      <c r="B24" s="29" t="s">
        <v>22</v>
      </c>
      <c r="C24" s="30">
        <v>502000</v>
      </c>
      <c r="D24" s="31">
        <v>501766.71</v>
      </c>
      <c r="E24" s="32">
        <f t="shared" si="1"/>
        <v>0.9995352788844621</v>
      </c>
    </row>
    <row r="25" spans="1:5" s="5" customFormat="1" ht="25.5">
      <c r="A25" s="23">
        <v>4360</v>
      </c>
      <c r="B25" s="29" t="s">
        <v>122</v>
      </c>
      <c r="C25" s="30">
        <v>5000</v>
      </c>
      <c r="D25" s="31">
        <v>4578.62</v>
      </c>
      <c r="E25" s="32">
        <f t="shared" si="1"/>
        <v>0.915724</v>
      </c>
    </row>
    <row r="26" spans="1:5" s="5" customFormat="1" ht="25.5">
      <c r="A26" s="23">
        <v>4370</v>
      </c>
      <c r="B26" s="29" t="s">
        <v>123</v>
      </c>
      <c r="C26" s="30">
        <v>21000</v>
      </c>
      <c r="D26" s="31">
        <v>20639.96</v>
      </c>
      <c r="E26" s="32">
        <f t="shared" si="1"/>
        <v>0.982855238095238</v>
      </c>
    </row>
    <row r="27" spans="1:5" s="5" customFormat="1" ht="12.75">
      <c r="A27" s="23">
        <v>4380</v>
      </c>
      <c r="B27" s="29" t="s">
        <v>124</v>
      </c>
      <c r="C27" s="30">
        <v>1000</v>
      </c>
      <c r="D27" s="31">
        <v>896.7</v>
      </c>
      <c r="E27" s="32">
        <f t="shared" si="1"/>
        <v>0.8967</v>
      </c>
    </row>
    <row r="28" spans="1:5" s="5" customFormat="1" ht="25.5">
      <c r="A28" s="23">
        <v>4390</v>
      </c>
      <c r="B28" s="29" t="s">
        <v>125</v>
      </c>
      <c r="C28" s="30">
        <v>1000</v>
      </c>
      <c r="D28" s="31">
        <v>610</v>
      </c>
      <c r="E28" s="32">
        <f t="shared" si="1"/>
        <v>0.61</v>
      </c>
    </row>
    <row r="29" spans="1:5" s="5" customFormat="1" ht="12.75">
      <c r="A29" s="23">
        <v>4400</v>
      </c>
      <c r="B29" s="29" t="s">
        <v>126</v>
      </c>
      <c r="C29" s="30">
        <v>2500</v>
      </c>
      <c r="D29" s="31">
        <v>2275.75</v>
      </c>
      <c r="E29" s="32">
        <f t="shared" si="1"/>
        <v>0.9103</v>
      </c>
    </row>
    <row r="30" spans="1:5" s="5" customFormat="1" ht="12.75">
      <c r="A30" s="23">
        <v>4410</v>
      </c>
      <c r="B30" s="29" t="s">
        <v>23</v>
      </c>
      <c r="C30" s="30">
        <v>1200</v>
      </c>
      <c r="D30" s="31">
        <v>1122.01</v>
      </c>
      <c r="E30" s="32">
        <f t="shared" si="1"/>
        <v>0.9350083333333333</v>
      </c>
    </row>
    <row r="31" spans="1:5" s="5" customFormat="1" ht="12.75">
      <c r="A31" s="23">
        <v>4420</v>
      </c>
      <c r="B31" s="29" t="s">
        <v>37</v>
      </c>
      <c r="C31" s="30">
        <v>22000</v>
      </c>
      <c r="D31" s="31">
        <v>21987.72</v>
      </c>
      <c r="E31" s="32">
        <f t="shared" si="1"/>
        <v>0.9994418181818182</v>
      </c>
    </row>
    <row r="32" spans="1:5" s="5" customFormat="1" ht="12.75">
      <c r="A32" s="23">
        <v>4430</v>
      </c>
      <c r="B32" s="29" t="s">
        <v>24</v>
      </c>
      <c r="C32" s="30">
        <v>12500</v>
      </c>
      <c r="D32" s="31">
        <v>12449.5</v>
      </c>
      <c r="E32" s="32">
        <f t="shared" si="1"/>
        <v>0.99596</v>
      </c>
    </row>
    <row r="33" spans="1:5" s="5" customFormat="1" ht="12.75">
      <c r="A33" s="23">
        <v>4440</v>
      </c>
      <c r="B33" s="29" t="s">
        <v>25</v>
      </c>
      <c r="C33" s="30">
        <v>12000</v>
      </c>
      <c r="D33" s="31">
        <v>11854.44</v>
      </c>
      <c r="E33" s="32">
        <f t="shared" si="1"/>
        <v>0.98787</v>
      </c>
    </row>
    <row r="34" spans="1:5" s="5" customFormat="1" ht="12.75">
      <c r="A34" s="23">
        <v>4480</v>
      </c>
      <c r="B34" s="29" t="s">
        <v>27</v>
      </c>
      <c r="C34" s="30">
        <v>8500</v>
      </c>
      <c r="D34" s="31">
        <v>8424</v>
      </c>
      <c r="E34" s="32">
        <f>D34/C34</f>
        <v>0.9910588235294118</v>
      </c>
    </row>
    <row r="35" spans="1:5" s="5" customFormat="1" ht="12.75">
      <c r="A35" s="23">
        <v>4700</v>
      </c>
      <c r="B35" s="29" t="s">
        <v>127</v>
      </c>
      <c r="C35" s="30">
        <v>3000</v>
      </c>
      <c r="D35" s="31">
        <v>2565</v>
      </c>
      <c r="E35" s="32">
        <f>D35/C35</f>
        <v>0.855</v>
      </c>
    </row>
    <row r="36" spans="1:5" s="5" customFormat="1" ht="12.75">
      <c r="A36" s="23">
        <v>4720</v>
      </c>
      <c r="B36" s="29" t="s">
        <v>28</v>
      </c>
      <c r="C36" s="30">
        <v>103000</v>
      </c>
      <c r="D36" s="31">
        <v>102734.83</v>
      </c>
      <c r="E36" s="32">
        <f>D36/C36</f>
        <v>0.9974255339805825</v>
      </c>
    </row>
    <row r="37" spans="1:5" s="5" customFormat="1" ht="25.5">
      <c r="A37" s="23">
        <v>4740</v>
      </c>
      <c r="B37" s="29" t="s">
        <v>128</v>
      </c>
      <c r="C37" s="30">
        <v>2000</v>
      </c>
      <c r="D37" s="31">
        <v>1798.86</v>
      </c>
      <c r="E37" s="32">
        <f>D37/C37</f>
        <v>0.89943</v>
      </c>
    </row>
    <row r="38" spans="1:5" s="5" customFormat="1" ht="25.5">
      <c r="A38" s="23">
        <v>4750</v>
      </c>
      <c r="B38" s="29" t="s">
        <v>129</v>
      </c>
      <c r="C38" s="30">
        <v>12500</v>
      </c>
      <c r="D38" s="31">
        <v>12302.53</v>
      </c>
      <c r="E38" s="32">
        <f>D38/C38</f>
        <v>0.9842024</v>
      </c>
    </row>
    <row r="39" spans="1:5" s="5" customFormat="1" ht="51">
      <c r="A39" s="23">
        <v>6220</v>
      </c>
      <c r="B39" s="29" t="s">
        <v>38</v>
      </c>
      <c r="C39" s="30">
        <v>457000</v>
      </c>
      <c r="D39" s="31">
        <v>456920.38</v>
      </c>
      <c r="E39" s="32">
        <f t="shared" si="1"/>
        <v>0.9998257768052516</v>
      </c>
    </row>
    <row r="40" spans="1:5" s="5" customFormat="1" ht="12.75">
      <c r="A40" s="23"/>
      <c r="B40" s="29" t="s">
        <v>114</v>
      </c>
      <c r="C40" s="30">
        <v>37598</v>
      </c>
      <c r="D40" s="31">
        <v>46210.65</v>
      </c>
      <c r="E40" s="32">
        <f t="shared" si="1"/>
        <v>1.2290720251077185</v>
      </c>
    </row>
    <row r="41" spans="1:5" s="5" customFormat="1" ht="19.5" customHeight="1">
      <c r="A41" s="33"/>
      <c r="B41" s="34" t="s">
        <v>13</v>
      </c>
      <c r="C41" s="35">
        <f>SUM(C16:C40)</f>
        <v>2136598</v>
      </c>
      <c r="D41" s="36">
        <f>SUM(D16:D40)</f>
        <v>2140144.17</v>
      </c>
      <c r="E41" s="37">
        <f t="shared" si="1"/>
        <v>1.0016597272860874</v>
      </c>
    </row>
    <row r="42" s="5" customFormat="1" ht="9" customHeight="1"/>
    <row r="43" spans="1:3" s="5" customFormat="1" ht="18.75" customHeight="1">
      <c r="A43" s="71" t="s">
        <v>30</v>
      </c>
      <c r="B43" s="71"/>
      <c r="C43" s="38">
        <v>24092.18</v>
      </c>
    </row>
    <row r="44" spans="1:3" s="5" customFormat="1" ht="18.75" customHeight="1">
      <c r="A44" s="72" t="s">
        <v>29</v>
      </c>
      <c r="B44" s="72"/>
      <c r="C44" s="38">
        <v>1220</v>
      </c>
    </row>
    <row r="45" spans="1:3" s="5" customFormat="1" ht="9" customHeight="1">
      <c r="A45" s="2"/>
      <c r="B45" s="2"/>
      <c r="C45" s="7"/>
    </row>
    <row r="46" spans="1:3" s="5" customFormat="1" ht="18.75" customHeight="1">
      <c r="A46" s="71" t="s">
        <v>31</v>
      </c>
      <c r="B46" s="71"/>
      <c r="C46" s="38" t="s">
        <v>34</v>
      </c>
    </row>
    <row r="47" spans="1:3" s="5" customFormat="1" ht="18.75" customHeight="1">
      <c r="A47" s="72" t="s">
        <v>32</v>
      </c>
      <c r="B47" s="72"/>
      <c r="C47" s="38" t="s">
        <v>34</v>
      </c>
    </row>
    <row r="48" ht="12.75">
      <c r="C48" s="7"/>
    </row>
  </sheetData>
  <mergeCells count="6">
    <mergeCell ref="A46:B46"/>
    <mergeCell ref="A47:B47"/>
    <mergeCell ref="A1:E1"/>
    <mergeCell ref="A13:E13"/>
    <mergeCell ref="A43:B43"/>
    <mergeCell ref="A44:B44"/>
  </mergeCells>
  <printOptions horizontalCentered="1"/>
  <pageMargins left="0.3937007874015748" right="0.3937007874015748" top="1.01" bottom="0.984251968503937" header="0.38" footer="0.5118110236220472"/>
  <pageSetup horizontalDpi="600" verticalDpi="600" orientation="portrait" paperSize="9" scale="90" r:id="rId1"/>
  <headerFooter alignWithMargins="0">
    <oddHeader>&amp;C&amp;"Arial,Pogrubiony"
&amp;12Wykonanie planu finansowego 
Galerii Sztuki Współczesnej w Opolu za 2007 rok&amp;RZałącznik Nr 37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A1" sqref="A1:E1"/>
    </sheetView>
  </sheetViews>
  <sheetFormatPr defaultColWidth="9.00390625" defaultRowHeight="12.75"/>
  <cols>
    <col min="1" max="1" width="5.00390625" style="2" bestFit="1" customWidth="1"/>
    <col min="2" max="2" width="51.25390625" style="2" customWidth="1"/>
    <col min="3" max="4" width="18.625" style="2" customWidth="1"/>
    <col min="5" max="5" width="8.375" style="2" customWidth="1"/>
    <col min="6" max="16384" width="9.125" style="2" customWidth="1"/>
  </cols>
  <sheetData>
    <row r="1" spans="1:5" ht="30.75" customHeight="1">
      <c r="A1" s="73" t="s">
        <v>1</v>
      </c>
      <c r="B1" s="74"/>
      <c r="C1" s="74"/>
      <c r="D1" s="74"/>
      <c r="E1" s="75"/>
    </row>
    <row r="2" spans="1:5" ht="30" customHeight="1">
      <c r="A2" s="1" t="s">
        <v>2</v>
      </c>
      <c r="B2" s="1" t="s">
        <v>3</v>
      </c>
      <c r="C2" s="1" t="s">
        <v>117</v>
      </c>
      <c r="D2" s="1" t="s">
        <v>118</v>
      </c>
      <c r="E2" s="1" t="s">
        <v>12</v>
      </c>
    </row>
    <row r="3" spans="1:5" s="4" customFormat="1" ht="11.25">
      <c r="A3" s="3">
        <v>1</v>
      </c>
      <c r="B3" s="3">
        <v>2</v>
      </c>
      <c r="C3" s="3">
        <v>3</v>
      </c>
      <c r="D3" s="3">
        <v>4</v>
      </c>
      <c r="E3" s="3">
        <v>5</v>
      </c>
    </row>
    <row r="4" spans="1:5" s="5" customFormat="1" ht="19.5" customHeight="1">
      <c r="A4" s="23"/>
      <c r="B4" s="24" t="s">
        <v>10</v>
      </c>
      <c r="C4" s="25"/>
      <c r="D4" s="26"/>
      <c r="E4" s="27"/>
    </row>
    <row r="5" spans="1:5" s="5" customFormat="1" ht="19.5" customHeight="1">
      <c r="A5" s="23"/>
      <c r="B5" s="24" t="s">
        <v>11</v>
      </c>
      <c r="C5" s="25">
        <v>617300</v>
      </c>
      <c r="D5" s="26">
        <v>628045.98</v>
      </c>
      <c r="E5" s="27">
        <f aca="true" t="shared" si="0" ref="E5:E11">D5/C5</f>
        <v>1.0174080349910901</v>
      </c>
    </row>
    <row r="6" spans="1:5" s="5" customFormat="1" ht="19.5" customHeight="1">
      <c r="A6" s="28" t="s">
        <v>4</v>
      </c>
      <c r="B6" s="29" t="s">
        <v>5</v>
      </c>
      <c r="C6" s="30">
        <v>536300</v>
      </c>
      <c r="D6" s="31">
        <v>548750.35</v>
      </c>
      <c r="E6" s="32">
        <f t="shared" si="0"/>
        <v>1.0232152713033749</v>
      </c>
    </row>
    <row r="7" spans="1:5" s="5" customFormat="1" ht="19.5" customHeight="1">
      <c r="A7" s="28" t="s">
        <v>8</v>
      </c>
      <c r="B7" s="29" t="s">
        <v>9</v>
      </c>
      <c r="C7" s="30">
        <v>20000</v>
      </c>
      <c r="D7" s="31">
        <v>18105</v>
      </c>
      <c r="E7" s="32">
        <f t="shared" si="0"/>
        <v>0.90525</v>
      </c>
    </row>
    <row r="8" spans="1:5" s="5" customFormat="1" ht="19.5" customHeight="1">
      <c r="A8" s="28"/>
      <c r="B8" s="29" t="s">
        <v>115</v>
      </c>
      <c r="C8" s="30">
        <v>61000</v>
      </c>
      <c r="D8" s="31">
        <v>60012.79</v>
      </c>
      <c r="E8" s="32">
        <f t="shared" si="0"/>
        <v>0.9838162295081967</v>
      </c>
    </row>
    <row r="9" spans="1:5" s="5" customFormat="1" ht="19.5" customHeight="1">
      <c r="A9" s="14"/>
      <c r="B9" s="24" t="s">
        <v>35</v>
      </c>
      <c r="C9" s="25">
        <v>3004200</v>
      </c>
      <c r="D9" s="26">
        <v>2984747.45</v>
      </c>
      <c r="E9" s="27">
        <f t="shared" si="0"/>
        <v>0.9935248818321017</v>
      </c>
    </row>
    <row r="10" spans="1:5" s="5" customFormat="1" ht="19.5" customHeight="1">
      <c r="A10" s="14"/>
      <c r="B10" s="24" t="s">
        <v>39</v>
      </c>
      <c r="C10" s="25">
        <v>125000</v>
      </c>
      <c r="D10" s="26">
        <v>125000</v>
      </c>
      <c r="E10" s="27">
        <f t="shared" si="0"/>
        <v>1</v>
      </c>
    </row>
    <row r="11" spans="1:5" s="5" customFormat="1" ht="19.5" customHeight="1">
      <c r="A11" s="15"/>
      <c r="B11" s="34" t="s">
        <v>40</v>
      </c>
      <c r="C11" s="35">
        <f>C4+C5+C9+C10</f>
        <v>3746500</v>
      </c>
      <c r="D11" s="36">
        <f>D4+D5+D9+D10</f>
        <v>3737793.43</v>
      </c>
      <c r="E11" s="37">
        <f t="shared" si="0"/>
        <v>0.9976760790070733</v>
      </c>
    </row>
    <row r="12" ht="18" customHeight="1"/>
    <row r="13" spans="1:5" ht="30.75" customHeight="1">
      <c r="A13" s="73" t="s">
        <v>14</v>
      </c>
      <c r="B13" s="74"/>
      <c r="C13" s="74"/>
      <c r="D13" s="74"/>
      <c r="E13" s="75"/>
    </row>
    <row r="14" spans="1:5" ht="30" customHeight="1">
      <c r="A14" s="1" t="s">
        <v>2</v>
      </c>
      <c r="B14" s="1" t="s">
        <v>3</v>
      </c>
      <c r="C14" s="1" t="s">
        <v>117</v>
      </c>
      <c r="D14" s="1" t="s">
        <v>118</v>
      </c>
      <c r="E14" s="1" t="s">
        <v>12</v>
      </c>
    </row>
    <row r="15" spans="1:5" ht="12.75">
      <c r="A15" s="3">
        <v>1</v>
      </c>
      <c r="B15" s="3">
        <v>2</v>
      </c>
      <c r="C15" s="3">
        <v>3</v>
      </c>
      <c r="D15" s="3">
        <v>4</v>
      </c>
      <c r="E15" s="3">
        <v>5</v>
      </c>
    </row>
    <row r="16" spans="1:5" ht="12.75">
      <c r="A16" s="23">
        <v>3030</v>
      </c>
      <c r="B16" s="29" t="s">
        <v>130</v>
      </c>
      <c r="C16" s="30">
        <v>46000</v>
      </c>
      <c r="D16" s="31">
        <v>46000</v>
      </c>
      <c r="E16" s="32">
        <f aca="true" t="shared" si="1" ref="E16:E33">D16/C16</f>
        <v>1</v>
      </c>
    </row>
    <row r="17" spans="1:5" s="5" customFormat="1" ht="12.75">
      <c r="A17" s="23">
        <v>4010</v>
      </c>
      <c r="B17" s="29" t="s">
        <v>15</v>
      </c>
      <c r="C17" s="30">
        <v>1871200</v>
      </c>
      <c r="D17" s="31">
        <v>1862689.54</v>
      </c>
      <c r="E17" s="32">
        <f t="shared" si="1"/>
        <v>0.9954518704574604</v>
      </c>
    </row>
    <row r="18" spans="1:5" s="5" customFormat="1" ht="12.75">
      <c r="A18" s="23">
        <v>4100</v>
      </c>
      <c r="B18" s="29" t="s">
        <v>41</v>
      </c>
      <c r="C18" s="30">
        <v>268400</v>
      </c>
      <c r="D18" s="31">
        <v>268385.6</v>
      </c>
      <c r="E18" s="32">
        <f t="shared" si="1"/>
        <v>0.9999463487332338</v>
      </c>
    </row>
    <row r="19" spans="1:5" s="5" customFormat="1" ht="12.75">
      <c r="A19" s="23">
        <v>4110</v>
      </c>
      <c r="B19" s="29" t="s">
        <v>16</v>
      </c>
      <c r="C19" s="30">
        <v>335520</v>
      </c>
      <c r="D19" s="31">
        <v>335409.29</v>
      </c>
      <c r="E19" s="32">
        <f t="shared" si="1"/>
        <v>0.9996700345731997</v>
      </c>
    </row>
    <row r="20" spans="1:5" s="5" customFormat="1" ht="12.75">
      <c r="A20" s="23">
        <v>4120</v>
      </c>
      <c r="B20" s="29" t="s">
        <v>17</v>
      </c>
      <c r="C20" s="30">
        <v>49380</v>
      </c>
      <c r="D20" s="31">
        <v>49300.78</v>
      </c>
      <c r="E20" s="32">
        <f t="shared" si="1"/>
        <v>0.998395706763872</v>
      </c>
    </row>
    <row r="21" spans="1:5" s="5" customFormat="1" ht="25.5">
      <c r="A21" s="23">
        <v>4140</v>
      </c>
      <c r="B21" s="29" t="s">
        <v>18</v>
      </c>
      <c r="C21" s="30">
        <v>31500</v>
      </c>
      <c r="D21" s="31">
        <v>31512</v>
      </c>
      <c r="E21" s="32">
        <f t="shared" si="1"/>
        <v>1.0003809523809524</v>
      </c>
    </row>
    <row r="22" spans="1:5" s="5" customFormat="1" ht="12.75">
      <c r="A22" s="23">
        <v>4210</v>
      </c>
      <c r="B22" s="29" t="s">
        <v>19</v>
      </c>
      <c r="C22" s="30">
        <v>302620</v>
      </c>
      <c r="D22" s="31">
        <v>302308</v>
      </c>
      <c r="E22" s="32">
        <f t="shared" si="1"/>
        <v>0.9989690040314586</v>
      </c>
    </row>
    <row r="23" spans="1:5" s="5" customFormat="1" ht="12.75">
      <c r="A23" s="23">
        <v>4260</v>
      </c>
      <c r="B23" s="29" t="s">
        <v>20</v>
      </c>
      <c r="C23" s="30">
        <v>93400</v>
      </c>
      <c r="D23" s="31">
        <v>91492.61</v>
      </c>
      <c r="E23" s="32">
        <f t="shared" si="1"/>
        <v>0.9795782655246252</v>
      </c>
    </row>
    <row r="24" spans="1:5" s="5" customFormat="1" ht="12.75">
      <c r="A24" s="23">
        <v>4270</v>
      </c>
      <c r="B24" s="29" t="s">
        <v>21</v>
      </c>
      <c r="C24" s="30">
        <v>12500</v>
      </c>
      <c r="D24" s="31">
        <v>12461.17</v>
      </c>
      <c r="E24" s="32">
        <f t="shared" si="1"/>
        <v>0.9968936</v>
      </c>
    </row>
    <row r="25" spans="1:5" s="5" customFormat="1" ht="12.75">
      <c r="A25" s="23">
        <v>4300</v>
      </c>
      <c r="B25" s="29" t="s">
        <v>22</v>
      </c>
      <c r="C25" s="30">
        <v>586380</v>
      </c>
      <c r="D25" s="31">
        <v>585754.11</v>
      </c>
      <c r="E25" s="32">
        <f t="shared" si="1"/>
        <v>0.9989326204850097</v>
      </c>
    </row>
    <row r="26" spans="1:5" s="5" customFormat="1" ht="12.75">
      <c r="A26" s="23">
        <v>4410</v>
      </c>
      <c r="B26" s="29" t="s">
        <v>23</v>
      </c>
      <c r="C26" s="30">
        <v>7700</v>
      </c>
      <c r="D26" s="31">
        <v>7675.78</v>
      </c>
      <c r="E26" s="32">
        <f t="shared" si="1"/>
        <v>0.9968545454545454</v>
      </c>
    </row>
    <row r="27" spans="1:5" s="5" customFormat="1" ht="12.75">
      <c r="A27" s="23">
        <v>4420</v>
      </c>
      <c r="B27" s="29" t="s">
        <v>37</v>
      </c>
      <c r="C27" s="30">
        <v>19550</v>
      </c>
      <c r="D27" s="31">
        <v>19525.88</v>
      </c>
      <c r="E27" s="32">
        <f t="shared" si="1"/>
        <v>0.9987662404092073</v>
      </c>
    </row>
    <row r="28" spans="1:5" s="5" customFormat="1" ht="12.75">
      <c r="A28" s="23">
        <v>4430</v>
      </c>
      <c r="B28" s="29" t="s">
        <v>24</v>
      </c>
      <c r="C28" s="30">
        <v>6700</v>
      </c>
      <c r="D28" s="31">
        <v>6621.84</v>
      </c>
      <c r="E28" s="32">
        <f t="shared" si="1"/>
        <v>0.988334328358209</v>
      </c>
    </row>
    <row r="29" spans="1:5" s="5" customFormat="1" ht="12.75">
      <c r="A29" s="23">
        <v>4440</v>
      </c>
      <c r="B29" s="29" t="s">
        <v>25</v>
      </c>
      <c r="C29" s="30">
        <v>40900</v>
      </c>
      <c r="D29" s="31">
        <v>40881.73</v>
      </c>
      <c r="E29" s="32">
        <f t="shared" si="1"/>
        <v>0.9995533007334965</v>
      </c>
    </row>
    <row r="30" spans="1:5" s="5" customFormat="1" ht="12.75">
      <c r="A30" s="23">
        <v>4480</v>
      </c>
      <c r="B30" s="29" t="s">
        <v>27</v>
      </c>
      <c r="C30" s="30">
        <v>12150</v>
      </c>
      <c r="D30" s="31">
        <v>12133</v>
      </c>
      <c r="E30" s="32">
        <f t="shared" si="1"/>
        <v>0.9986008230452675</v>
      </c>
    </row>
    <row r="31" spans="1:5" s="5" customFormat="1" ht="12.75">
      <c r="A31" s="23">
        <v>4490</v>
      </c>
      <c r="B31" s="29" t="s">
        <v>42</v>
      </c>
      <c r="C31" s="30">
        <v>12600</v>
      </c>
      <c r="D31" s="31">
        <v>12596.26</v>
      </c>
      <c r="E31" s="32">
        <f t="shared" si="1"/>
        <v>0.9997031746031746</v>
      </c>
    </row>
    <row r="32" spans="1:5" s="5" customFormat="1" ht="25.5">
      <c r="A32" s="28">
        <v>6220</v>
      </c>
      <c r="B32" s="29" t="s">
        <v>120</v>
      </c>
      <c r="C32" s="30">
        <v>50000</v>
      </c>
      <c r="D32" s="31">
        <v>40577.96</v>
      </c>
      <c r="E32" s="32">
        <f t="shared" si="1"/>
        <v>0.8115592</v>
      </c>
    </row>
    <row r="33" spans="1:5" s="5" customFormat="1" ht="19.5" customHeight="1">
      <c r="A33" s="33"/>
      <c r="B33" s="34" t="s">
        <v>13</v>
      </c>
      <c r="C33" s="35">
        <f>SUM(C16:C32)</f>
        <v>3746500</v>
      </c>
      <c r="D33" s="36">
        <f>SUM(D16:D32)</f>
        <v>3725325.549999999</v>
      </c>
      <c r="E33" s="37">
        <f t="shared" si="1"/>
        <v>0.9943482049913249</v>
      </c>
    </row>
    <row r="34" s="5" customFormat="1" ht="18" customHeight="1"/>
    <row r="35" spans="1:3" s="5" customFormat="1" ht="18.75" customHeight="1">
      <c r="A35" s="71" t="s">
        <v>30</v>
      </c>
      <c r="B35" s="71"/>
      <c r="C35" s="38">
        <v>795158</v>
      </c>
    </row>
    <row r="36" spans="1:3" s="5" customFormat="1" ht="18.75" customHeight="1">
      <c r="A36" s="72" t="s">
        <v>29</v>
      </c>
      <c r="B36" s="72"/>
      <c r="C36" s="38" t="s">
        <v>34</v>
      </c>
    </row>
    <row r="37" s="5" customFormat="1" ht="18" customHeight="1">
      <c r="C37" s="18"/>
    </row>
    <row r="38" spans="1:3" s="5" customFormat="1" ht="18.75" customHeight="1">
      <c r="A38" s="71" t="s">
        <v>31</v>
      </c>
      <c r="B38" s="71"/>
      <c r="C38" s="38" t="s">
        <v>34</v>
      </c>
    </row>
    <row r="39" spans="1:3" s="5" customFormat="1" ht="18.75" customHeight="1">
      <c r="A39" s="72" t="s">
        <v>32</v>
      </c>
      <c r="B39" s="72"/>
      <c r="C39" s="38" t="s">
        <v>34</v>
      </c>
    </row>
  </sheetData>
  <mergeCells count="6">
    <mergeCell ref="A38:B38"/>
    <mergeCell ref="A39:B39"/>
    <mergeCell ref="A1:E1"/>
    <mergeCell ref="A13:E13"/>
    <mergeCell ref="A35:B35"/>
    <mergeCell ref="A36:B36"/>
  </mergeCells>
  <printOptions horizontalCentered="1"/>
  <pageMargins left="0.3937007874015748" right="0.3937007874015748" top="1.141732283464567" bottom="0.984251968503937" header="0.5118110236220472" footer="0.5118110236220472"/>
  <pageSetup horizontalDpi="600" verticalDpi="600" orientation="portrait" paperSize="9" scale="90" r:id="rId1"/>
  <headerFooter alignWithMargins="0">
    <oddHeader>&amp;C&amp;"Arial,Pogrubiony"
&amp;12Wykonanie planu finansowego 
Opolskiego Teatru Lalki i Aktora w Opolu za 2007 rok&amp;RZałącznik Nr 38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20">
      <selection activeCell="A20" sqref="A20"/>
    </sheetView>
  </sheetViews>
  <sheetFormatPr defaultColWidth="9.00390625" defaultRowHeight="12.75"/>
  <cols>
    <col min="1" max="1" width="51.25390625" style="2" customWidth="1"/>
    <col min="2" max="3" width="18.625" style="2" customWidth="1"/>
    <col min="4" max="4" width="8.00390625" style="2" customWidth="1"/>
    <col min="5" max="16384" width="9.125" style="2" customWidth="1"/>
  </cols>
  <sheetData>
    <row r="1" spans="1:4" ht="30.75" customHeight="1">
      <c r="A1" s="73" t="s">
        <v>58</v>
      </c>
      <c r="B1" s="74"/>
      <c r="C1" s="74"/>
      <c r="D1" s="75"/>
    </row>
    <row r="2" spans="1:4" ht="30" customHeight="1">
      <c r="A2" s="1" t="s">
        <v>3</v>
      </c>
      <c r="B2" s="1" t="s">
        <v>117</v>
      </c>
      <c r="C2" s="1" t="s">
        <v>118</v>
      </c>
      <c r="D2" s="1" t="s">
        <v>61</v>
      </c>
    </row>
    <row r="3" spans="1:4" s="4" customFormat="1" ht="11.25">
      <c r="A3" s="3">
        <v>1</v>
      </c>
      <c r="B3" s="3">
        <v>2</v>
      </c>
      <c r="C3" s="3">
        <v>3</v>
      </c>
      <c r="D3" s="3">
        <v>4</v>
      </c>
    </row>
    <row r="4" spans="1:4" s="5" customFormat="1" ht="19.5" customHeight="1">
      <c r="A4" s="43" t="s">
        <v>44</v>
      </c>
      <c r="B4" s="44">
        <v>1250400</v>
      </c>
      <c r="C4" s="45">
        <v>1302068.24</v>
      </c>
      <c r="D4" s="32">
        <f aca="true" t="shared" si="0" ref="D4:D15">C4/B4</f>
        <v>1.0413213691618681</v>
      </c>
    </row>
    <row r="5" spans="1:4" s="5" customFormat="1" ht="19.5" customHeight="1">
      <c r="A5" s="46" t="s">
        <v>45</v>
      </c>
      <c r="B5" s="47">
        <v>92400</v>
      </c>
      <c r="C5" s="48">
        <v>107388.6</v>
      </c>
      <c r="D5" s="32">
        <f t="shared" si="0"/>
        <v>1.1622142857142859</v>
      </c>
    </row>
    <row r="6" spans="1:4" s="5" customFormat="1" ht="19.5" customHeight="1">
      <c r="A6" s="46" t="s">
        <v>131</v>
      </c>
      <c r="B6" s="47">
        <v>0</v>
      </c>
      <c r="C6" s="48">
        <v>12450.51</v>
      </c>
      <c r="D6" s="32" t="s">
        <v>34</v>
      </c>
    </row>
    <row r="7" spans="1:4" s="5" customFormat="1" ht="19.5" customHeight="1">
      <c r="A7" s="43" t="s">
        <v>46</v>
      </c>
      <c r="B7" s="44">
        <v>125676</v>
      </c>
      <c r="C7" s="45">
        <v>125171.1</v>
      </c>
      <c r="D7" s="32">
        <f t="shared" si="0"/>
        <v>0.9959825264967058</v>
      </c>
    </row>
    <row r="8" spans="1:4" s="5" customFormat="1" ht="19.5" customHeight="1">
      <c r="A8" s="46" t="s">
        <v>47</v>
      </c>
      <c r="B8" s="47">
        <v>25000</v>
      </c>
      <c r="C8" s="48">
        <v>31108.77</v>
      </c>
      <c r="D8" s="32">
        <f t="shared" si="0"/>
        <v>1.2443508</v>
      </c>
    </row>
    <row r="9" spans="1:4" s="5" customFormat="1" ht="19.5" customHeight="1">
      <c r="A9" s="43" t="s">
        <v>48</v>
      </c>
      <c r="B9" s="44">
        <v>70000</v>
      </c>
      <c r="C9" s="45">
        <v>85152.73</v>
      </c>
      <c r="D9" s="32">
        <f t="shared" si="0"/>
        <v>1.2164675714285713</v>
      </c>
    </row>
    <row r="10" spans="1:4" s="5" customFormat="1" ht="19.5" customHeight="1">
      <c r="A10" s="46" t="s">
        <v>49</v>
      </c>
      <c r="B10" s="47">
        <v>137000</v>
      </c>
      <c r="C10" s="48">
        <v>137475.83</v>
      </c>
      <c r="D10" s="32">
        <f t="shared" si="0"/>
        <v>1.003473211678832</v>
      </c>
    </row>
    <row r="11" spans="1:4" s="5" customFormat="1" ht="19.5" customHeight="1">
      <c r="A11" s="46" t="s">
        <v>50</v>
      </c>
      <c r="B11" s="47">
        <v>18700</v>
      </c>
      <c r="C11" s="48">
        <v>17936.4</v>
      </c>
      <c r="D11" s="32">
        <f t="shared" si="0"/>
        <v>0.9591657754010696</v>
      </c>
    </row>
    <row r="12" spans="1:4" s="5" customFormat="1" ht="19.5" customHeight="1">
      <c r="A12" s="46" t="s">
        <v>132</v>
      </c>
      <c r="B12" s="47">
        <v>18940</v>
      </c>
      <c r="C12" s="48">
        <v>18939.96</v>
      </c>
      <c r="D12" s="32">
        <f t="shared" si="0"/>
        <v>0.9999978880675818</v>
      </c>
    </row>
    <row r="13" spans="1:4" s="5" customFormat="1" ht="19.5" customHeight="1">
      <c r="A13" s="46" t="s">
        <v>133</v>
      </c>
      <c r="B13" s="47">
        <v>7400</v>
      </c>
      <c r="C13" s="48">
        <v>8527.33</v>
      </c>
      <c r="D13" s="32">
        <f t="shared" si="0"/>
        <v>1.152341891891892</v>
      </c>
    </row>
    <row r="14" spans="1:4" s="5" customFormat="1" ht="19.5" customHeight="1">
      <c r="A14" s="43" t="s">
        <v>134</v>
      </c>
      <c r="B14" s="44" t="s">
        <v>34</v>
      </c>
      <c r="C14" s="45">
        <v>2042.28</v>
      </c>
      <c r="D14" s="32" t="s">
        <v>34</v>
      </c>
    </row>
    <row r="15" spans="1:4" s="5" customFormat="1" ht="19.5" customHeight="1">
      <c r="A15" s="34" t="s">
        <v>13</v>
      </c>
      <c r="B15" s="35">
        <f>SUM(B4:B14)</f>
        <v>1745516</v>
      </c>
      <c r="C15" s="36">
        <f>SUM(C4:C14)</f>
        <v>1848261.7500000002</v>
      </c>
      <c r="D15" s="37">
        <f t="shared" si="0"/>
        <v>1.0588626801473033</v>
      </c>
    </row>
    <row r="16" ht="18" customHeight="1"/>
    <row r="17" spans="1:4" ht="30.75" customHeight="1">
      <c r="A17" s="73" t="s">
        <v>14</v>
      </c>
      <c r="B17" s="74"/>
      <c r="C17" s="74"/>
      <c r="D17" s="75"/>
    </row>
    <row r="18" spans="1:4" ht="30" customHeight="1">
      <c r="A18" s="1" t="s">
        <v>3</v>
      </c>
      <c r="B18" s="1" t="s">
        <v>117</v>
      </c>
      <c r="C18" s="1" t="s">
        <v>118</v>
      </c>
      <c r="D18" s="1" t="s">
        <v>61</v>
      </c>
    </row>
    <row r="19" spans="1:4" ht="12.75">
      <c r="A19" s="3">
        <v>1</v>
      </c>
      <c r="B19" s="3">
        <v>2</v>
      </c>
      <c r="C19" s="3">
        <v>3</v>
      </c>
      <c r="D19" s="3">
        <v>4</v>
      </c>
    </row>
    <row r="20" spans="1:4" s="5" customFormat="1" ht="19.5" customHeight="1">
      <c r="A20" s="49" t="s">
        <v>28</v>
      </c>
      <c r="B20" s="50">
        <v>57600</v>
      </c>
      <c r="C20" s="51">
        <v>66611.42</v>
      </c>
      <c r="D20" s="32">
        <f aca="true" t="shared" si="1" ref="D20:D29">C20/B20</f>
        <v>1.1564482638888889</v>
      </c>
    </row>
    <row r="21" spans="1:4" s="5" customFormat="1" ht="19.5" customHeight="1">
      <c r="A21" s="49" t="s">
        <v>51</v>
      </c>
      <c r="B21" s="50">
        <v>182500</v>
      </c>
      <c r="C21" s="51">
        <v>167461.38</v>
      </c>
      <c r="D21" s="32">
        <f t="shared" si="1"/>
        <v>0.9175966027397261</v>
      </c>
    </row>
    <row r="22" spans="1:4" s="5" customFormat="1" ht="19.5" customHeight="1">
      <c r="A22" s="52" t="s">
        <v>52</v>
      </c>
      <c r="B22" s="53">
        <v>214600</v>
      </c>
      <c r="C22" s="54">
        <v>215221.78</v>
      </c>
      <c r="D22" s="32">
        <f t="shared" si="1"/>
        <v>1.0028973904939422</v>
      </c>
    </row>
    <row r="23" spans="1:4" s="5" customFormat="1" ht="19.5" customHeight="1">
      <c r="A23" s="49" t="s">
        <v>53</v>
      </c>
      <c r="B23" s="50">
        <v>10900</v>
      </c>
      <c r="C23" s="51">
        <v>9412</v>
      </c>
      <c r="D23" s="32">
        <f t="shared" si="1"/>
        <v>0.86348623853211</v>
      </c>
    </row>
    <row r="24" spans="1:4" s="5" customFormat="1" ht="19.5" customHeight="1">
      <c r="A24" s="52" t="s">
        <v>54</v>
      </c>
      <c r="B24" s="53">
        <v>1028000</v>
      </c>
      <c r="C24" s="54">
        <v>1102812.72</v>
      </c>
      <c r="D24" s="32">
        <f t="shared" si="1"/>
        <v>1.072775019455253</v>
      </c>
    </row>
    <row r="25" spans="1:4" s="5" customFormat="1" ht="19.5" customHeight="1">
      <c r="A25" s="52" t="s">
        <v>55</v>
      </c>
      <c r="B25" s="53">
        <v>197400</v>
      </c>
      <c r="C25" s="54">
        <v>207534.79</v>
      </c>
      <c r="D25" s="32">
        <f t="shared" si="1"/>
        <v>1.0513413880445797</v>
      </c>
    </row>
    <row r="26" spans="1:4" s="5" customFormat="1" ht="19.5" customHeight="1">
      <c r="A26" s="52" t="s">
        <v>56</v>
      </c>
      <c r="B26" s="53">
        <v>35000</v>
      </c>
      <c r="C26" s="54">
        <v>31526.71</v>
      </c>
      <c r="D26" s="32">
        <f t="shared" si="1"/>
        <v>0.9007631428571429</v>
      </c>
    </row>
    <row r="27" spans="1:4" s="5" customFormat="1" ht="19.5" customHeight="1">
      <c r="A27" s="52" t="s">
        <v>57</v>
      </c>
      <c r="B27" s="53">
        <v>5000</v>
      </c>
      <c r="C27" s="54">
        <v>4327.1</v>
      </c>
      <c r="D27" s="32">
        <f t="shared" si="1"/>
        <v>0.8654200000000001</v>
      </c>
    </row>
    <row r="28" spans="1:4" s="5" customFormat="1" ht="19.5" customHeight="1">
      <c r="A28" s="52" t="s">
        <v>90</v>
      </c>
      <c r="B28" s="53" t="s">
        <v>34</v>
      </c>
      <c r="C28" s="54">
        <v>148.1</v>
      </c>
      <c r="D28" s="32"/>
    </row>
    <row r="29" spans="1:4" s="5" customFormat="1" ht="19.5" customHeight="1">
      <c r="A29" s="34" t="s">
        <v>13</v>
      </c>
      <c r="B29" s="35">
        <f>SUM(B20:B28)</f>
        <v>1731000</v>
      </c>
      <c r="C29" s="36">
        <f>SUM(C20:C28)</f>
        <v>1805056</v>
      </c>
      <c r="D29" s="37">
        <f t="shared" si="1"/>
        <v>1.0427822068168688</v>
      </c>
    </row>
    <row r="30" s="5" customFormat="1" ht="18" customHeight="1"/>
    <row r="31" spans="1:3" s="5" customFormat="1" ht="18" customHeight="1">
      <c r="A31" s="2"/>
      <c r="B31" s="55" t="s">
        <v>60</v>
      </c>
      <c r="C31" s="55" t="s">
        <v>0</v>
      </c>
    </row>
    <row r="32" spans="1:3" s="5" customFormat="1" ht="18" customHeight="1">
      <c r="A32" s="24" t="s">
        <v>59</v>
      </c>
      <c r="B32" s="31">
        <f>B15-B29</f>
        <v>14516</v>
      </c>
      <c r="C32" s="31">
        <f>C15-C29</f>
        <v>43205.75000000023</v>
      </c>
    </row>
    <row r="33" s="5" customFormat="1" ht="18" customHeight="1"/>
    <row r="34" spans="1:3" s="5" customFormat="1" ht="18.75" customHeight="1">
      <c r="A34" s="24" t="s">
        <v>30</v>
      </c>
      <c r="B34" s="38">
        <v>441799</v>
      </c>
      <c r="C34" s="18"/>
    </row>
    <row r="35" spans="1:3" s="5" customFormat="1" ht="18.75" customHeight="1">
      <c r="A35" s="39" t="s">
        <v>29</v>
      </c>
      <c r="B35" s="38">
        <v>15221</v>
      </c>
      <c r="C35" s="18"/>
    </row>
    <row r="36" spans="1:2" s="5" customFormat="1" ht="18" customHeight="1">
      <c r="A36" s="2"/>
      <c r="B36" s="7"/>
    </row>
    <row r="37" spans="1:2" s="5" customFormat="1" ht="18.75" customHeight="1">
      <c r="A37" s="24" t="s">
        <v>31</v>
      </c>
      <c r="B37" s="38" t="s">
        <v>34</v>
      </c>
    </row>
    <row r="38" spans="1:2" s="5" customFormat="1" ht="18.75" customHeight="1">
      <c r="A38" s="39" t="s">
        <v>32</v>
      </c>
      <c r="B38" s="38" t="s">
        <v>34</v>
      </c>
    </row>
  </sheetData>
  <mergeCells count="2">
    <mergeCell ref="A1:D1"/>
    <mergeCell ref="A17:D17"/>
  </mergeCells>
  <printOptions horizontalCentered="1"/>
  <pageMargins left="0.5905511811023623" right="0.5905511811023623" top="1.14" bottom="0.984251968503937" header="0.5118110236220472" footer="0.5118110236220472"/>
  <pageSetup horizontalDpi="600" verticalDpi="600" orientation="portrait" paperSize="9" scale="90" r:id="rId1"/>
  <headerFooter alignWithMargins="0">
    <oddHeader>&amp;C&amp;"Arial,Pogrubiony"
&amp;12Wykonanie planu finansowego 
SP ZOZ "Zaodrze" za 2007 rok&amp;RZałącznik Nr 39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A1" sqref="A1:D1"/>
    </sheetView>
  </sheetViews>
  <sheetFormatPr defaultColWidth="9.00390625" defaultRowHeight="12.75"/>
  <cols>
    <col min="1" max="1" width="51.25390625" style="5" customWidth="1"/>
    <col min="2" max="3" width="18.625" style="5" customWidth="1"/>
    <col min="4" max="4" width="8.75390625" style="5" customWidth="1"/>
    <col min="5" max="16384" width="9.125" style="5" customWidth="1"/>
  </cols>
  <sheetData>
    <row r="1" spans="1:4" ht="30.75" customHeight="1">
      <c r="A1" s="73" t="s">
        <v>58</v>
      </c>
      <c r="B1" s="74"/>
      <c r="C1" s="74"/>
      <c r="D1" s="75"/>
    </row>
    <row r="2" spans="1:4" ht="30" customHeight="1">
      <c r="A2" s="1" t="s">
        <v>3</v>
      </c>
      <c r="B2" s="1" t="s">
        <v>117</v>
      </c>
      <c r="C2" s="1" t="s">
        <v>118</v>
      </c>
      <c r="D2" s="1" t="s">
        <v>61</v>
      </c>
    </row>
    <row r="3" spans="1:4" s="6" customFormat="1" ht="11.25">
      <c r="A3" s="3">
        <v>1</v>
      </c>
      <c r="B3" s="3">
        <v>2</v>
      </c>
      <c r="C3" s="3">
        <v>3</v>
      </c>
      <c r="D3" s="3">
        <v>4</v>
      </c>
    </row>
    <row r="4" spans="1:4" ht="15" customHeight="1">
      <c r="A4" s="46" t="s">
        <v>44</v>
      </c>
      <c r="B4" s="47">
        <v>3517000</v>
      </c>
      <c r="C4" s="48">
        <v>3736456.62</v>
      </c>
      <c r="D4" s="32">
        <f aca="true" t="shared" si="0" ref="D4:D14">C4/B4</f>
        <v>1.0623988114870628</v>
      </c>
    </row>
    <row r="5" spans="1:4" ht="15" customHeight="1">
      <c r="A5" s="46" t="s">
        <v>62</v>
      </c>
      <c r="B5" s="47">
        <v>330000</v>
      </c>
      <c r="C5" s="48">
        <v>342322.03</v>
      </c>
      <c r="D5" s="32">
        <f t="shared" si="0"/>
        <v>1.037339484848485</v>
      </c>
    </row>
    <row r="6" spans="1:4" ht="15" customHeight="1">
      <c r="A6" s="46" t="s">
        <v>91</v>
      </c>
      <c r="B6" s="47">
        <v>650000</v>
      </c>
      <c r="C6" s="48">
        <v>660698.59</v>
      </c>
      <c r="D6" s="32">
        <f t="shared" si="0"/>
        <v>1.016459369230769</v>
      </c>
    </row>
    <row r="7" spans="1:4" ht="15" customHeight="1">
      <c r="A7" s="56" t="s">
        <v>63</v>
      </c>
      <c r="B7" s="57">
        <v>380000</v>
      </c>
      <c r="C7" s="58">
        <v>408067.19</v>
      </c>
      <c r="D7" s="59">
        <f t="shared" si="0"/>
        <v>1.0738610263157895</v>
      </c>
    </row>
    <row r="8" spans="1:4" ht="15" customHeight="1">
      <c r="A8" s="56" t="s">
        <v>64</v>
      </c>
      <c r="B8" s="57">
        <v>270000</v>
      </c>
      <c r="C8" s="58">
        <v>252631.4</v>
      </c>
      <c r="D8" s="59">
        <f t="shared" si="0"/>
        <v>0.9356718518518519</v>
      </c>
    </row>
    <row r="9" spans="1:4" ht="15" customHeight="1">
      <c r="A9" s="46" t="s">
        <v>65</v>
      </c>
      <c r="B9" s="47">
        <v>376000</v>
      </c>
      <c r="C9" s="48">
        <v>113428</v>
      </c>
      <c r="D9" s="32">
        <f t="shared" si="0"/>
        <v>0.30167021276595746</v>
      </c>
    </row>
    <row r="10" spans="1:4" ht="15" customHeight="1">
      <c r="A10" s="46" t="s">
        <v>66</v>
      </c>
      <c r="B10" s="47">
        <v>140000</v>
      </c>
      <c r="C10" s="48">
        <v>138701.66</v>
      </c>
      <c r="D10" s="32">
        <f t="shared" si="0"/>
        <v>0.9907261428571429</v>
      </c>
    </row>
    <row r="11" spans="1:4" ht="15" customHeight="1">
      <c r="A11" s="46" t="s">
        <v>92</v>
      </c>
      <c r="B11" s="47">
        <v>50000</v>
      </c>
      <c r="C11" s="48">
        <v>119224.18</v>
      </c>
      <c r="D11" s="32">
        <f t="shared" si="0"/>
        <v>2.3844836</v>
      </c>
    </row>
    <row r="12" spans="1:4" ht="15" customHeight="1">
      <c r="A12" s="56" t="s">
        <v>67</v>
      </c>
      <c r="B12" s="57"/>
      <c r="C12" s="58">
        <v>52905.86</v>
      </c>
      <c r="D12" s="32"/>
    </row>
    <row r="13" spans="1:4" ht="15" customHeight="1">
      <c r="A13" s="56" t="s">
        <v>68</v>
      </c>
      <c r="B13" s="57">
        <v>50000</v>
      </c>
      <c r="C13" s="58">
        <v>66318.32</v>
      </c>
      <c r="D13" s="32">
        <f t="shared" si="0"/>
        <v>1.3263664000000002</v>
      </c>
    </row>
    <row r="14" spans="1:4" ht="19.5" customHeight="1">
      <c r="A14" s="34" t="s">
        <v>13</v>
      </c>
      <c r="B14" s="35">
        <f>SUM(B4:B6,B11,B9,B10)</f>
        <v>5063000</v>
      </c>
      <c r="C14" s="36">
        <f>SUM(C4:C6,C11,C9,C10)</f>
        <v>5110831.08</v>
      </c>
      <c r="D14" s="37">
        <f t="shared" si="0"/>
        <v>1.009447181512937</v>
      </c>
    </row>
    <row r="15" spans="1:4" ht="13.5" customHeight="1">
      <c r="A15" s="2"/>
      <c r="B15" s="2"/>
      <c r="C15" s="2"/>
      <c r="D15" s="2"/>
    </row>
    <row r="16" spans="1:4" ht="30.75" customHeight="1">
      <c r="A16" s="73" t="s">
        <v>14</v>
      </c>
      <c r="B16" s="74"/>
      <c r="C16" s="74"/>
      <c r="D16" s="75"/>
    </row>
    <row r="17" spans="1:4" ht="30" customHeight="1">
      <c r="A17" s="1" t="s">
        <v>3</v>
      </c>
      <c r="B17" s="1" t="s">
        <v>117</v>
      </c>
      <c r="C17" s="1" t="s">
        <v>118</v>
      </c>
      <c r="D17" s="1" t="s">
        <v>61</v>
      </c>
    </row>
    <row r="18" spans="1:4" ht="12.75">
      <c r="A18" s="3">
        <v>1</v>
      </c>
      <c r="B18" s="3">
        <v>2</v>
      </c>
      <c r="C18" s="3">
        <v>3</v>
      </c>
      <c r="D18" s="3">
        <v>4</v>
      </c>
    </row>
    <row r="19" spans="1:4" ht="15" customHeight="1">
      <c r="A19" s="52" t="s">
        <v>93</v>
      </c>
      <c r="B19" s="65">
        <v>408000</v>
      </c>
      <c r="C19" s="66">
        <v>404739.98</v>
      </c>
      <c r="D19" s="32">
        <f aca="true" t="shared" si="1" ref="D19:D33">C19/B19</f>
        <v>0.9920097549019607</v>
      </c>
    </row>
    <row r="20" spans="1:4" ht="15" customHeight="1">
      <c r="A20" s="60" t="s">
        <v>69</v>
      </c>
      <c r="B20" s="67">
        <v>300000</v>
      </c>
      <c r="C20" s="68">
        <v>296707.86</v>
      </c>
      <c r="D20" s="59">
        <f t="shared" si="1"/>
        <v>0.9890262</v>
      </c>
    </row>
    <row r="21" spans="1:4" ht="15" customHeight="1">
      <c r="A21" s="60" t="s">
        <v>70</v>
      </c>
      <c r="B21" s="67">
        <v>108000</v>
      </c>
      <c r="C21" s="68">
        <v>108032.12</v>
      </c>
      <c r="D21" s="59">
        <f t="shared" si="1"/>
        <v>1.0002974074074074</v>
      </c>
    </row>
    <row r="22" spans="1:4" ht="15" customHeight="1">
      <c r="A22" s="52" t="s">
        <v>94</v>
      </c>
      <c r="B22" s="53">
        <v>692000</v>
      </c>
      <c r="C22" s="54">
        <v>875889.28</v>
      </c>
      <c r="D22" s="32">
        <f t="shared" si="1"/>
        <v>1.2657359537572255</v>
      </c>
    </row>
    <row r="23" spans="1:4" ht="15" customHeight="1">
      <c r="A23" s="60" t="s">
        <v>71</v>
      </c>
      <c r="B23" s="67">
        <v>10000</v>
      </c>
      <c r="C23" s="68">
        <v>8960.77</v>
      </c>
      <c r="D23" s="59">
        <f t="shared" si="1"/>
        <v>0.896077</v>
      </c>
    </row>
    <row r="24" spans="1:4" ht="15" customHeight="1">
      <c r="A24" s="60" t="s">
        <v>72</v>
      </c>
      <c r="B24" s="67">
        <v>450000</v>
      </c>
      <c r="C24" s="68">
        <v>582704.93</v>
      </c>
      <c r="D24" s="59">
        <f t="shared" si="1"/>
        <v>1.2948998444444446</v>
      </c>
    </row>
    <row r="25" spans="1:4" ht="15" customHeight="1">
      <c r="A25" s="60" t="s">
        <v>116</v>
      </c>
      <c r="B25" s="67">
        <v>14000</v>
      </c>
      <c r="C25" s="68">
        <v>11817.86</v>
      </c>
      <c r="D25" s="59">
        <f t="shared" si="1"/>
        <v>0.8441328571428571</v>
      </c>
    </row>
    <row r="26" spans="1:4" ht="15" customHeight="1">
      <c r="A26" s="60" t="s">
        <v>73</v>
      </c>
      <c r="B26" s="67">
        <v>45000</v>
      </c>
      <c r="C26" s="68">
        <v>86967.81</v>
      </c>
      <c r="D26" s="59">
        <f t="shared" si="1"/>
        <v>1.932618</v>
      </c>
    </row>
    <row r="27" spans="1:4" ht="15" customHeight="1">
      <c r="A27" s="60" t="s">
        <v>74</v>
      </c>
      <c r="B27" s="67">
        <v>3000</v>
      </c>
      <c r="C27" s="68">
        <v>3196.71</v>
      </c>
      <c r="D27" s="59">
        <f t="shared" si="1"/>
        <v>1.06557</v>
      </c>
    </row>
    <row r="28" spans="1:4" ht="15" customHeight="1">
      <c r="A28" s="60" t="s">
        <v>75</v>
      </c>
      <c r="B28" s="67">
        <v>170000</v>
      </c>
      <c r="C28" s="68">
        <v>182241.2</v>
      </c>
      <c r="D28" s="59">
        <f t="shared" si="1"/>
        <v>1.0720070588235295</v>
      </c>
    </row>
    <row r="29" spans="1:4" ht="15" customHeight="1">
      <c r="A29" s="52" t="s">
        <v>53</v>
      </c>
      <c r="B29" s="53">
        <v>48000</v>
      </c>
      <c r="C29" s="54">
        <v>51253.41</v>
      </c>
      <c r="D29" s="32">
        <f t="shared" si="1"/>
        <v>1.067779375</v>
      </c>
    </row>
    <row r="30" spans="1:4" ht="15" customHeight="1">
      <c r="A30" s="52" t="s">
        <v>76</v>
      </c>
      <c r="B30" s="53">
        <v>3000000</v>
      </c>
      <c r="C30" s="54">
        <v>2915140.87</v>
      </c>
      <c r="D30" s="32">
        <f t="shared" si="1"/>
        <v>0.9717136233333333</v>
      </c>
    </row>
    <row r="31" spans="1:4" ht="15" customHeight="1">
      <c r="A31" s="52" t="s">
        <v>56</v>
      </c>
      <c r="B31" s="53">
        <v>610000</v>
      </c>
      <c r="C31" s="54">
        <v>571165.16</v>
      </c>
      <c r="D31" s="32">
        <f t="shared" si="1"/>
        <v>0.9363363278688525</v>
      </c>
    </row>
    <row r="32" spans="1:4" ht="15" customHeight="1">
      <c r="A32" s="52" t="s">
        <v>28</v>
      </c>
      <c r="B32" s="53">
        <v>210000</v>
      </c>
      <c r="C32" s="54">
        <v>198549.3</v>
      </c>
      <c r="D32" s="32">
        <f t="shared" si="1"/>
        <v>0.9454728571428571</v>
      </c>
    </row>
    <row r="33" spans="1:4" ht="15" customHeight="1">
      <c r="A33" s="52" t="s">
        <v>77</v>
      </c>
      <c r="B33" s="53">
        <v>18000</v>
      </c>
      <c r="C33" s="54">
        <v>10440.95</v>
      </c>
      <c r="D33" s="32">
        <f t="shared" si="1"/>
        <v>0.5800527777777779</v>
      </c>
    </row>
    <row r="34" spans="1:4" ht="15" customHeight="1">
      <c r="A34" s="52" t="s">
        <v>78</v>
      </c>
      <c r="B34" s="53" t="s">
        <v>34</v>
      </c>
      <c r="C34" s="54">
        <v>303.43</v>
      </c>
      <c r="D34" s="32" t="s">
        <v>34</v>
      </c>
    </row>
    <row r="35" spans="1:4" ht="15" customHeight="1" hidden="1">
      <c r="A35" s="52" t="s">
        <v>135</v>
      </c>
      <c r="B35" s="53" t="s">
        <v>34</v>
      </c>
      <c r="C35" s="54" t="s">
        <v>34</v>
      </c>
      <c r="D35" s="32" t="s">
        <v>34</v>
      </c>
    </row>
    <row r="36" spans="1:4" ht="19.5" customHeight="1">
      <c r="A36" s="34" t="s">
        <v>13</v>
      </c>
      <c r="B36" s="35">
        <f>SUM(B19,B22,B29:B34)</f>
        <v>4986000</v>
      </c>
      <c r="C36" s="36">
        <f>SUM(C19,C22,C29:C34:C35)</f>
        <v>5027482.38</v>
      </c>
      <c r="D36" s="69">
        <f>C36/B36</f>
        <v>1.0083197713598075</v>
      </c>
    </row>
    <row r="37" spans="1:4" ht="13.5" customHeight="1">
      <c r="A37" s="2"/>
      <c r="B37" s="2"/>
      <c r="C37" s="2"/>
      <c r="D37" s="2"/>
    </row>
    <row r="38" spans="1:4" ht="18" customHeight="1">
      <c r="A38" s="2"/>
      <c r="B38" s="55" t="s">
        <v>60</v>
      </c>
      <c r="C38" s="55" t="s">
        <v>0</v>
      </c>
      <c r="D38" s="2"/>
    </row>
    <row r="39" spans="1:4" ht="18" customHeight="1">
      <c r="A39" s="24" t="s">
        <v>59</v>
      </c>
      <c r="B39" s="30">
        <f>B14-B36</f>
        <v>77000</v>
      </c>
      <c r="C39" s="31">
        <f>C14-C36</f>
        <v>83348.70000000019</v>
      </c>
      <c r="D39" s="70"/>
    </row>
    <row r="40" spans="1:4" ht="18" customHeight="1">
      <c r="A40" s="2"/>
      <c r="B40" s="2"/>
      <c r="C40" s="2"/>
      <c r="D40" s="2"/>
    </row>
    <row r="41" spans="1:4" ht="18.75" customHeight="1">
      <c r="A41" s="24" t="s">
        <v>30</v>
      </c>
      <c r="B41" s="38">
        <v>2362800</v>
      </c>
      <c r="C41" s="2"/>
      <c r="D41" s="2"/>
    </row>
    <row r="42" spans="1:4" ht="18.75" customHeight="1">
      <c r="A42" s="39" t="s">
        <v>29</v>
      </c>
      <c r="B42" s="38">
        <v>10677</v>
      </c>
      <c r="C42" s="7"/>
      <c r="D42" s="2"/>
    </row>
    <row r="43" spans="1:4" ht="18" customHeight="1">
      <c r="A43" s="2"/>
      <c r="B43" s="7"/>
      <c r="C43" s="2"/>
      <c r="D43" s="2"/>
    </row>
    <row r="44" spans="1:4" ht="18.75" customHeight="1">
      <c r="A44" s="24" t="s">
        <v>31</v>
      </c>
      <c r="B44" s="38" t="s">
        <v>34</v>
      </c>
      <c r="C44" s="2"/>
      <c r="D44" s="2"/>
    </row>
    <row r="45" spans="1:4" ht="18.75" customHeight="1">
      <c r="A45" s="39" t="s">
        <v>32</v>
      </c>
      <c r="B45" s="38" t="s">
        <v>34</v>
      </c>
      <c r="C45" s="2"/>
      <c r="D45" s="2"/>
    </row>
  </sheetData>
  <mergeCells count="2">
    <mergeCell ref="A1:D1"/>
    <mergeCell ref="A16:D16"/>
  </mergeCells>
  <printOptions horizontalCentered="1"/>
  <pageMargins left="0.5905511811023623" right="0.5905511811023623" top="1.01" bottom="0.984251968503937" header="0.4" footer="0.5118110236220472"/>
  <pageSetup horizontalDpi="600" verticalDpi="600" orientation="portrait" paperSize="9" scale="90" r:id="rId1"/>
  <headerFooter alignWithMargins="0">
    <oddHeader>&amp;C&amp;"Arial,Pogrubiony"
&amp;12Wykonanie planu finansowego 
SP ZOZ "Centrum" za 2007 rok&amp;RZałącznik Nr 40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1" sqref="A1:D1"/>
    </sheetView>
  </sheetViews>
  <sheetFormatPr defaultColWidth="9.00390625" defaultRowHeight="12.75"/>
  <cols>
    <col min="1" max="1" width="51.25390625" style="5" customWidth="1"/>
    <col min="2" max="3" width="18.625" style="5" customWidth="1"/>
    <col min="4" max="4" width="8.00390625" style="5" customWidth="1"/>
    <col min="5" max="5" width="9.125" style="5" customWidth="1"/>
    <col min="6" max="6" width="11.875" style="5" bestFit="1" customWidth="1"/>
    <col min="7" max="16384" width="9.125" style="5" customWidth="1"/>
  </cols>
  <sheetData>
    <row r="1" spans="1:4" ht="30.75" customHeight="1">
      <c r="A1" s="73" t="s">
        <v>58</v>
      </c>
      <c r="B1" s="74"/>
      <c r="C1" s="74"/>
      <c r="D1" s="75"/>
    </row>
    <row r="2" spans="1:4" ht="30" customHeight="1">
      <c r="A2" s="1" t="s">
        <v>3</v>
      </c>
      <c r="B2" s="1" t="s">
        <v>117</v>
      </c>
      <c r="C2" s="1" t="s">
        <v>118</v>
      </c>
      <c r="D2" s="1" t="s">
        <v>61</v>
      </c>
    </row>
    <row r="3" spans="1:4" s="6" customFormat="1" ht="11.25">
      <c r="A3" s="3">
        <v>1</v>
      </c>
      <c r="B3" s="3">
        <v>2</v>
      </c>
      <c r="C3" s="3">
        <v>3</v>
      </c>
      <c r="D3" s="3">
        <v>4</v>
      </c>
    </row>
    <row r="4" spans="1:4" ht="15" customHeight="1">
      <c r="A4" s="43" t="s">
        <v>95</v>
      </c>
      <c r="B4" s="44">
        <v>3190000</v>
      </c>
      <c r="C4" s="45">
        <v>3313103.63</v>
      </c>
      <c r="D4" s="32">
        <f aca="true" t="shared" si="0" ref="D4:D19">C4/B4</f>
        <v>1.0385904796238243</v>
      </c>
    </row>
    <row r="5" spans="1:4" ht="15" customHeight="1">
      <c r="A5" s="56" t="s">
        <v>79</v>
      </c>
      <c r="B5" s="57">
        <v>2850000</v>
      </c>
      <c r="C5" s="58">
        <v>2929642.37</v>
      </c>
      <c r="D5" s="32">
        <f t="shared" si="0"/>
        <v>1.0279446912280703</v>
      </c>
    </row>
    <row r="6" spans="1:4" ht="15" customHeight="1">
      <c r="A6" s="56" t="s">
        <v>96</v>
      </c>
      <c r="B6" s="57">
        <f>SUM(B7:B10)</f>
        <v>340000</v>
      </c>
      <c r="C6" s="58">
        <f>SUM(C7:C10)</f>
        <v>383461.26</v>
      </c>
      <c r="D6" s="32">
        <f t="shared" si="0"/>
        <v>1.1278272352941177</v>
      </c>
    </row>
    <row r="7" spans="1:4" ht="15" customHeight="1">
      <c r="A7" s="61" t="s">
        <v>80</v>
      </c>
      <c r="B7" s="57">
        <v>140000</v>
      </c>
      <c r="C7" s="58">
        <v>176610.5</v>
      </c>
      <c r="D7" s="32">
        <f t="shared" si="0"/>
        <v>1.2615035714285714</v>
      </c>
    </row>
    <row r="8" spans="1:4" ht="15" customHeight="1">
      <c r="A8" s="61" t="s">
        <v>81</v>
      </c>
      <c r="B8" s="57">
        <v>120000</v>
      </c>
      <c r="C8" s="58">
        <v>113685.66</v>
      </c>
      <c r="D8" s="32">
        <f t="shared" si="0"/>
        <v>0.9473805000000001</v>
      </c>
    </row>
    <row r="9" spans="1:4" ht="15" customHeight="1">
      <c r="A9" s="61" t="s">
        <v>99</v>
      </c>
      <c r="B9" s="57">
        <v>70000</v>
      </c>
      <c r="C9" s="58">
        <v>78682</v>
      </c>
      <c r="D9" s="32">
        <f t="shared" si="0"/>
        <v>1.1240285714285714</v>
      </c>
    </row>
    <row r="10" spans="1:4" ht="15" customHeight="1">
      <c r="A10" s="61" t="s">
        <v>82</v>
      </c>
      <c r="B10" s="57">
        <v>10000</v>
      </c>
      <c r="C10" s="58">
        <v>14483.1</v>
      </c>
      <c r="D10" s="32">
        <f t="shared" si="0"/>
        <v>1.44831</v>
      </c>
    </row>
    <row r="11" spans="1:4" ht="15" customHeight="1">
      <c r="A11" s="43" t="s">
        <v>83</v>
      </c>
      <c r="B11" s="44">
        <v>1200</v>
      </c>
      <c r="C11" s="45">
        <v>2029.57</v>
      </c>
      <c r="D11" s="32">
        <f t="shared" si="0"/>
        <v>1.6913083333333332</v>
      </c>
    </row>
    <row r="12" spans="1:6" ht="15" customHeight="1">
      <c r="A12" s="43" t="s">
        <v>97</v>
      </c>
      <c r="B12" s="44">
        <v>1220500</v>
      </c>
      <c r="C12" s="45">
        <v>723928.52</v>
      </c>
      <c r="D12" s="32">
        <f t="shared" si="0"/>
        <v>0.5931409422367883</v>
      </c>
      <c r="F12" s="18"/>
    </row>
    <row r="13" spans="1:4" ht="15" customHeight="1">
      <c r="A13" s="56" t="s">
        <v>84</v>
      </c>
      <c r="B13" s="57">
        <v>24500</v>
      </c>
      <c r="C13" s="58">
        <v>24500</v>
      </c>
      <c r="D13" s="59">
        <f t="shared" si="0"/>
        <v>1</v>
      </c>
    </row>
    <row r="14" spans="1:4" ht="15" customHeight="1">
      <c r="A14" s="56" t="s">
        <v>98</v>
      </c>
      <c r="B14" s="57">
        <v>1000000</v>
      </c>
      <c r="C14" s="58">
        <v>478541.55</v>
      </c>
      <c r="D14" s="59">
        <f t="shared" si="0"/>
        <v>0.47854155</v>
      </c>
    </row>
    <row r="15" spans="1:4" ht="15" customHeight="1">
      <c r="A15" s="56" t="s">
        <v>85</v>
      </c>
      <c r="B15" s="57">
        <v>145000</v>
      </c>
      <c r="C15" s="58">
        <v>142995.5</v>
      </c>
      <c r="D15" s="59">
        <f t="shared" si="0"/>
        <v>0.9861758620689656</v>
      </c>
    </row>
    <row r="16" spans="1:4" ht="15" customHeight="1">
      <c r="A16" s="56" t="s">
        <v>86</v>
      </c>
      <c r="B16" s="57">
        <v>10000</v>
      </c>
      <c r="C16" s="58">
        <v>11678.17</v>
      </c>
      <c r="D16" s="59">
        <f t="shared" si="0"/>
        <v>1.167817</v>
      </c>
    </row>
    <row r="17" spans="1:4" ht="15" customHeight="1">
      <c r="A17" s="56" t="s">
        <v>87</v>
      </c>
      <c r="B17" s="57">
        <v>36000</v>
      </c>
      <c r="C17" s="58">
        <v>45834.97</v>
      </c>
      <c r="D17" s="59">
        <f t="shared" si="0"/>
        <v>1.273193611111111</v>
      </c>
    </row>
    <row r="18" spans="1:4" ht="15" customHeight="1">
      <c r="A18" s="56" t="s">
        <v>88</v>
      </c>
      <c r="B18" s="57">
        <v>5000</v>
      </c>
      <c r="C18" s="58">
        <v>20378.33</v>
      </c>
      <c r="D18" s="59">
        <f t="shared" si="0"/>
        <v>4.075666</v>
      </c>
    </row>
    <row r="19" spans="1:6" ht="19.5" customHeight="1">
      <c r="A19" s="34" t="s">
        <v>13</v>
      </c>
      <c r="B19" s="35">
        <f>B12+B11+B4</f>
        <v>4411700</v>
      </c>
      <c r="C19" s="36">
        <f>C12+C11+C4</f>
        <v>4039061.7199999997</v>
      </c>
      <c r="D19" s="37">
        <f t="shared" si="0"/>
        <v>0.9155340843665707</v>
      </c>
      <c r="F19" s="18"/>
    </row>
    <row r="20" ht="13.5" customHeight="1"/>
    <row r="21" spans="1:4" ht="30.75" customHeight="1">
      <c r="A21" s="73" t="s">
        <v>14</v>
      </c>
      <c r="B21" s="74"/>
      <c r="C21" s="74"/>
      <c r="D21" s="75"/>
    </row>
    <row r="22" spans="1:4" ht="30" customHeight="1">
      <c r="A22" s="1" t="s">
        <v>3</v>
      </c>
      <c r="B22" s="1" t="s">
        <v>117</v>
      </c>
      <c r="C22" s="1" t="s">
        <v>118</v>
      </c>
      <c r="D22" s="1" t="s">
        <v>61</v>
      </c>
    </row>
    <row r="23" spans="1:4" ht="12.75">
      <c r="A23" s="3">
        <v>1</v>
      </c>
      <c r="B23" s="3">
        <v>2</v>
      </c>
      <c r="C23" s="3">
        <v>3</v>
      </c>
      <c r="D23" s="3">
        <v>4</v>
      </c>
    </row>
    <row r="24" spans="1:4" ht="15" customHeight="1">
      <c r="A24" s="60" t="s">
        <v>28</v>
      </c>
      <c r="B24" s="62">
        <v>180000</v>
      </c>
      <c r="C24" s="63">
        <v>185786.24</v>
      </c>
      <c r="D24" s="32">
        <f aca="true" t="shared" si="1" ref="D24:D39">C24/B24</f>
        <v>1.0321457777777778</v>
      </c>
    </row>
    <row r="25" spans="1:4" ht="15" customHeight="1">
      <c r="A25" s="60" t="s">
        <v>76</v>
      </c>
      <c r="B25" s="62">
        <v>1880000</v>
      </c>
      <c r="C25" s="63">
        <v>1966381.29</v>
      </c>
      <c r="D25" s="32">
        <f t="shared" si="1"/>
        <v>1.0459474946808511</v>
      </c>
    </row>
    <row r="26" spans="1:4" ht="15" customHeight="1">
      <c r="A26" s="60" t="s">
        <v>89</v>
      </c>
      <c r="B26" s="62">
        <v>365000</v>
      </c>
      <c r="C26" s="63">
        <v>382611.92</v>
      </c>
      <c r="D26" s="32">
        <f t="shared" si="1"/>
        <v>1.0482518356164383</v>
      </c>
    </row>
    <row r="27" spans="1:4" ht="15" customHeight="1">
      <c r="A27" s="60" t="s">
        <v>100</v>
      </c>
      <c r="B27" s="62">
        <v>37100</v>
      </c>
      <c r="C27" s="63">
        <v>37092.12</v>
      </c>
      <c r="D27" s="32">
        <f t="shared" si="1"/>
        <v>0.9997876010781672</v>
      </c>
    </row>
    <row r="28" spans="1:4" ht="15" customHeight="1">
      <c r="A28" s="60" t="s">
        <v>136</v>
      </c>
      <c r="B28" s="62">
        <v>170000</v>
      </c>
      <c r="C28" s="63">
        <v>139330.65</v>
      </c>
      <c r="D28" s="32">
        <f t="shared" si="1"/>
        <v>0.8195920588235294</v>
      </c>
    </row>
    <row r="29" spans="1:4" ht="15" customHeight="1">
      <c r="A29" s="60" t="s">
        <v>137</v>
      </c>
      <c r="B29" s="62">
        <v>30000</v>
      </c>
      <c r="C29" s="63">
        <v>32124.04</v>
      </c>
      <c r="D29" s="32">
        <f t="shared" si="1"/>
        <v>1.0708013333333333</v>
      </c>
    </row>
    <row r="30" spans="1:4" ht="15" customHeight="1">
      <c r="A30" s="60" t="s">
        <v>101</v>
      </c>
      <c r="B30" s="62">
        <v>90000</v>
      </c>
      <c r="C30" s="63">
        <v>77321.11</v>
      </c>
      <c r="D30" s="32">
        <f t="shared" si="1"/>
        <v>0.8591234444444444</v>
      </c>
    </row>
    <row r="31" spans="1:4" ht="15" customHeight="1">
      <c r="A31" s="60" t="s">
        <v>102</v>
      </c>
      <c r="B31" s="62">
        <v>450000</v>
      </c>
      <c r="C31" s="63">
        <v>522277.45</v>
      </c>
      <c r="D31" s="32">
        <f t="shared" si="1"/>
        <v>1.1606165555555557</v>
      </c>
    </row>
    <row r="32" spans="1:4" ht="15" customHeight="1">
      <c r="A32" s="60" t="s">
        <v>103</v>
      </c>
      <c r="B32" s="62">
        <v>50000</v>
      </c>
      <c r="C32" s="63">
        <v>63571.86</v>
      </c>
      <c r="D32" s="32">
        <f t="shared" si="1"/>
        <v>1.2714372</v>
      </c>
    </row>
    <row r="33" spans="1:4" ht="15" customHeight="1">
      <c r="A33" s="60" t="s">
        <v>103</v>
      </c>
      <c r="B33" s="62">
        <v>40000</v>
      </c>
      <c r="C33" s="63">
        <v>41852.04</v>
      </c>
      <c r="D33" s="32">
        <f t="shared" si="1"/>
        <v>1.046301</v>
      </c>
    </row>
    <row r="34" spans="1:4" ht="15" customHeight="1">
      <c r="A34" s="60" t="s">
        <v>104</v>
      </c>
      <c r="B34" s="62">
        <v>45000</v>
      </c>
      <c r="C34" s="63">
        <v>42403.68</v>
      </c>
      <c r="D34" s="32">
        <f t="shared" si="1"/>
        <v>0.942304</v>
      </c>
    </row>
    <row r="35" spans="1:4" ht="15" customHeight="1">
      <c r="A35" s="60" t="s">
        <v>138</v>
      </c>
      <c r="B35" s="62">
        <v>400</v>
      </c>
      <c r="C35" s="63">
        <v>8.26</v>
      </c>
      <c r="D35" s="32">
        <f t="shared" si="1"/>
        <v>0.020649999999999998</v>
      </c>
    </row>
    <row r="36" spans="1:4" ht="15" customHeight="1">
      <c r="A36" s="60" t="s">
        <v>139</v>
      </c>
      <c r="B36" s="62">
        <v>36000</v>
      </c>
      <c r="C36" s="63">
        <v>44975.18</v>
      </c>
      <c r="D36" s="32">
        <f t="shared" si="1"/>
        <v>1.2493105555555555</v>
      </c>
    </row>
    <row r="37" spans="1:4" ht="15" customHeight="1">
      <c r="A37" s="60" t="s">
        <v>105</v>
      </c>
      <c r="B37" s="62">
        <v>24500</v>
      </c>
      <c r="C37" s="63">
        <v>24500</v>
      </c>
      <c r="D37" s="32">
        <f t="shared" si="1"/>
        <v>1</v>
      </c>
    </row>
    <row r="38" spans="1:4" ht="15" customHeight="1">
      <c r="A38" s="60" t="s">
        <v>140</v>
      </c>
      <c r="B38" s="62">
        <v>1000000</v>
      </c>
      <c r="C38" s="63">
        <v>469579.08</v>
      </c>
      <c r="D38" s="32">
        <f t="shared" si="1"/>
        <v>0.46957908000000004</v>
      </c>
    </row>
    <row r="39" spans="1:4" ht="19.5" customHeight="1">
      <c r="A39" s="34" t="s">
        <v>13</v>
      </c>
      <c r="B39" s="35">
        <f>SUM(B24:B38)</f>
        <v>4398000</v>
      </c>
      <c r="C39" s="36">
        <f>SUM(C24:C38)</f>
        <v>4029814.9200000004</v>
      </c>
      <c r="D39" s="37">
        <f t="shared" si="1"/>
        <v>0.9162835197817191</v>
      </c>
    </row>
    <row r="40" ht="8.25" customHeight="1"/>
    <row r="41" spans="1:3" ht="18" customHeight="1">
      <c r="A41" s="2"/>
      <c r="B41" s="55" t="s">
        <v>60</v>
      </c>
      <c r="C41" s="55" t="s">
        <v>0</v>
      </c>
    </row>
    <row r="42" spans="1:3" ht="18" customHeight="1">
      <c r="A42" s="24" t="s">
        <v>59</v>
      </c>
      <c r="B42" s="30">
        <f>B19-B39</f>
        <v>13700</v>
      </c>
      <c r="C42" s="31">
        <f>C19-C39</f>
        <v>9246.799999999348</v>
      </c>
    </row>
    <row r="43" ht="10.5" customHeight="1"/>
    <row r="44" spans="1:2" ht="18.75" customHeight="1">
      <c r="A44" s="24" t="s">
        <v>30</v>
      </c>
      <c r="B44" s="38">
        <v>312564</v>
      </c>
    </row>
    <row r="45" spans="1:2" ht="18.75" customHeight="1">
      <c r="A45" s="39" t="s">
        <v>29</v>
      </c>
      <c r="B45" s="38">
        <v>26174</v>
      </c>
    </row>
    <row r="46" spans="1:2" ht="10.5" customHeight="1">
      <c r="A46" s="2"/>
      <c r="B46" s="7"/>
    </row>
    <row r="47" spans="1:2" ht="18.75" customHeight="1">
      <c r="A47" s="24" t="s">
        <v>31</v>
      </c>
      <c r="B47" s="38" t="s">
        <v>34</v>
      </c>
    </row>
    <row r="48" spans="1:2" ht="18.75" customHeight="1">
      <c r="A48" s="39" t="s">
        <v>32</v>
      </c>
      <c r="B48" s="38" t="s">
        <v>34</v>
      </c>
    </row>
  </sheetData>
  <mergeCells count="2">
    <mergeCell ref="A1:D1"/>
    <mergeCell ref="A21:D21"/>
  </mergeCells>
  <printOptions horizontalCentered="1"/>
  <pageMargins left="0.5905511811023623" right="0.5905511811023623" top="1.14" bottom="0.984251968503937" header="0.5118110236220472" footer="0.5118110236220472"/>
  <pageSetup horizontalDpi="600" verticalDpi="600" orientation="portrait" paperSize="9" scale="90" r:id="rId1"/>
  <headerFooter alignWithMargins="0">
    <oddHeader>&amp;C&amp;"Arial,Pogrubiony"
&amp;12Wykonanie planu finansowego 
SP ZOZ "Śródmieście" za 2007 rok&amp;RZałącznik Nr 41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Twoja nazwa użytkownika</cp:lastModifiedBy>
  <cp:lastPrinted>2008-03-18T13:22:10Z</cp:lastPrinted>
  <dcterms:created xsi:type="dcterms:W3CDTF">2000-11-14T12:10:39Z</dcterms:created>
  <dcterms:modified xsi:type="dcterms:W3CDTF">2008-03-18T13:22:13Z</dcterms:modified>
  <cp:category/>
  <cp:version/>
  <cp:contentType/>
  <cp:contentStatus/>
</cp:coreProperties>
</file>