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nwestycje zał. 7" sheetId="1" r:id="rId1"/>
    <sheet name="Inwestycje zał. 8" sheetId="2" r:id="rId2"/>
    <sheet name="Inwestycje zał. 9" sheetId="3" r:id="rId3"/>
    <sheet name="Remonty zał. 10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localSheetId="3" hidden="1">'[2]Inwestycje-zał.3'!#REF!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localSheetId="3" hidden="1">'[2]Inwestycje-zał.3'!#REF!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localSheetId="3" hidden="1">'[2]Inwestycje-zał.3'!#REF!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localSheetId="3" hidden="1">'[2]Inwestycje-zał.3'!#REF!</definedName>
    <definedName name="__123Graph_X" hidden="1">'[1]Inwestycje-zał.3'!#REF!</definedName>
    <definedName name="aa" hidden="1">'[5]Inwestycje-zał.3'!#REF!</definedName>
    <definedName name="aaa" hidden="1">'[3]Inwestycje-zał.3'!#REF!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'[5]Inwestycje-zał.3'!#REF!</definedName>
    <definedName name="planowanie" hidden="1">'[1]Inwestycje-zał.3'!#REF!</definedName>
    <definedName name="Sierpień" hidden="1">'[1]Inwestycje-zał.3'!#REF!</definedName>
    <definedName name="_xlnm.Print_Titles" localSheetId="0">'Inwestycje zał. 7'!$2:$4</definedName>
    <definedName name="_xlnm.Print_Titles" localSheetId="1">'Inwestycje zał. 8'!$1:$3</definedName>
    <definedName name="_xlnm.Print_Titles" localSheetId="2">'Inwestycje zał. 9'!$1:$3</definedName>
    <definedName name="_xlnm.Print_Titles" localSheetId="3">'Remonty zał. 10'!$1:$2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<sst xmlns="http://schemas.openxmlformats.org/spreadsheetml/2006/main" count="320" uniqueCount="241">
  <si>
    <t>Dział</t>
  </si>
  <si>
    <t>Rozdział</t>
  </si>
  <si>
    <t>Nazwa zadania</t>
  </si>
  <si>
    <t>w tym:</t>
  </si>
  <si>
    <t>środki budżetowe</t>
  </si>
  <si>
    <t>środki pozabudżetowe</t>
  </si>
  <si>
    <t>TRANSPORT I ŁĄCZNOŚĆ</t>
  </si>
  <si>
    <t>Drogi publiczne w miastach na prawach powiatu</t>
  </si>
  <si>
    <t xml:space="preserve">Drogi publiczne gminne </t>
  </si>
  <si>
    <t>Zakłady gospodarki mieszkaniowej</t>
  </si>
  <si>
    <t xml:space="preserve">ADMINISTRACJA PUBLICZNA </t>
  </si>
  <si>
    <t xml:space="preserve">Urzędy gmin (miast i miast na prawach powiatu) </t>
  </si>
  <si>
    <t>Komendy powiatowe Państwowej Straży Pożarnej</t>
  </si>
  <si>
    <t xml:space="preserve">OŚWIATA I WYCHOWANIE </t>
  </si>
  <si>
    <t>Szkoły podstawowe</t>
  </si>
  <si>
    <t>Szkoły podstawowe specjalne</t>
  </si>
  <si>
    <t xml:space="preserve">Licea ogólnokształcące </t>
  </si>
  <si>
    <t>Szkoły zawodowe</t>
  </si>
  <si>
    <t>Pozostała działalność</t>
  </si>
  <si>
    <t xml:space="preserve">GOSPODARKA KOMUNALNA I OCHRONA ŚRODOWISKA </t>
  </si>
  <si>
    <t>Oświetlenie ulic, placów i dróg</t>
  </si>
  <si>
    <t>KULTURA I OCHRONA DZIEDZICTWA NARODOWEGO</t>
  </si>
  <si>
    <t xml:space="preserve">OGRODY BOTANICZNE I ZOOLOGICZNE ORAZ NATURALNE OBSZARY I OBIEKTY CHRONIONEJ PRZYRODY </t>
  </si>
  <si>
    <t>Ogrody botaniczne i zoologiczne</t>
  </si>
  <si>
    <t>KULTURA FIZYCZNA I SPORT</t>
  </si>
  <si>
    <t>OGÓŁEM</t>
  </si>
  <si>
    <t>DZIAŁALNOŚĆ USŁUGOWA</t>
  </si>
  <si>
    <t>Cmentarze</t>
  </si>
  <si>
    <t>Żłobki</t>
  </si>
  <si>
    <t>EDUKACYJNA OPIEKA WYCHOWAWCZA</t>
  </si>
  <si>
    <t>Przedszkola</t>
  </si>
  <si>
    <t xml:space="preserve">Domy pomocy społecznej </t>
  </si>
  <si>
    <t>Gimnazja</t>
  </si>
  <si>
    <t>%                7:4</t>
  </si>
  <si>
    <t>%                5:4</t>
  </si>
  <si>
    <t>Dokumentacja przyszłościowa</t>
  </si>
  <si>
    <t>Komputeryzacja Urzędu Miasta</t>
  </si>
  <si>
    <t>Zakupy inwestycyjne sprzętu</t>
  </si>
  <si>
    <t>OCHRONA ZDROWIA</t>
  </si>
  <si>
    <t>Lecznictwo ambulatoryjne</t>
  </si>
  <si>
    <t>Państwowy Fundusz Rehabilitacji Osób Niepełnosprawnych</t>
  </si>
  <si>
    <t>Powiatowe urzędy pracy</t>
  </si>
  <si>
    <t>Gospodarka ściekowa i ochrona wód</t>
  </si>
  <si>
    <t>Doświetlenie ulic</t>
  </si>
  <si>
    <t>Zakłady gospodarki komunalnej</t>
  </si>
  <si>
    <t>Inwestycje z udziałem ludności</t>
  </si>
  <si>
    <t xml:space="preserve">Galerie i biura wystaw artystycznych </t>
  </si>
  <si>
    <t xml:space="preserve">Obiekty sportowe </t>
  </si>
  <si>
    <t>Dokumentacja przyszłościowa, w tym dla projektów finansowanych z funduszy strukturalnych</t>
  </si>
  <si>
    <t>Centra kształcenia ustawicznego i praktycznego oraz ośrodki dokształcania zawodowego</t>
  </si>
  <si>
    <t>POMOC SPOŁECZNA</t>
  </si>
  <si>
    <t>POZOSTAŁE ZADANIA W ZAKRESIE POLITYKI SPOŁECZNEJ</t>
  </si>
  <si>
    <t xml:space="preserve">Domy i ośrodki kultury, świetlice i kluby </t>
  </si>
  <si>
    <t>Remont kanalizacji deszczowej</t>
  </si>
  <si>
    <t>budżet miasta</t>
  </si>
  <si>
    <t>inne źródła finansowania</t>
  </si>
  <si>
    <t>GOSPODARKA MIESZKANIOWA</t>
  </si>
  <si>
    <t>Uzbrojenie terenów w rejonie ulicy Lwowskiej</t>
  </si>
  <si>
    <t>Budowa budynku zaplecza technicznego z salą prób Opolskiego Teatru Lalki i Aktora im. A. Smolki, wraz z rozbiórką istniejącego budynku zaplecza technicznego w Opolu</t>
  </si>
  <si>
    <t>Ochotnicze straże pożarne</t>
  </si>
  <si>
    <t>Wydatki majątkowe niekwalifikowane związane z realizacją Programu Fundusz Spójności/ISPA - „Poprawa jakości wody w Opolu”</t>
  </si>
  <si>
    <t xml:space="preserve">KULTURA I OCHRONA DZIEDZICTWA NARODOWEGO </t>
  </si>
  <si>
    <t>Budowa ścieżki rowerowej na ul.Luboszyckiej - odc. od ul.Chabrów do ronda</t>
  </si>
  <si>
    <t xml:space="preserve">BEZPIECZEŃSTWO PUBLICZNE I OCHRONA PRZECIWPOŻAROWA </t>
  </si>
  <si>
    <t>Ochrona i konserwacja zabytków</t>
  </si>
  <si>
    <t>Budowa obwodnicy północnej dla miasta Opola, w tym: odcinek od ul.Częstochowskiej do ul. Strzeleckiej</t>
  </si>
  <si>
    <t>Budowa budynku mieszkalnego wielorodzinnego z lokalami socjalnymi przy ul.Walecki w Opolu (działka nr 12)</t>
  </si>
  <si>
    <t>Budowa ulic: Wileńskiej, Grodzieńskiej, Stryjskiej, Nowogródzkiej, Stanisławowskiej, Borysławskiej wraz z budową kanalizacji deszczowej</t>
  </si>
  <si>
    <t>Budowa kanalizacji deszczowej wraz z odbudową dróg nieutwardzonych w dzielnicach Gosławice, Nowa Wieś Królewska związana z realizacją Programu Fundusz Spójności/ISPA</t>
  </si>
  <si>
    <t>Przebudowa ulic: Złotej, Srebrnej, Niklowej, Irydowej i Metalowej w Opolu wraz z rozbudową sieci oświetlenia ulicznego i kanalizacji deszczowej</t>
  </si>
  <si>
    <t>Budowa parkingu na Wyspie Bolko wraz z przebudową dróg dojazdowych</t>
  </si>
  <si>
    <t>Rozbudowa Centrum Kształcenia Specjalnego - III etap</t>
  </si>
  <si>
    <t>Ośrodki szkolenia, dokształcania i doskonalenia kadr</t>
  </si>
  <si>
    <t>Szpitale ogólne</t>
  </si>
  <si>
    <t>Zakup sprzętu medycznego dla SP ZOZ "Śródmieście" w Opolu</t>
  </si>
  <si>
    <t>Dom Pomocy Społecznej dla Kombatantów – zakupy inwestycyjne sprzętu</t>
  </si>
  <si>
    <t>Ośrodki wsparcia</t>
  </si>
  <si>
    <t>Miejski Ośrodek Pomocy Osobom Bezdomnym i Uzależnionym - zakupy inwestycyjne sprzętu</t>
  </si>
  <si>
    <t xml:space="preserve">Utrzymanie zieleni w miastach i gminach </t>
  </si>
  <si>
    <t>Przebudowa oświetlenia ulic: Drzymały, Telesfora, Jakuba Kani, Kasprowicza, Kolejowa, Warsztatowa, Przemysłowa</t>
  </si>
  <si>
    <t>Miejski Zarząd Dróg – zakupy inwestycyjne sprzętu</t>
  </si>
  <si>
    <t>Rozbudowa urządzeń kanalizacji deszczowej</t>
  </si>
  <si>
    <t>Iluminacja zabytkowej zabudowy Kanału Młynówki od ul.Katedralnej do ul. Zamkowej w Opolu</t>
  </si>
  <si>
    <t>Budowa pomnika Karola Musioła</t>
  </si>
  <si>
    <t>Kontynuacja zadania budowa zimowiska dla fok wraz ze stacją uzdatniania wody oraz zagospodarowania wybiegu wokół obiektów</t>
  </si>
  <si>
    <t>Internaty i bursy szkolne</t>
  </si>
  <si>
    <t>Remonty konserwatorskie obiektów zabytkowych</t>
  </si>
  <si>
    <t>Program Funduszu Spójności/ISPA                                       "Poprawa jakości wody w Opolu"</t>
  </si>
  <si>
    <t>Wykonanie planu inwestycji miasta Opola w 2007 roku realizowanego w ramach Wieloletniego Programu Inwestycyjnego                                                                 w zakresie Programu Fundusz Spójności/ISPA "Poprawa jakości wody w Opolu"</t>
  </si>
  <si>
    <t>Plan na 31.12.2007 r.</t>
  </si>
  <si>
    <t>Wykonanie za 2007 r.</t>
  </si>
  <si>
    <t>Struktura wykonania za 2007 r.</t>
  </si>
  <si>
    <t>Przebudowa wiaduktu i układu komunikacyjnego oraz remont wiaduktu żelbetowego w ciągu ul.Reymonta</t>
  </si>
  <si>
    <t>Euro 2012 – etap I – budowa dojazdów do obiektów sportowych (dokumentacja wstępna)</t>
  </si>
  <si>
    <t>Przebudowa Placu Kopernika, ul.Żeromskiego, ul.Oleskiej, ul.Sienkiewicza w Opolu</t>
  </si>
  <si>
    <t>Budowa Optycznej Sieci Teleinformatycznej Opola (OSTO)</t>
  </si>
  <si>
    <t>Budowa budynku mieszkalnego wielorodzinnego z lokalami socjalnymi przy ul.Walecki 5-7 w Opolu</t>
  </si>
  <si>
    <t>Rozbudowa budynku z lokalami socjalnymi przy ul.Rybackiej 13 w Opolu</t>
  </si>
  <si>
    <t>Towarzystwa budownictwa społecznego</t>
  </si>
  <si>
    <t>Objęcie udziałów w Opolskim Towarzystwie Budownictwa Społecznego Sp. z o.o. w Opolu</t>
  </si>
  <si>
    <t>Rozbudowa cmentarza komunalnego ul.Cmentarna w Opolu - zakończenie I etapu realizacji</t>
  </si>
  <si>
    <t>Rozbudowa cmentarza komunalnego ul.Cmentarna w Opolu - II etap - opracowanie dokumentacji</t>
  </si>
  <si>
    <t>PLO Nr II - termomodernizacja obiektów</t>
  </si>
  <si>
    <t>Przebudowa i termomodernizacja budynku żłobka nr 4, Opole ul. Barlickiego 2</t>
  </si>
  <si>
    <t>Budowa dróg, oświetlenia ulicznego, sieci wodociągowej, kanalizacji sanitarnej i deszczowej w rejonie obwodnicy Północnej – ul. Północnej w Opolu</t>
  </si>
  <si>
    <t>Budowa separatorów na wylotach kanalizacji deszczowej lewobrzeżnej zlewni rzeki Odry</t>
  </si>
  <si>
    <t>Przebudowa sieci wodociągowej, kanalizacji sanitarnej i deszczowej oraz sieci energetycznej i oświetleniowej wraz z budową nawierzchni ul.Miłej</t>
  </si>
  <si>
    <t xml:space="preserve">Budowa kanalizacji deszczowej i urządzeń podczyszczających wraz z przebudową rowu R-12 w dzielnicy Nowa Wieś Królewska ul.Żwirowa, Al.Przyjaźni, ul.Marka z Jemielnicy w Opolu </t>
  </si>
  <si>
    <t>Teatry</t>
  </si>
  <si>
    <t>Wyposażenie techniczne budynku zaplecza technicznego z salą prób Opolskiego Teatru Lalki i Aktora im. A. Smolki w Opolu</t>
  </si>
  <si>
    <t>Przebudowa Amfiteatru Tysiąclecia w Opolu</t>
  </si>
  <si>
    <t>Przebudowa, rozbudowa i nadbudowa budynku przy ul. Minorytów 4 z przeznaczeniem na siedzibę wypożyczalni centralnej Miejskiej Biblioteki Publicznej w Opolu</t>
  </si>
  <si>
    <t>Budowa stadionu lekkoatletycznego w Opolu ul. Szarych Szeregów  - II etap</t>
  </si>
  <si>
    <t>Realizacja projektu „eurząd dla mieszkańca Opolszczyzny”</t>
  </si>
  <si>
    <t xml:space="preserve">Przebudowa skrzyżowania ul.Ozimskiej z ul.Plebiscytową </t>
  </si>
  <si>
    <t>Przebudowa mostu nad Kanałem Ulgi ul.Niemodlińska  - opracowanie dokumentacji technicznej</t>
  </si>
  <si>
    <t>Przebudowa wiaduktu nad ul.Bończyka w ciągu ul.Nysy Łużyckiej  - opracowanie dokumentacji technicznej</t>
  </si>
  <si>
    <t>Budowa chodników, kanalizacji deszczowej i jezdni w ul.Partyzanckiej</t>
  </si>
  <si>
    <t>Budowa ścieżki pieszo - rowerowej wraz z oświetleniem od ulicy Chabrów wzdłuż ul.Luboszyckiej do skrzyżowania z obwodnicą północną im.Powstańców Warszawskich - opracowanie dokumentacji technicznej</t>
  </si>
  <si>
    <t xml:space="preserve">Przebudowa Placu Daszyńskiego </t>
  </si>
  <si>
    <t>Przebudowa ulicy Częstochowskiej – droga krajowa nr 46</t>
  </si>
  <si>
    <t>Przebudowa skrzyżowania ulic: Krapkowicka-Odrodzenia- droga dojazdowa do parkingu na wyspie Bolko</t>
  </si>
  <si>
    <t>Budowa drogi wraz z odwodnieniem i oświetleniem na terenie domków jednorodzinnych przy ul.Lawendowej - II etap</t>
  </si>
  <si>
    <t>Budowa drogi dojazdowej łączącej ul.Kremsera z nieruchomościami położonymi przy ul.Obrońców Stalingradu 66</t>
  </si>
  <si>
    <t>Przebudowa ulicy Damrota w Opolu</t>
  </si>
  <si>
    <t>Drogi wewnętrzne</t>
  </si>
  <si>
    <t>Rozbudowa ulicy Rzeszowskiej (drogi wewnętrznej) w Opolu - II etap</t>
  </si>
  <si>
    <t>Wykonanie znaków witających przy drogach dojazdowych do Opola tzw. witaczy</t>
  </si>
  <si>
    <t>Nadzór budowlany</t>
  </si>
  <si>
    <t>Zakupy inwestycyjne sprzętu do obsługi cmentarzy</t>
  </si>
  <si>
    <t>Przebudowa wejścia do kaplicy przy ul.Cmentarnej i wykonanie elewacji</t>
  </si>
  <si>
    <t>Przebudowa istniejącego okablowania strukturalnego w budynku na Pl.Wolności</t>
  </si>
  <si>
    <t>Budowa windy i wykonanie wiatrołapu w hollu wejściowym do budynku biurowego na Pl.Wolności</t>
  </si>
  <si>
    <t>Zakup samochodu dostawczego</t>
  </si>
  <si>
    <t>Zakup i wdrożenie zintegrowanego systemu zarządzania miastem – etap I – system finansowo-księgowy, planowanie i obsługa budżetu, pełna obsługa podatków oraz ewidencje</t>
  </si>
  <si>
    <t>Zakup samochodu osobowego</t>
  </si>
  <si>
    <t>Wydatki na inwestycje i zakupy inwestycyjne z zakresu administracji rządowej oraz inne zadania zlecone ustawami realizowane przez powiat - zakup specjalistycznego samochodu ratowniczo - gaśniczego</t>
  </si>
  <si>
    <t>Zakup specjalistycznego samochodu ratowniczo-gaśniczego</t>
  </si>
  <si>
    <t>Wydatki na inwestycje i zakupy inwestycyjne z zakresu administracji rządowej oraz inne zadania zlecone ustawami realizowane przez powiat - Modernizacja użytkowanych obiektów przez Komendę Miejska Państwowej Straży Pożarnej</t>
  </si>
  <si>
    <t>Zakup ciężkiego samochodu pożarniczego dla OSP Bierkowice</t>
  </si>
  <si>
    <t>Straż Miejska</t>
  </si>
  <si>
    <t>Straż Miejska - zakup samochodu</t>
  </si>
  <si>
    <t>Budowa radiowego systemu monitoringu miasta - etap I</t>
  </si>
  <si>
    <t>PSP Nr 2 - wykonanie wentylacji</t>
  </si>
  <si>
    <t>PSP Nr 5 - przebudowa boiska szkolnego na tartanowe wraz z oświetleniem</t>
  </si>
  <si>
    <t>PSP Nr 11 - przebudowa boiska szkolnego na tartanowe wraz z oświetleniem</t>
  </si>
  <si>
    <t>PSP Nr 11 - instalacja monitoringu wizyjnego terenu zewnętrznego szkoły oraz boiska wielofunkcyjnego</t>
  </si>
  <si>
    <t>PSP Nr 14 - opracowanie audytu i dokumentacji termomodernizacyjnej</t>
  </si>
  <si>
    <t>PSP Nr 15 - przebudowa wejścia do świetlicy szkolnej z przystosowaniem dla osób niepełnosprawnych</t>
  </si>
  <si>
    <t>PSP Nr 15 - wykonanie projektu windy zewnętrznej w budynku głównym szkoły</t>
  </si>
  <si>
    <t>PSP Nr 16 - zakup sprzętu komputerowego</t>
  </si>
  <si>
    <t>PSP Nr 20 - termomodernizacja obiektów</t>
  </si>
  <si>
    <t xml:space="preserve">PSP Nr 24 - budowa boiska tartanowego wraz z oświetleniem </t>
  </si>
  <si>
    <t>PG nr 1 - zakup sprzętu komputerowego</t>
  </si>
  <si>
    <t>PG Nr 3 i PG Nr 4 - opracowanie audytu i dokumentacji termomodernizacyjnej</t>
  </si>
  <si>
    <t>PG Nr 3 - budowa boiska o nawierzchni z trawy syntetycznej wraz z oświetleniem</t>
  </si>
  <si>
    <t>PG Nr 7 - przebudowa boiska</t>
  </si>
  <si>
    <t>PG Nr 7 - opracowanie dokumentacji budowy hali namiotowej</t>
  </si>
  <si>
    <t>PG Nr 8 - zakup sprzętu komputerowego</t>
  </si>
  <si>
    <t>Zespół Szkół Technicznych i Ogólnokształcących – Publiczne Liceum Ogólnokształcące Nr IV - zakupy inwestycyjne sprzętu</t>
  </si>
  <si>
    <t>Zespół Szkół Technicznych i Ogólnokształcących – wykonanie łapaczy piłek</t>
  </si>
  <si>
    <t>Publiczne Liceum Ogólnokształcące Nr II – zakup kserokopiarki</t>
  </si>
  <si>
    <t>PLO nr VI - zakup sprzętu komputerowego</t>
  </si>
  <si>
    <t>Zespół Szkół Ekonomicznych - zakupy inwestycyjne sprzętu</t>
  </si>
  <si>
    <t>Zespół Szkół Ekonomicznych - wykonanie wentylacji</t>
  </si>
  <si>
    <t>Zespół Szkół Technicznych i Ogólnokształcących - zakupy inwestycyjne sprzętu</t>
  </si>
  <si>
    <t>Zespół Szkół Zawodowych Nr 4 - zakupy inwestycyjne sprzętu</t>
  </si>
  <si>
    <t>Zespół Szkół Zawodowych Nr 4 - wykonanie monitoringu wizyjnego</t>
  </si>
  <si>
    <t>Zespół Szkół Zawodowych im.Staszica - zakupy inwestycyjne sprzętu</t>
  </si>
  <si>
    <t>Adaptacja Bursy na pracownię hotelarską</t>
  </si>
  <si>
    <t>Centrum Kształcenia Praktycznego - zakupy inwestycyjne sprzętu</t>
  </si>
  <si>
    <t>Adaptacja pomieszczeń w PSP Nr 10 dla potrzeb Miejskiego Ośrodka Doskonalenia Nauczycieli</t>
  </si>
  <si>
    <t>Realizacja rządowego programu wspierania w latach 2007-2009 organów prowadzących w zapewnieniu bezpiecznych warunków nauki, wychowania i opieki w publicznych szkołach i placówkach "Monitoring wizyjny w szkołach i placówkach"</t>
  </si>
  <si>
    <t>Pomoc finansowa na zakup systemu analizy komputerowej zapisu kardiotokograficznego (KTG) typu MONAKO dla potrzeb Oddziału Patologii Ciąży i Sali Porodowej Samodzielnego Specjalistycznego Zespołu Opieki Zdrowotnej nad Matką i Dzieckiem w Opolu</t>
  </si>
  <si>
    <t>Budowa konsoli w Pracowni Mammograficznej SP ZOZ „Centrum” w Opolu</t>
  </si>
  <si>
    <t>SP ZOZ Zaodrze - wymiana instalacji co</t>
  </si>
  <si>
    <t>Ratownictwo medyczne</t>
  </si>
  <si>
    <t>Pomoc finansowa na sfinansowanie zakupu ambulansu przewozowego dla Opolskiego Centrum Ratownictwa Medycznego w Opolu</t>
  </si>
  <si>
    <t>Dom Pomocy Społecznej dla Kombatantów – zakup samochodu</t>
  </si>
  <si>
    <t>Domy Dziennego Pobytu - zakupy inwestycyjne sprzętu</t>
  </si>
  <si>
    <t>Dostosowanie budynku Domu Pomocy Społecznej dla Kombatantów do wymagań bezpieczeństwa pożarowego - opracowanie dokumentacji</t>
  </si>
  <si>
    <t xml:space="preserve">Przebudowa oświetlenia ewakuacyjnego oraz głównego wyłącznika przeciwpożarowego zasilania w budynku Domu Pomocy Społecznej dla Kombatantów </t>
  </si>
  <si>
    <t>Wydatki na realizację inwestycji i zakupów inwestycyjnych własnych powiatu - zakupy inwestycyjne sprzętu - Dom Pomocy Społecznej dla Kombatantów</t>
  </si>
  <si>
    <t>Środowiskowy Dom Samopomocy w Opolu przy ul.Mielęckiego 4a - wydatki na inwestycje i zakupy inwestycyjne z zakresu administracji rządowej oraz innych zadań zleconych gminom ustawami</t>
  </si>
  <si>
    <t>Ośrodki pomocy społecznej</t>
  </si>
  <si>
    <t>Ośrodek Readaptacji Społecznej "Szansa" - Instalacja sygnalizacji alarmu pożaru</t>
  </si>
  <si>
    <t>Ośrodek Readaptacji Społecznej "Szansa" - Instalacja oddymiania klatek schodowych</t>
  </si>
  <si>
    <t>Żłobek Pomnik Matki Polki - adaptacja pomieszczeń w celu utworzenia dodatkowej grupy dziecięcej</t>
  </si>
  <si>
    <t>Przebudowa i remont lokalu przy 
ul. Piotrowskiej 2 w Opolu na potrzeby Żłobka  Nr 1 - opracowanie dokumentacji</t>
  </si>
  <si>
    <t>Powiatowy Urząd Pracy - zakup samochodu</t>
  </si>
  <si>
    <t>Powiatowy Urząd Pracy - zakupy inwestycyjne sprzętu</t>
  </si>
  <si>
    <t>Edukacyjna opieka wychowawcza</t>
  </si>
  <si>
    <t xml:space="preserve">Internat Zespołu Szkół Mechanicznych - wydzielenie klatki schodowej p.poż. </t>
  </si>
  <si>
    <t>Zespół Placówek Oświatowych - wymiana stolarki okiennej w budynku bursy</t>
  </si>
  <si>
    <t xml:space="preserve">Schroniska dla zwierząt </t>
  </si>
  <si>
    <t>Wykonanie przyłącza kanalizacyjnego i wykonanie boksów dla psów wraz z aktualizacją dokumentacji</t>
  </si>
  <si>
    <t>Przebudowa oświetlenia na ul.Budowlanych (odc. od ul.Prudnickiej do obwodnicy północnej)</t>
  </si>
  <si>
    <t>Budowa oświetlenia ulicy Olsztyńskiej</t>
  </si>
  <si>
    <t xml:space="preserve">Oświetlenie Alei Gwiazd Polskiej Piosenki </t>
  </si>
  <si>
    <t>Rozbudowa parkingu przy ul.Batalionu Zośka</t>
  </si>
  <si>
    <t>Przebudowa linii kablowych niskiego napięcia usytuowanych na działkach przy ul. Tarnopolskiej w Opolu</t>
  </si>
  <si>
    <t>Domy i ośrodki kultury, świetlice i kluby</t>
  </si>
  <si>
    <t>Przygotowanie dokumentacji remontu budynku Zespołu Pieśni i Tańca "Opole" przy Al. Przyjaźni</t>
  </si>
  <si>
    <t xml:space="preserve">Zagospodarowanie terenu - przebudowa placu od strony północnej Galerii Sztuki Współczesnej w Opolu </t>
  </si>
  <si>
    <t>Budowa fundamentów pod posadowienie rzeź plenerowych PierwszegoMiędzynarodowego  Pleneru Rzeźby w marmurze Opole 2006 wraz z montażem rzeźb i z zagospodarowaniem terenu</t>
  </si>
  <si>
    <t xml:space="preserve">Zakupy inwestycyjne sprzętu </t>
  </si>
  <si>
    <t xml:space="preserve">Adaptacja budynku akwarium - terrarium na pawilon zwierząt nocnych i ekspozycję żywych dinozaurów" - aktualizacja kosztorysów inwestorskich, przedmiarów i wykonania specyfikacji wykonania robót </t>
  </si>
  <si>
    <t xml:space="preserve">Budowa pawilonu orangutanów - nosorożców wraz z przylegającym wybiegiem zewnętrznym - opracowanie dokumentacji technicznej </t>
  </si>
  <si>
    <t>Budowa sanitariatów na terenie Ogrodu Zoologicznego - I etap wykonanie projektu ogólnobudowlanego</t>
  </si>
  <si>
    <t>Budowa zaplecza socjalnego dla pracowników Ogrodu Zoologicznego I etap wykonanie projektu ogólnobudowlanego</t>
  </si>
  <si>
    <t xml:space="preserve">Przebudowa części budynku gospodarczego na toalety stadionu żużlowego wraz z pokojem pomocniczym dla lekarza dyżurnego w Opolu przy ul.Wschodniej </t>
  </si>
  <si>
    <t>Opracowanie dokumentacji technicznej i studium wykonalności do projektu pn. "ODRA uRZEKA w Opolu"</t>
  </si>
  <si>
    <t xml:space="preserve">Przebudowa kopuły Hali Widowiskowo – Sportowej „Okrąglak” </t>
  </si>
  <si>
    <t xml:space="preserve">Wykonanie systemu nagłośnieniowego stadionu żużlowego w Opolu przy ul. Wschodniej </t>
  </si>
  <si>
    <t xml:space="preserve">Zakup i montaż ochronnych barier pneumatycznych dla stadionu żużlowego w Opolu przy ul. Wschodniej </t>
  </si>
  <si>
    <t>Wykonanie monitoringu na obiekcie Krytej Pływalni "Akwarium" oraz Sztucznego Lodowiska "Toropol"</t>
  </si>
  <si>
    <t>Zagospodarowanie terenu kąpieliska Bolko wraz z budową boiska do piłki siatkowej i nawiezieniem piasku na plażę</t>
  </si>
  <si>
    <t>Budowa rowerowego toru przeszkód</t>
  </si>
  <si>
    <t>Budowa boiska treningowego klubu OKS "ODRA" na terenie przylegającym do Skate Parku lub na części terenu należącego 
do PG Nr 7</t>
  </si>
  <si>
    <t>Remont i odtworzenie placów zabaw</t>
  </si>
  <si>
    <t>Remont kaplicy cmentarnej przy ul.Krapkowickiej</t>
  </si>
  <si>
    <t>Remont korytarzy w Ratuszu</t>
  </si>
  <si>
    <t>PSP Nr 2 - remont sanitariatów</t>
  </si>
  <si>
    <t>PSP Nr 10 - remont Sali gimnastycznej i wymiana okien</t>
  </si>
  <si>
    <t>PSP Nr 11 – wymiana instalacji oświetleniowej</t>
  </si>
  <si>
    <t>PSP Nr 21 – remont sanitariatów</t>
  </si>
  <si>
    <t>PSP Nr 21 – wymiana podłogi w sali gimnastycznej</t>
  </si>
  <si>
    <t>PSP Nr 24 – remont balkonów zewnętrznych</t>
  </si>
  <si>
    <t>PSP Nr 29 – remont parkietu sali gimnastycznej</t>
  </si>
  <si>
    <t>Przedszkole Publiczne Nr 4 – remont dachu</t>
  </si>
  <si>
    <t>Przedszkole Publiczne Nr 14 – remont dachu</t>
  </si>
  <si>
    <t xml:space="preserve">PG Nr 4 – remont dachu nad salą gimnastyczną </t>
  </si>
  <si>
    <t>PG Nr 5 – remont przewodów kominowych</t>
  </si>
  <si>
    <t>PG Nr 7 – wymiana instalacji oświetleniowej</t>
  </si>
  <si>
    <t>Licea ogólnokształcace</t>
  </si>
  <si>
    <t>Zespół Szkół im. Prymasa Tysiąclecia – remont dachu budynku OHP</t>
  </si>
  <si>
    <t>Remont pomieszczeń siedziby Ośrodka Diagnostyki Chorób Gruczołu Piersiowego SP ZOZ "Centrum" przy ul. Budowlanych</t>
  </si>
  <si>
    <t>Internat Zespołu Szkół Mechanicznych - remont łazienek i sanitariatów</t>
  </si>
  <si>
    <t>Remont zabytkowej fontanny Ceres</t>
  </si>
  <si>
    <t>Remont masztów oświetleniowych oraz utworzenie sektora wyznaczonego dla kibiców przyjezdnych na stadionie miejskim przy ul.Oleskiej</t>
  </si>
  <si>
    <t>Zakup samochodu osobowego typu bus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</si>
</sst>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</numFmts>
  <fonts count="15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i/>
      <sz val="8"/>
      <name val="Arial CE"/>
      <family val="2"/>
    </font>
    <font>
      <b/>
      <sz val="11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9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6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" fontId="0" fillId="0" borderId="4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6" fillId="2" borderId="1" xfId="62" applyNumberFormat="1" applyFont="1" applyFill="1" applyBorder="1" applyAlignment="1">
      <alignment horizontal="center" vertical="center" wrapText="1"/>
      <protection/>
    </xf>
    <xf numFmtId="1" fontId="6" fillId="3" borderId="1" xfId="62" applyNumberFormat="1" applyFont="1" applyFill="1" applyBorder="1" applyAlignment="1">
      <alignment horizontal="center" vertical="center" wrapText="1"/>
      <protection/>
    </xf>
    <xf numFmtId="1" fontId="0" fillId="3" borderId="1" xfId="62" applyNumberFormat="1" applyFont="1" applyFill="1" applyBorder="1" applyAlignment="1">
      <alignment horizontal="center" vertical="center" wrapText="1"/>
      <protection/>
    </xf>
    <xf numFmtId="1" fontId="6" fillId="3" borderId="1" xfId="62" applyNumberFormat="1" applyFont="1" applyFill="1" applyBorder="1" applyAlignment="1">
      <alignment horizontal="center" vertical="center" wrapText="1"/>
      <protection/>
    </xf>
    <xf numFmtId="1" fontId="0" fillId="0" borderId="1" xfId="63" applyNumberFormat="1" applyFont="1" applyBorder="1" applyAlignment="1">
      <alignment horizontal="center" vertical="center" wrapText="1"/>
      <protection/>
    </xf>
    <xf numFmtId="4" fontId="6" fillId="2" borderId="1" xfId="62" applyNumberFormat="1" applyFont="1" applyFill="1" applyBorder="1" applyAlignment="1">
      <alignment horizontal="center" vertical="center" wrapText="1"/>
      <protection/>
    </xf>
    <xf numFmtId="4" fontId="6" fillId="3" borderId="1" xfId="62" applyNumberFormat="1" applyFont="1" applyFill="1" applyBorder="1" applyAlignment="1">
      <alignment horizontal="center" vertical="center" wrapText="1"/>
      <protection/>
    </xf>
    <xf numFmtId="4" fontId="0" fillId="3" borderId="1" xfId="62" applyNumberFormat="1" applyFont="1" applyFill="1" applyBorder="1" applyAlignment="1">
      <alignment horizontal="center" vertical="center" wrapText="1"/>
      <protection/>
    </xf>
    <xf numFmtId="4" fontId="6" fillId="3" borderId="1" xfId="62" applyNumberFormat="1" applyFont="1" applyFill="1" applyBorder="1" applyAlignment="1">
      <alignment horizontal="center" vertical="center" wrapText="1"/>
      <protection/>
    </xf>
    <xf numFmtId="4" fontId="0" fillId="0" borderId="1" xfId="63" applyNumberFormat="1" applyFont="1" applyBorder="1" applyAlignment="1">
      <alignment horizontal="center" vertical="center" wrapText="1"/>
      <protection/>
    </xf>
    <xf numFmtId="4" fontId="4" fillId="3" borderId="1" xfId="62" applyNumberFormat="1" applyFont="1" applyFill="1" applyBorder="1" applyAlignment="1">
      <alignment horizontal="center" vertical="center" wrapText="1"/>
      <protection/>
    </xf>
    <xf numFmtId="3" fontId="6" fillId="2" borderId="2" xfId="62" applyNumberFormat="1" applyFont="1" applyFill="1" applyBorder="1" applyAlignment="1">
      <alignment horizontal="center" vertical="center" wrapText="1"/>
      <protection/>
    </xf>
    <xf numFmtId="3" fontId="6" fillId="3" borderId="2" xfId="62" applyNumberFormat="1" applyFont="1" applyFill="1" applyBorder="1" applyAlignment="1">
      <alignment horizontal="left" vertical="center" wrapText="1"/>
      <protection/>
    </xf>
    <xf numFmtId="3" fontId="7" fillId="3" borderId="2" xfId="62" applyNumberFormat="1" applyFont="1" applyFill="1" applyBorder="1" applyAlignment="1">
      <alignment horizontal="right" vertical="center" wrapText="1"/>
      <protection/>
    </xf>
    <xf numFmtId="49" fontId="7" fillId="3" borderId="2" xfId="62" applyNumberFormat="1" applyFont="1" applyFill="1" applyBorder="1" applyAlignment="1">
      <alignment horizontal="right" vertical="center" wrapText="1"/>
      <protection/>
    </xf>
    <xf numFmtId="3" fontId="6" fillId="3" borderId="2" xfId="62" applyNumberFormat="1" applyFont="1" applyFill="1" applyBorder="1" applyAlignment="1">
      <alignment horizontal="left" vertical="center" wrapText="1"/>
      <protection/>
    </xf>
    <xf numFmtId="49" fontId="7" fillId="0" borderId="2" xfId="63" applyNumberFormat="1" applyFont="1" applyBorder="1" applyAlignment="1">
      <alignment horizontal="right" vertical="center" wrapText="1"/>
      <protection/>
    </xf>
    <xf numFmtId="3" fontId="8" fillId="2" borderId="2" xfId="62" applyNumberFormat="1" applyFont="1" applyFill="1" applyBorder="1" applyAlignment="1">
      <alignment horizontal="center" vertical="center" wrapText="1"/>
      <protection/>
    </xf>
    <xf numFmtId="3" fontId="6" fillId="2" borderId="3" xfId="62" applyNumberFormat="1" applyFont="1" applyFill="1" applyBorder="1" applyAlignment="1">
      <alignment horizontal="center" vertical="center" wrapText="1"/>
      <protection/>
    </xf>
    <xf numFmtId="3" fontId="6" fillId="3" borderId="3" xfId="62" applyNumberFormat="1" applyFont="1" applyFill="1" applyBorder="1" applyAlignment="1">
      <alignment horizontal="center" vertical="center" wrapText="1"/>
      <protection/>
    </xf>
    <xf numFmtId="3" fontId="0" fillId="3" borderId="3" xfId="62" applyNumberFormat="1" applyFont="1" applyFill="1" applyBorder="1" applyAlignment="1">
      <alignment horizontal="center" vertical="center" wrapText="1"/>
      <protection/>
    </xf>
    <xf numFmtId="3" fontId="6" fillId="3" borderId="3" xfId="62" applyNumberFormat="1" applyFont="1" applyFill="1" applyBorder="1" applyAlignment="1">
      <alignment horizontal="center" vertical="center" wrapText="1"/>
      <protection/>
    </xf>
    <xf numFmtId="3" fontId="0" fillId="0" borderId="3" xfId="63" applyNumberFormat="1" applyFont="1" applyBorder="1" applyAlignment="1">
      <alignment horizontal="center" vertical="center" wrapText="1"/>
      <protection/>
    </xf>
    <xf numFmtId="3" fontId="4" fillId="3" borderId="3" xfId="62" applyNumberFormat="1" applyFont="1" applyFill="1" applyBorder="1" applyAlignment="1">
      <alignment horizontal="center" vertical="center" wrapText="1"/>
      <protection/>
    </xf>
    <xf numFmtId="3" fontId="10" fillId="2" borderId="3" xfId="62" applyNumberFormat="1" applyFont="1" applyFill="1" applyBorder="1" applyAlignment="1">
      <alignment horizontal="center" vertical="center" wrapText="1"/>
      <protection/>
    </xf>
    <xf numFmtId="3" fontId="10" fillId="2" borderId="4" xfId="62" applyNumberFormat="1" applyFont="1" applyFill="1" applyBorder="1" applyAlignment="1">
      <alignment horizontal="center" vertical="center" wrapText="1"/>
      <protection/>
    </xf>
    <xf numFmtId="3" fontId="10" fillId="3" borderId="4" xfId="62" applyNumberFormat="1" applyFont="1" applyFill="1" applyBorder="1" applyAlignment="1">
      <alignment horizontal="center" vertical="center" wrapText="1"/>
      <protection/>
    </xf>
    <xf numFmtId="3" fontId="14" fillId="3" borderId="4" xfId="62" applyNumberFormat="1" applyFont="1" applyFill="1" applyBorder="1" applyAlignment="1">
      <alignment horizontal="center" vertical="center" wrapText="1"/>
      <protection/>
    </xf>
    <xf numFmtId="3" fontId="14" fillId="3" borderId="4" xfId="62" applyNumberFormat="1" applyFont="1" applyFill="1" applyBorder="1" applyAlignment="1">
      <alignment horizontal="center" vertical="center" wrapText="1"/>
      <protection/>
    </xf>
    <xf numFmtId="3" fontId="10" fillId="2" borderId="4" xfId="62" applyNumberFormat="1" applyFont="1" applyFill="1" applyBorder="1" applyAlignment="1">
      <alignment horizontal="center" vertical="center" wrapText="1"/>
      <protection/>
    </xf>
    <xf numFmtId="3" fontId="14" fillId="0" borderId="4" xfId="62" applyNumberFormat="1" applyFont="1" applyFill="1" applyBorder="1" applyAlignment="1">
      <alignment horizontal="center" vertical="center" wrapText="1"/>
      <protection/>
    </xf>
    <xf numFmtId="3" fontId="10" fillId="2" borderId="5" xfId="62" applyNumberFormat="1" applyFont="1" applyFill="1" applyBorder="1" applyAlignment="1">
      <alignment horizontal="center" vertical="center" wrapText="1"/>
      <protection/>
    </xf>
    <xf numFmtId="3" fontId="6" fillId="3" borderId="2" xfId="62" applyNumberFormat="1" applyFont="1" applyFill="1" applyBorder="1" applyAlignment="1">
      <alignment horizontal="center" vertical="center" wrapText="1"/>
      <protection/>
    </xf>
    <xf numFmtId="3" fontId="0" fillId="3" borderId="2" xfId="62" applyNumberFormat="1" applyFont="1" applyFill="1" applyBorder="1" applyAlignment="1">
      <alignment horizontal="center" vertical="center" wrapText="1"/>
      <protection/>
    </xf>
    <xf numFmtId="3" fontId="6" fillId="3" borderId="2" xfId="62" applyNumberFormat="1" applyFont="1" applyFill="1" applyBorder="1" applyAlignment="1">
      <alignment horizontal="center" vertical="center" wrapText="1"/>
      <protection/>
    </xf>
    <xf numFmtId="3" fontId="0" fillId="0" borderId="2" xfId="63" applyNumberFormat="1" applyFont="1" applyBorder="1" applyAlignment="1">
      <alignment horizontal="center" vertical="center" wrapText="1"/>
      <protection/>
    </xf>
    <xf numFmtId="3" fontId="4" fillId="3" borderId="2" xfId="62" applyNumberFormat="1" applyFont="1" applyFill="1" applyBorder="1" applyAlignment="1">
      <alignment horizontal="center" vertical="center" wrapText="1"/>
      <protection/>
    </xf>
    <xf numFmtId="4" fontId="6" fillId="2" borderId="3" xfId="62" applyNumberFormat="1" applyFont="1" applyFill="1" applyBorder="1" applyAlignment="1">
      <alignment horizontal="center" vertical="center" wrapText="1"/>
      <protection/>
    </xf>
    <xf numFmtId="4" fontId="6" fillId="3" borderId="3" xfId="62" applyNumberFormat="1" applyFont="1" applyFill="1" applyBorder="1" applyAlignment="1">
      <alignment horizontal="center" vertical="center" wrapText="1"/>
      <protection/>
    </xf>
    <xf numFmtId="4" fontId="0" fillId="3" borderId="3" xfId="62" applyNumberFormat="1" applyFont="1" applyFill="1" applyBorder="1" applyAlignment="1">
      <alignment horizontal="center" vertical="center" wrapText="1"/>
      <protection/>
    </xf>
    <xf numFmtId="4" fontId="6" fillId="3" borderId="3" xfId="62" applyNumberFormat="1" applyFont="1" applyFill="1" applyBorder="1" applyAlignment="1">
      <alignment horizontal="center" vertical="center" wrapText="1"/>
      <protection/>
    </xf>
    <xf numFmtId="4" fontId="0" fillId="0" borderId="3" xfId="63" applyNumberFormat="1" applyFont="1" applyBorder="1" applyAlignment="1">
      <alignment horizontal="center" vertical="center" wrapText="1"/>
      <protection/>
    </xf>
    <xf numFmtId="4" fontId="4" fillId="3" borderId="3" xfId="62" applyNumberFormat="1" applyFont="1" applyFill="1" applyBorder="1" applyAlignment="1">
      <alignment horizontal="center" vertical="center" wrapText="1"/>
      <protection/>
    </xf>
    <xf numFmtId="4" fontId="10" fillId="2" borderId="4" xfId="62" applyNumberFormat="1" applyFont="1" applyFill="1" applyBorder="1" applyAlignment="1">
      <alignment horizontal="center" vertical="center" wrapText="1"/>
      <protection/>
    </xf>
    <xf numFmtId="4" fontId="10" fillId="3" borderId="4" xfId="62" applyNumberFormat="1" applyFont="1" applyFill="1" applyBorder="1" applyAlignment="1">
      <alignment horizontal="center" vertical="center" wrapText="1"/>
      <protection/>
    </xf>
    <xf numFmtId="4" fontId="14" fillId="3" borderId="4" xfId="62" applyNumberFormat="1" applyFont="1" applyFill="1" applyBorder="1" applyAlignment="1">
      <alignment horizontal="center" vertical="center" wrapText="1"/>
      <protection/>
    </xf>
    <xf numFmtId="4" fontId="14" fillId="3" borderId="4" xfId="62" applyNumberFormat="1" applyFont="1" applyFill="1" applyBorder="1" applyAlignment="1">
      <alignment horizontal="center" vertical="center" wrapText="1"/>
      <protection/>
    </xf>
    <xf numFmtId="4" fontId="10" fillId="2" borderId="4" xfId="62" applyNumberFormat="1" applyFont="1" applyFill="1" applyBorder="1" applyAlignment="1">
      <alignment horizontal="center" vertical="center" wrapText="1"/>
      <protection/>
    </xf>
    <xf numFmtId="4" fontId="14" fillId="0" borderId="4" xfId="62" applyNumberFormat="1" applyFont="1" applyFill="1" applyBorder="1" applyAlignment="1">
      <alignment horizontal="center" vertical="center" wrapText="1"/>
      <protection/>
    </xf>
    <xf numFmtId="4" fontId="10" fillId="2" borderId="5" xfId="62" applyNumberFormat="1" applyFont="1" applyFill="1" applyBorder="1" applyAlignment="1">
      <alignment horizontal="center" vertical="center" wrapText="1"/>
      <protection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10" fillId="2" borderId="18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10" fillId="2" borderId="3" xfId="62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</cellXfs>
  <cellStyles count="53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Normalny_zał. 7,8,9,10-2007-I" xfId="62"/>
    <cellStyle name="Normalny_Załączniki do uchwały" xfId="63"/>
    <cellStyle name="Followed Hyperlink" xfId="64"/>
    <cellStyle name="Percent" xfId="65"/>
    <cellStyle name="Currency" xfId="66"/>
    <cellStyle name="Currency [0]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7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6.625" style="16" customWidth="1"/>
    <col min="2" max="2" width="8.875" style="16" bestFit="1" customWidth="1"/>
    <col min="3" max="3" width="39.875" style="16" customWidth="1"/>
    <col min="4" max="5" width="14.75390625" style="16" customWidth="1"/>
    <col min="6" max="6" width="15.375" style="16" customWidth="1"/>
    <col min="7" max="7" width="16.875" style="16" customWidth="1"/>
    <col min="8" max="8" width="14.75390625" style="16" customWidth="1"/>
    <col min="9" max="9" width="15.375" style="16" customWidth="1"/>
    <col min="10" max="11" width="10.00390625" style="16" customWidth="1"/>
    <col min="12" max="16384" width="9.125" style="16" customWidth="1"/>
  </cols>
  <sheetData>
    <row r="1" spans="1:13" ht="49.5" customHeight="1" thickBot="1">
      <c r="A1" s="201" t="s">
        <v>88</v>
      </c>
      <c r="B1" s="201"/>
      <c r="C1" s="201"/>
      <c r="D1" s="202"/>
      <c r="E1" s="201"/>
      <c r="F1" s="201"/>
      <c r="G1" s="202"/>
      <c r="H1" s="201"/>
      <c r="I1" s="201"/>
      <c r="J1" s="201"/>
      <c r="K1" s="201"/>
      <c r="L1" s="14"/>
      <c r="M1" s="14"/>
    </row>
    <row r="2" spans="1:11" s="15" customFormat="1" ht="23.25" customHeight="1">
      <c r="A2" s="203" t="s">
        <v>0</v>
      </c>
      <c r="B2" s="203" t="s">
        <v>1</v>
      </c>
      <c r="C2" s="204" t="s">
        <v>2</v>
      </c>
      <c r="D2" s="205" t="s">
        <v>89</v>
      </c>
      <c r="E2" s="207" t="s">
        <v>3</v>
      </c>
      <c r="F2" s="211"/>
      <c r="G2" s="205" t="s">
        <v>90</v>
      </c>
      <c r="H2" s="207" t="s">
        <v>3</v>
      </c>
      <c r="I2" s="208"/>
      <c r="J2" s="209" t="s">
        <v>33</v>
      </c>
      <c r="K2" s="210" t="s">
        <v>91</v>
      </c>
    </row>
    <row r="3" spans="1:11" s="15" customFormat="1" ht="55.5" customHeight="1">
      <c r="A3" s="203"/>
      <c r="B3" s="203"/>
      <c r="C3" s="204"/>
      <c r="D3" s="206"/>
      <c r="E3" s="64" t="s">
        <v>54</v>
      </c>
      <c r="F3" s="61" t="s">
        <v>55</v>
      </c>
      <c r="G3" s="206"/>
      <c r="H3" s="64" t="s">
        <v>54</v>
      </c>
      <c r="I3" s="17" t="s">
        <v>55</v>
      </c>
      <c r="J3" s="209"/>
      <c r="K3" s="210"/>
    </row>
    <row r="4" spans="1:11" s="18" customFormat="1" ht="11.25" customHeight="1">
      <c r="A4" s="91">
        <v>1</v>
      </c>
      <c r="B4" s="91">
        <v>2</v>
      </c>
      <c r="C4" s="92">
        <v>3</v>
      </c>
      <c r="D4" s="93">
        <v>4</v>
      </c>
      <c r="E4" s="94">
        <v>5</v>
      </c>
      <c r="F4" s="92">
        <v>6</v>
      </c>
      <c r="G4" s="93">
        <v>7</v>
      </c>
      <c r="H4" s="94">
        <v>8</v>
      </c>
      <c r="I4" s="91">
        <v>9</v>
      </c>
      <c r="J4" s="91">
        <v>10</v>
      </c>
      <c r="K4" s="91">
        <v>11</v>
      </c>
    </row>
    <row r="5" spans="1:11" s="101" customFormat="1" ht="25.5">
      <c r="A5" s="103">
        <v>900</v>
      </c>
      <c r="B5" s="103"/>
      <c r="C5" s="104" t="s">
        <v>19</v>
      </c>
      <c r="D5" s="67">
        <f>E5+F5</f>
        <v>158212924</v>
      </c>
      <c r="E5" s="65">
        <f>SUM(E6)</f>
        <v>41758185</v>
      </c>
      <c r="F5" s="62">
        <f>SUM(F6)</f>
        <v>116454739</v>
      </c>
      <c r="G5" s="74">
        <f>H5+I5</f>
        <v>124332021.44</v>
      </c>
      <c r="H5" s="75">
        <f>SUM(H6)</f>
        <v>33757685.45</v>
      </c>
      <c r="I5" s="110">
        <f>SUM(I6)</f>
        <v>90574335.99</v>
      </c>
      <c r="J5" s="10">
        <f>G5/D5</f>
        <v>0.7858524973598238</v>
      </c>
      <c r="K5" s="10">
        <f>G5/$G$8</f>
        <v>1</v>
      </c>
    </row>
    <row r="6" spans="1:11" s="15" customFormat="1" ht="12.75">
      <c r="A6" s="105"/>
      <c r="B6" s="106">
        <v>90001</v>
      </c>
      <c r="C6" s="107" t="s">
        <v>42</v>
      </c>
      <c r="D6" s="95">
        <f>E6+F6</f>
        <v>158212924</v>
      </c>
      <c r="E6" s="96">
        <f>SUM(E7:E7)</f>
        <v>41758185</v>
      </c>
      <c r="F6" s="97">
        <f>SUM(F7:F7)</f>
        <v>116454739</v>
      </c>
      <c r="G6" s="98">
        <f>H6+I6</f>
        <v>124332021.44</v>
      </c>
      <c r="H6" s="99">
        <f>SUM(H7:H7)</f>
        <v>33757685.45</v>
      </c>
      <c r="I6" s="111">
        <f>SUM(I7:I7)</f>
        <v>90574335.99</v>
      </c>
      <c r="J6" s="100">
        <f>G6/D6</f>
        <v>0.7858524973598238</v>
      </c>
      <c r="K6" s="25">
        <f>G6/$G$8</f>
        <v>1</v>
      </c>
    </row>
    <row r="7" spans="1:11" ht="25.5">
      <c r="A7" s="105"/>
      <c r="B7" s="105"/>
      <c r="C7" s="108" t="s">
        <v>87</v>
      </c>
      <c r="D7" s="68">
        <f>E7+F7</f>
        <v>158212924</v>
      </c>
      <c r="E7" s="116">
        <v>41758185</v>
      </c>
      <c r="F7" s="116">
        <v>116454739</v>
      </c>
      <c r="G7" s="102">
        <f>H7+I7</f>
        <v>124332021.44</v>
      </c>
      <c r="H7" s="85">
        <v>33757685.45</v>
      </c>
      <c r="I7" s="112">
        <v>90574335.99</v>
      </c>
      <c r="J7" s="24">
        <f>G7/D7</f>
        <v>0.7858524973598238</v>
      </c>
      <c r="K7" s="24">
        <f>G7/$G$8</f>
        <v>1</v>
      </c>
    </row>
    <row r="8" spans="1:11" ht="19.5" customHeight="1" thickBot="1">
      <c r="A8" s="103"/>
      <c r="B8" s="103"/>
      <c r="C8" s="109" t="s">
        <v>25</v>
      </c>
      <c r="D8" s="69">
        <f>E8+F8</f>
        <v>158212924</v>
      </c>
      <c r="E8" s="66">
        <f>E5</f>
        <v>41758185</v>
      </c>
      <c r="F8" s="63">
        <f>F5</f>
        <v>116454739</v>
      </c>
      <c r="G8" s="76">
        <f>H8+I8</f>
        <v>124332021.44</v>
      </c>
      <c r="H8" s="77">
        <f>H5</f>
        <v>33757685.45</v>
      </c>
      <c r="I8" s="115">
        <f>I5</f>
        <v>90574335.99</v>
      </c>
      <c r="J8" s="42">
        <f>G8/D8</f>
        <v>0.7858524973598238</v>
      </c>
      <c r="K8" s="42">
        <f>G8/$G$8</f>
        <v>1</v>
      </c>
    </row>
    <row r="9" spans="1:11" ht="12.75">
      <c r="A9" s="19"/>
      <c r="B9" s="20"/>
      <c r="C9" s="21"/>
      <c r="D9" s="21"/>
      <c r="E9" s="21"/>
      <c r="F9" s="21"/>
      <c r="G9" s="21"/>
      <c r="H9" s="21"/>
      <c r="I9" s="21"/>
      <c r="J9" s="21"/>
      <c r="K9" s="21"/>
    </row>
    <row r="10" spans="1:11" ht="12.75">
      <c r="A10" s="19"/>
      <c r="B10" s="20"/>
      <c r="C10" s="21"/>
      <c r="D10" s="21"/>
      <c r="E10" s="21"/>
      <c r="F10" s="21"/>
      <c r="G10" s="198"/>
      <c r="H10" s="21"/>
      <c r="I10" s="21"/>
      <c r="J10" s="21"/>
      <c r="K10" s="21"/>
    </row>
    <row r="11" spans="1:11" ht="12.75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2.75">
      <c r="A12" s="19"/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2.75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19"/>
      <c r="B14" s="20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2.75">
      <c r="A15" s="19"/>
      <c r="B15" s="20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2.75">
      <c r="A16" s="19"/>
      <c r="B16" s="20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2.75">
      <c r="A17" s="19"/>
      <c r="B17" s="20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2.75">
      <c r="A18" s="19"/>
      <c r="B18" s="20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2.75">
      <c r="A19" s="19"/>
      <c r="B19" s="20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.75">
      <c r="A20" s="19"/>
      <c r="B20" s="20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2.75">
      <c r="A21" s="19"/>
      <c r="B21" s="20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2.7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2.75">
      <c r="A23" s="19"/>
      <c r="B23" s="20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2.75">
      <c r="A24" s="19"/>
      <c r="B24" s="20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2.75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19"/>
      <c r="B26" s="20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2.75">
      <c r="A27" s="19"/>
      <c r="B27" s="20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2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12.7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</row>
    <row r="30" spans="1:11" ht="12.75">
      <c r="A30" s="19"/>
      <c r="B30" s="20"/>
      <c r="C30" s="21"/>
      <c r="D30" s="21"/>
      <c r="E30" s="21"/>
      <c r="F30" s="21"/>
      <c r="G30" s="21"/>
      <c r="H30" s="21"/>
      <c r="I30" s="21"/>
      <c r="J30" s="21"/>
      <c r="K30" s="21"/>
    </row>
    <row r="31" spans="1:11" ht="12.75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2.75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21"/>
    </row>
    <row r="33" spans="1:11" ht="12.75">
      <c r="A33" s="19"/>
      <c r="B33" s="20"/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2.75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12.75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12.75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</row>
    <row r="37" spans="1:11" ht="12.75">
      <c r="A37" s="19"/>
      <c r="B37" s="20"/>
      <c r="C37" s="21"/>
      <c r="D37" s="21"/>
      <c r="E37" s="21"/>
      <c r="F37" s="21"/>
      <c r="G37" s="21"/>
      <c r="H37" s="21"/>
      <c r="I37" s="21"/>
      <c r="J37" s="21"/>
      <c r="K37" s="21"/>
    </row>
    <row r="38" spans="1:11" ht="12.75">
      <c r="A38" s="19"/>
      <c r="B38" s="20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19"/>
      <c r="B39" s="20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19"/>
      <c r="B40" s="20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12.75">
      <c r="A41" s="19"/>
      <c r="B41" s="20"/>
      <c r="C41" s="21"/>
      <c r="D41" s="21"/>
      <c r="E41" s="21"/>
      <c r="F41" s="21"/>
      <c r="G41" s="21"/>
      <c r="H41" s="21"/>
      <c r="I41" s="21"/>
      <c r="J41" s="21"/>
      <c r="K41" s="21"/>
    </row>
    <row r="42" spans="1:11" ht="12.75">
      <c r="A42" s="19"/>
      <c r="B42" s="20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2.75">
      <c r="A43" s="19"/>
      <c r="B43" s="20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12.75">
      <c r="A44" s="19"/>
      <c r="B44" s="20"/>
      <c r="C44" s="21"/>
      <c r="D44" s="21"/>
      <c r="E44" s="21"/>
      <c r="F44" s="21"/>
      <c r="G44" s="21"/>
      <c r="H44" s="21"/>
      <c r="I44" s="21"/>
      <c r="J44" s="21"/>
      <c r="K44" s="21"/>
    </row>
    <row r="45" spans="1:11" ht="12.75">
      <c r="A45" s="19"/>
      <c r="B45" s="20"/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2.75">
      <c r="A46" s="19"/>
      <c r="B46" s="20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2.75">
      <c r="A47" s="19"/>
      <c r="B47" s="20"/>
      <c r="C47" s="21"/>
      <c r="D47" s="21"/>
      <c r="E47" s="21"/>
      <c r="F47" s="21"/>
      <c r="G47" s="21"/>
      <c r="H47" s="21"/>
      <c r="I47" s="21"/>
      <c r="J47" s="21"/>
      <c r="K47" s="21"/>
    </row>
    <row r="48" spans="1:11" ht="12.75">
      <c r="A48" s="19"/>
      <c r="B48" s="20"/>
      <c r="C48" s="21"/>
      <c r="D48" s="21"/>
      <c r="E48" s="21"/>
      <c r="F48" s="21"/>
      <c r="G48" s="21"/>
      <c r="H48" s="21"/>
      <c r="I48" s="21"/>
      <c r="J48" s="21"/>
      <c r="K48" s="21"/>
    </row>
    <row r="49" spans="1:11" ht="12.75">
      <c r="A49" s="19"/>
      <c r="B49" s="20"/>
      <c r="C49" s="21"/>
      <c r="D49" s="21"/>
      <c r="E49" s="21"/>
      <c r="F49" s="21"/>
      <c r="G49" s="21"/>
      <c r="H49" s="21"/>
      <c r="I49" s="21"/>
      <c r="J49" s="21"/>
      <c r="K49" s="21"/>
    </row>
    <row r="50" spans="1:11" ht="12.75">
      <c r="A50" s="19"/>
      <c r="B50" s="20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2.75">
      <c r="A51" s="19"/>
      <c r="B51" s="20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2.75">
      <c r="A52" s="19"/>
      <c r="B52" s="20"/>
      <c r="C52" s="21"/>
      <c r="D52" s="21"/>
      <c r="E52" s="21"/>
      <c r="F52" s="21"/>
      <c r="G52" s="21"/>
      <c r="H52" s="21"/>
      <c r="I52" s="21"/>
      <c r="J52" s="21"/>
      <c r="K52" s="21"/>
    </row>
    <row r="53" spans="1:11" ht="12.75">
      <c r="A53" s="19"/>
      <c r="B53" s="20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19"/>
      <c r="B54" s="20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2.75">
      <c r="A55" s="19"/>
      <c r="B55" s="20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2.75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2.75">
      <c r="A57" s="19"/>
      <c r="B57" s="20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2.75">
      <c r="A58" s="19"/>
      <c r="B58" s="20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2.75">
      <c r="A59" s="19"/>
      <c r="B59" s="20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2.75">
      <c r="A60" s="19"/>
      <c r="B60" s="20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2.75">
      <c r="A61" s="19"/>
      <c r="B61" s="20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2.75">
      <c r="A62" s="19"/>
      <c r="B62" s="20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2.75">
      <c r="A63" s="19"/>
      <c r="B63" s="20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2.75">
      <c r="A64" s="19"/>
      <c r="B64" s="20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2.75">
      <c r="A65" s="19"/>
      <c r="B65" s="20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2.75">
      <c r="A66" s="19"/>
      <c r="B66" s="20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2.75">
      <c r="A67" s="19"/>
      <c r="B67" s="20"/>
      <c r="C67" s="21"/>
      <c r="D67" s="21"/>
      <c r="E67" s="21"/>
      <c r="F67" s="21"/>
      <c r="G67" s="21"/>
      <c r="H67" s="21"/>
      <c r="I67" s="21"/>
      <c r="J67" s="21"/>
      <c r="K67" s="21"/>
    </row>
    <row r="68" spans="1:11" ht="12.75">
      <c r="A68" s="19"/>
      <c r="B68" s="20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2.75">
      <c r="A69" s="19"/>
      <c r="B69" s="20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2.75">
      <c r="A70" s="19"/>
      <c r="B70" s="20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12.75">
      <c r="A71" s="19"/>
      <c r="B71" s="20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12.75">
      <c r="A72" s="19"/>
      <c r="B72" s="20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12.75">
      <c r="A73" s="19"/>
      <c r="B73" s="20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2.75">
      <c r="A74" s="19"/>
      <c r="B74" s="20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2.75">
      <c r="A75" s="19"/>
      <c r="B75" s="20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2.75">
      <c r="A76" s="19"/>
      <c r="B76" s="20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2.75">
      <c r="A77" s="19"/>
      <c r="B77" s="20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2.75">
      <c r="A78" s="19"/>
      <c r="B78" s="20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2.75">
      <c r="A79" s="19"/>
      <c r="B79" s="20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2.75">
      <c r="A80" s="19"/>
      <c r="B80" s="20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2.75">
      <c r="A81" s="19"/>
      <c r="B81" s="20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2.75">
      <c r="A82" s="19"/>
      <c r="B82" s="20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2.75">
      <c r="A83" s="19"/>
      <c r="B83" s="20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2.75">
      <c r="A84" s="19"/>
      <c r="B84" s="20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2.75">
      <c r="A85" s="19"/>
      <c r="B85" s="20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2.75">
      <c r="A86" s="19"/>
      <c r="B86" s="20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2.75">
      <c r="A87" s="19"/>
      <c r="B87" s="20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12.75">
      <c r="A88" s="19"/>
      <c r="B88" s="20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12.75">
      <c r="A89" s="19"/>
      <c r="B89" s="20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12.75">
      <c r="A90" s="19"/>
      <c r="B90" s="20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2.75">
      <c r="A91" s="19"/>
      <c r="B91" s="20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2.75">
      <c r="A92" s="19"/>
      <c r="B92" s="20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2.75">
      <c r="A93" s="19"/>
      <c r="B93" s="20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2.7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2.75">
      <c r="A95" s="19"/>
      <c r="B95" s="20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2.75">
      <c r="A96" s="19"/>
      <c r="B96" s="20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2.75">
      <c r="A97" s="19"/>
      <c r="B97" s="20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2.75">
      <c r="A98" s="19"/>
      <c r="B98" s="20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2.75">
      <c r="A99" s="19"/>
      <c r="B99" s="20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2.75">
      <c r="A100" s="19"/>
      <c r="B100" s="20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2.75">
      <c r="A101" s="19"/>
      <c r="B101" s="20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2.75">
      <c r="A102" s="19"/>
      <c r="B102" s="20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2.75">
      <c r="A103" s="19"/>
      <c r="B103" s="20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2.75">
      <c r="A104" s="19"/>
      <c r="B104" s="20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2.75">
      <c r="A105" s="19"/>
      <c r="B105" s="20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2.75">
      <c r="A106" s="19"/>
      <c r="B106" s="20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2.75">
      <c r="A107" s="19"/>
      <c r="B107" s="20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2.75">
      <c r="A108" s="19"/>
      <c r="B108" s="20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2.75">
      <c r="A109" s="19"/>
      <c r="B109" s="20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2.75">
      <c r="A110" s="19"/>
      <c r="B110" s="20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2.75">
      <c r="A111" s="19"/>
      <c r="B111" s="20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2.75">
      <c r="A112" s="19"/>
      <c r="B112" s="20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2.75">
      <c r="A113" s="19"/>
      <c r="B113" s="20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2.75">
      <c r="A114" s="19"/>
      <c r="B114" s="20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2.75">
      <c r="A115" s="19"/>
      <c r="B115" s="20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2.75">
      <c r="A116" s="19"/>
      <c r="B116" s="20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2.75">
      <c r="A117" s="19"/>
      <c r="B117" s="20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2.75">
      <c r="A118" s="19"/>
      <c r="B118" s="20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2.75">
      <c r="A119" s="19"/>
      <c r="B119" s="20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2.75">
      <c r="A120" s="19"/>
      <c r="B120" s="20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2.75">
      <c r="A121" s="19"/>
      <c r="B121" s="20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2.75">
      <c r="A122" s="19"/>
      <c r="B122" s="20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2.75">
      <c r="A123" s="19"/>
      <c r="B123" s="20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2.75">
      <c r="A124" s="19"/>
      <c r="B124" s="20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2.75">
      <c r="A125" s="19"/>
      <c r="B125" s="20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2.75">
      <c r="A126" s="19"/>
      <c r="B126" s="20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2.75">
      <c r="A127" s="19"/>
      <c r="B127" s="20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2.75">
      <c r="A128" s="19"/>
      <c r="B128" s="20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2.75">
      <c r="A129" s="19"/>
      <c r="B129" s="20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2.75">
      <c r="A130" s="19"/>
      <c r="B130" s="20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ht="12.75">
      <c r="A131" s="19"/>
      <c r="B131" s="20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12.75">
      <c r="A132" s="19"/>
      <c r="B132" s="20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12.75">
      <c r="A133" s="19"/>
      <c r="B133" s="20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12.75">
      <c r="A134" s="19"/>
      <c r="B134" s="20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12.75">
      <c r="A135" s="19"/>
      <c r="B135" s="20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ht="12.75">
      <c r="A136" s="19"/>
      <c r="B136" s="20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12.75">
      <c r="A137" s="19"/>
      <c r="B137" s="20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12.75">
      <c r="A138" s="19"/>
      <c r="B138" s="20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12.75">
      <c r="A139" s="19"/>
      <c r="B139" s="20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12.75">
      <c r="A140" s="19"/>
      <c r="B140" s="20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12.75">
      <c r="A141" s="19"/>
      <c r="B141" s="20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ht="12.75">
      <c r="A142" s="19"/>
      <c r="B142" s="20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ht="12.75">
      <c r="A143" s="19"/>
      <c r="B143" s="20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ht="12.75">
      <c r="A144" s="19"/>
      <c r="B144" s="20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ht="12.75">
      <c r="A145" s="19"/>
      <c r="B145" s="20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ht="12.75">
      <c r="A146" s="19"/>
      <c r="B146" s="20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ht="12.75">
      <c r="A147" s="19"/>
      <c r="B147" s="20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ht="12.75">
      <c r="A148" s="19"/>
      <c r="B148" s="20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ht="12.75">
      <c r="A149" s="19"/>
      <c r="B149" s="20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ht="12.75">
      <c r="A150" s="19"/>
      <c r="B150" s="20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ht="12.75">
      <c r="A151" s="19"/>
      <c r="B151" s="20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ht="12.75">
      <c r="A152" s="19"/>
      <c r="B152" s="20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ht="12.75">
      <c r="A153" s="19"/>
      <c r="B153" s="20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ht="12.75">
      <c r="A154" s="19"/>
      <c r="B154" s="20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ht="12.75">
      <c r="A155" s="19"/>
      <c r="B155" s="20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ht="12.75">
      <c r="A156" s="19"/>
      <c r="B156" s="20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12.75">
      <c r="A157" s="19"/>
      <c r="B157" s="20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ht="12.75">
      <c r="A158" s="19"/>
      <c r="B158" s="20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ht="12.75">
      <c r="A159" s="19"/>
      <c r="B159" s="20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ht="12.75">
      <c r="A160" s="19"/>
      <c r="B160" s="20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ht="12.75">
      <c r="A161" s="19"/>
      <c r="B161" s="20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12.75">
      <c r="A162" s="19"/>
      <c r="B162" s="20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12.75">
      <c r="A163" s="19"/>
      <c r="B163" s="20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ht="12.75">
      <c r="A164" s="19"/>
      <c r="B164" s="20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ht="12.75">
      <c r="A165" s="19"/>
      <c r="B165" s="20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ht="12.75">
      <c r="A166" s="19"/>
      <c r="B166" s="20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ht="12.75">
      <c r="A167" s="19"/>
      <c r="B167" s="20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 ht="12.75">
      <c r="A168" s="19"/>
      <c r="B168" s="20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ht="12.75">
      <c r="A169" s="19"/>
      <c r="B169" s="20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ht="12.75">
      <c r="A170" s="19"/>
      <c r="B170" s="20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ht="12.75">
      <c r="A171" s="19"/>
      <c r="B171" s="20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ht="12.75">
      <c r="A172" s="19"/>
      <c r="B172" s="20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ht="12.75">
      <c r="A173" s="19"/>
      <c r="B173" s="20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ht="12.75">
      <c r="A174" s="19"/>
      <c r="B174" s="20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ht="12.75">
      <c r="A175" s="19"/>
      <c r="B175" s="20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ht="12.75">
      <c r="A176" s="19"/>
      <c r="B176" s="20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12.75">
      <c r="A177" s="19"/>
      <c r="B177" s="20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2.75">
      <c r="A178" s="19"/>
      <c r="B178" s="20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ht="12.75">
      <c r="A179" s="19"/>
      <c r="B179" s="20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 ht="12.75">
      <c r="A180" s="19"/>
      <c r="B180" s="20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ht="12.75">
      <c r="A181" s="19"/>
      <c r="B181" s="20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2.75">
      <c r="A182" s="19"/>
      <c r="B182" s="20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12.75">
      <c r="A183" s="19"/>
      <c r="B183" s="20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ht="12.75">
      <c r="A184" s="19"/>
      <c r="B184" s="20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ht="12.75">
      <c r="A185" s="19"/>
      <c r="B185" s="20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ht="12.75">
      <c r="A186" s="19"/>
      <c r="B186" s="20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ht="12.75">
      <c r="A187" s="19"/>
      <c r="B187" s="20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ht="12.75">
      <c r="A188" s="19"/>
      <c r="B188" s="20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ht="12.75">
      <c r="A189" s="19"/>
      <c r="B189" s="20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ht="12.75">
      <c r="A190" s="19"/>
      <c r="B190" s="20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12.75">
      <c r="A191" s="19"/>
      <c r="B191" s="20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ht="12.75">
      <c r="A192" s="19"/>
      <c r="B192" s="20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ht="12.75">
      <c r="A193" s="19"/>
      <c r="B193" s="20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ht="12.75">
      <c r="A194" s="19"/>
      <c r="B194" s="20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ht="12.75">
      <c r="A195" s="19"/>
      <c r="B195" s="20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ht="12.75">
      <c r="A196" s="19"/>
      <c r="B196" s="19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 ht="12.75">
      <c r="A197" s="19"/>
      <c r="B197" s="19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12.75">
      <c r="A198" s="19"/>
      <c r="B198" s="19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ht="12.75">
      <c r="A199" s="19"/>
      <c r="B199" s="19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 ht="12.75">
      <c r="A200" s="19"/>
      <c r="B200" s="19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 ht="12.75">
      <c r="A201" s="19"/>
      <c r="B201" s="19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 ht="12.75">
      <c r="A202" s="19"/>
      <c r="B202" s="19"/>
      <c r="C202" s="21"/>
      <c r="D202" s="21"/>
      <c r="E202" s="21"/>
      <c r="F202" s="21"/>
      <c r="G202" s="21"/>
      <c r="H202" s="21"/>
      <c r="I202" s="21"/>
      <c r="J202" s="21"/>
      <c r="K202" s="21"/>
    </row>
    <row r="203" spans="1:11" ht="12.75">
      <c r="A203" s="19"/>
      <c r="B203" s="19"/>
      <c r="C203" s="21"/>
      <c r="D203" s="21"/>
      <c r="E203" s="21"/>
      <c r="F203" s="21"/>
      <c r="G203" s="21"/>
      <c r="H203" s="21"/>
      <c r="I203" s="21"/>
      <c r="J203" s="21"/>
      <c r="K203" s="21"/>
    </row>
    <row r="204" spans="1:11" ht="12.75">
      <c r="A204" s="19"/>
      <c r="B204" s="19"/>
      <c r="C204" s="21"/>
      <c r="D204" s="21"/>
      <c r="E204" s="21"/>
      <c r="F204" s="21"/>
      <c r="G204" s="21"/>
      <c r="H204" s="21"/>
      <c r="I204" s="21"/>
      <c r="J204" s="21"/>
      <c r="K204" s="21"/>
    </row>
    <row r="205" spans="1:11" ht="12.75">
      <c r="A205" s="19"/>
      <c r="B205" s="19"/>
      <c r="C205" s="21"/>
      <c r="D205" s="21"/>
      <c r="E205" s="21"/>
      <c r="F205" s="21"/>
      <c r="G205" s="21"/>
      <c r="H205" s="21"/>
      <c r="I205" s="21"/>
      <c r="J205" s="21"/>
      <c r="K205" s="21"/>
    </row>
    <row r="206" spans="1:11" ht="12.75">
      <c r="A206" s="19"/>
      <c r="B206" s="19"/>
      <c r="C206" s="21"/>
      <c r="D206" s="21"/>
      <c r="E206" s="21"/>
      <c r="F206" s="21"/>
      <c r="G206" s="21"/>
      <c r="H206" s="21"/>
      <c r="I206" s="21"/>
      <c r="J206" s="21"/>
      <c r="K206" s="21"/>
    </row>
    <row r="207" spans="1:11" ht="12.75">
      <c r="A207" s="19"/>
      <c r="B207" s="19"/>
      <c r="C207" s="21"/>
      <c r="D207" s="21"/>
      <c r="E207" s="21"/>
      <c r="F207" s="21"/>
      <c r="G207" s="21"/>
      <c r="H207" s="21"/>
      <c r="I207" s="21"/>
      <c r="J207" s="21"/>
      <c r="K207" s="21"/>
    </row>
    <row r="208" spans="1:11" ht="12.75">
      <c r="A208" s="19"/>
      <c r="B208" s="19"/>
      <c r="C208" s="21"/>
      <c r="D208" s="21"/>
      <c r="E208" s="21"/>
      <c r="F208" s="21"/>
      <c r="G208" s="21"/>
      <c r="H208" s="21"/>
      <c r="I208" s="21"/>
      <c r="J208" s="21"/>
      <c r="K208" s="21"/>
    </row>
    <row r="209" spans="1:11" ht="12.75">
      <c r="A209" s="19"/>
      <c r="B209" s="19"/>
      <c r="C209" s="21"/>
      <c r="D209" s="21"/>
      <c r="E209" s="21"/>
      <c r="F209" s="21"/>
      <c r="G209" s="21"/>
      <c r="H209" s="21"/>
      <c r="I209" s="21"/>
      <c r="J209" s="21"/>
      <c r="K209" s="21"/>
    </row>
    <row r="210" spans="1:11" ht="12.75">
      <c r="A210" s="19"/>
      <c r="B210" s="19"/>
      <c r="C210" s="21"/>
      <c r="D210" s="21"/>
      <c r="E210" s="21"/>
      <c r="F210" s="21"/>
      <c r="G210" s="21"/>
      <c r="H210" s="21"/>
      <c r="I210" s="21"/>
      <c r="J210" s="21"/>
      <c r="K210" s="21"/>
    </row>
    <row r="211" spans="1:11" ht="12.75">
      <c r="A211" s="19"/>
      <c r="B211" s="19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 ht="12.75">
      <c r="A212" s="19"/>
      <c r="B212" s="19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1" ht="12.75">
      <c r="A213" s="19"/>
      <c r="B213" s="19"/>
      <c r="C213" s="21"/>
      <c r="D213" s="21"/>
      <c r="E213" s="21"/>
      <c r="F213" s="21"/>
      <c r="G213" s="21"/>
      <c r="H213" s="21"/>
      <c r="I213" s="21"/>
      <c r="J213" s="21"/>
      <c r="K213" s="21"/>
    </row>
    <row r="214" spans="1:11" ht="12.75">
      <c r="A214" s="19"/>
      <c r="B214" s="19"/>
      <c r="C214" s="21"/>
      <c r="D214" s="21"/>
      <c r="E214" s="21"/>
      <c r="F214" s="21"/>
      <c r="G214" s="21"/>
      <c r="H214" s="21"/>
      <c r="I214" s="21"/>
      <c r="J214" s="21"/>
      <c r="K214" s="21"/>
    </row>
    <row r="215" spans="1:11" ht="12.75">
      <c r="A215" s="19"/>
      <c r="B215" s="19"/>
      <c r="C215" s="21"/>
      <c r="D215" s="21"/>
      <c r="E215" s="21"/>
      <c r="F215" s="21"/>
      <c r="G215" s="21"/>
      <c r="H215" s="21"/>
      <c r="I215" s="21"/>
      <c r="J215" s="21"/>
      <c r="K215" s="21"/>
    </row>
    <row r="216" spans="1:11" ht="12.75">
      <c r="A216" s="19"/>
      <c r="B216" s="19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2:11" ht="12.75">
      <c r="B217" s="22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2:11" ht="12.75">
      <c r="B218" s="22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2:11" ht="12.75">
      <c r="B219" s="22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2:11" ht="12.75">
      <c r="B220" s="22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2:11" ht="12.75">
      <c r="B221" s="22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2:11" ht="12.75">
      <c r="B222" s="22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2:11" ht="12.75">
      <c r="B223" s="22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2:11" ht="12.75">
      <c r="B224" s="22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2:11" ht="12.75">
      <c r="B225" s="22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2:11" ht="12.75">
      <c r="B226" s="22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2:11" ht="12.75">
      <c r="B227" s="22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2:11" ht="12.75">
      <c r="B228" s="22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2:11" ht="12.75">
      <c r="B229" s="22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2:11" ht="12.75">
      <c r="B230" s="22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2:11" ht="12.75">
      <c r="B231" s="22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2:11" ht="12.75">
      <c r="B232" s="22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2:11" ht="12.75">
      <c r="B233" s="22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2:11" ht="12.75">
      <c r="B234" s="22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2:11" ht="12.75">
      <c r="B235" s="22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2:11" ht="12.75">
      <c r="B236" s="22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2:11" ht="12.75">
      <c r="B237" s="22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2:11" ht="12.75">
      <c r="B238" s="22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2:11" ht="12.75">
      <c r="B239" s="22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2:11" ht="12.75">
      <c r="B240" s="22"/>
      <c r="C240" s="23"/>
      <c r="D240" s="23"/>
      <c r="E240" s="23"/>
      <c r="F240" s="23"/>
      <c r="G240" s="23"/>
      <c r="H240" s="23"/>
      <c r="I240" s="23"/>
      <c r="J240" s="23"/>
      <c r="K240" s="23"/>
    </row>
    <row r="241" spans="2:11" ht="12.75">
      <c r="B241" s="22"/>
      <c r="C241" s="23"/>
      <c r="D241" s="23"/>
      <c r="E241" s="23"/>
      <c r="F241" s="23"/>
      <c r="G241" s="23"/>
      <c r="H241" s="23"/>
      <c r="I241" s="23"/>
      <c r="J241" s="23"/>
      <c r="K241" s="23"/>
    </row>
    <row r="242" spans="2:11" ht="12.75">
      <c r="B242" s="22"/>
      <c r="C242" s="23"/>
      <c r="D242" s="23"/>
      <c r="E242" s="23"/>
      <c r="F242" s="23"/>
      <c r="G242" s="23"/>
      <c r="H242" s="23"/>
      <c r="I242" s="23"/>
      <c r="J242" s="23"/>
      <c r="K242" s="23"/>
    </row>
    <row r="243" spans="2:11" ht="12.75">
      <c r="B243" s="22"/>
      <c r="C243" s="23"/>
      <c r="D243" s="23"/>
      <c r="E243" s="23"/>
      <c r="F243" s="23"/>
      <c r="G243" s="23"/>
      <c r="H243" s="23"/>
      <c r="I243" s="23"/>
      <c r="J243" s="23"/>
      <c r="K243" s="23"/>
    </row>
    <row r="244" spans="2:11" ht="12.75">
      <c r="B244" s="22"/>
      <c r="C244" s="23"/>
      <c r="D244" s="23"/>
      <c r="E244" s="23"/>
      <c r="F244" s="23"/>
      <c r="G244" s="23"/>
      <c r="H244" s="23"/>
      <c r="I244" s="23"/>
      <c r="J244" s="23"/>
      <c r="K244" s="23"/>
    </row>
    <row r="245" spans="2:11" ht="12.75">
      <c r="B245" s="22"/>
      <c r="C245" s="23"/>
      <c r="D245" s="23"/>
      <c r="E245" s="23"/>
      <c r="F245" s="23"/>
      <c r="G245" s="23"/>
      <c r="H245" s="23"/>
      <c r="I245" s="23"/>
      <c r="J245" s="23"/>
      <c r="K245" s="23"/>
    </row>
    <row r="246" spans="2:11" ht="12.75">
      <c r="B246" s="22"/>
      <c r="C246" s="23"/>
      <c r="D246" s="23"/>
      <c r="E246" s="23"/>
      <c r="F246" s="23"/>
      <c r="G246" s="23"/>
      <c r="H246" s="23"/>
      <c r="I246" s="23"/>
      <c r="J246" s="23"/>
      <c r="K246" s="23"/>
    </row>
    <row r="247" spans="2:11" ht="12.75">
      <c r="B247" s="22"/>
      <c r="C247" s="23"/>
      <c r="D247" s="23"/>
      <c r="E247" s="23"/>
      <c r="F247" s="23"/>
      <c r="G247" s="23"/>
      <c r="H247" s="23"/>
      <c r="I247" s="23"/>
      <c r="J247" s="23"/>
      <c r="K247" s="23"/>
    </row>
    <row r="248" spans="2:11" ht="12.75">
      <c r="B248" s="22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2:11" ht="12.75">
      <c r="B249" s="22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2:11" ht="12.75">
      <c r="B250" s="22"/>
      <c r="C250" s="23"/>
      <c r="D250" s="23"/>
      <c r="E250" s="23"/>
      <c r="F250" s="23"/>
      <c r="G250" s="23"/>
      <c r="H250" s="23"/>
      <c r="I250" s="23"/>
      <c r="J250" s="23"/>
      <c r="K250" s="23"/>
    </row>
    <row r="251" spans="2:11" ht="12.75">
      <c r="B251" s="22"/>
      <c r="C251" s="23"/>
      <c r="D251" s="23"/>
      <c r="E251" s="23"/>
      <c r="F251" s="23"/>
      <c r="G251" s="23"/>
      <c r="H251" s="23"/>
      <c r="I251" s="23"/>
      <c r="J251" s="23"/>
      <c r="K251" s="23"/>
    </row>
    <row r="252" spans="2:11" ht="12.75">
      <c r="B252" s="22"/>
      <c r="C252" s="23"/>
      <c r="D252" s="23"/>
      <c r="E252" s="23"/>
      <c r="F252" s="23"/>
      <c r="G252" s="23"/>
      <c r="H252" s="23"/>
      <c r="I252" s="23"/>
      <c r="J252" s="23"/>
      <c r="K252" s="23"/>
    </row>
    <row r="253" spans="2:11" ht="12.75">
      <c r="B253" s="22"/>
      <c r="C253" s="23"/>
      <c r="D253" s="23"/>
      <c r="E253" s="23"/>
      <c r="F253" s="23"/>
      <c r="G253" s="23"/>
      <c r="H253" s="23"/>
      <c r="I253" s="23"/>
      <c r="J253" s="23"/>
      <c r="K253" s="23"/>
    </row>
    <row r="254" spans="2:11" ht="12.75">
      <c r="B254" s="22"/>
      <c r="C254" s="23"/>
      <c r="D254" s="23"/>
      <c r="E254" s="23"/>
      <c r="F254" s="23"/>
      <c r="G254" s="23"/>
      <c r="H254" s="23"/>
      <c r="I254" s="23"/>
      <c r="J254" s="23"/>
      <c r="K254" s="23"/>
    </row>
    <row r="255" spans="2:11" ht="12.75">
      <c r="B255" s="22"/>
      <c r="C255" s="23"/>
      <c r="D255" s="23"/>
      <c r="E255" s="23"/>
      <c r="F255" s="23"/>
      <c r="G255" s="23"/>
      <c r="H255" s="23"/>
      <c r="I255" s="23"/>
      <c r="J255" s="23"/>
      <c r="K255" s="23"/>
    </row>
    <row r="256" spans="2:11" ht="12.75">
      <c r="B256" s="22"/>
      <c r="C256" s="23"/>
      <c r="D256" s="23"/>
      <c r="E256" s="23"/>
      <c r="F256" s="23"/>
      <c r="G256" s="23"/>
      <c r="H256" s="23"/>
      <c r="I256" s="23"/>
      <c r="J256" s="23"/>
      <c r="K256" s="23"/>
    </row>
    <row r="257" spans="2:11" ht="12.75">
      <c r="B257" s="22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2:11" ht="12.75">
      <c r="B258" s="22"/>
      <c r="C258" s="23"/>
      <c r="D258" s="23"/>
      <c r="E258" s="23"/>
      <c r="F258" s="23"/>
      <c r="G258" s="23"/>
      <c r="H258" s="23"/>
      <c r="I258" s="23"/>
      <c r="J258" s="23"/>
      <c r="K258" s="23"/>
    </row>
    <row r="259" spans="2:11" ht="12.75">
      <c r="B259" s="22"/>
      <c r="C259" s="23"/>
      <c r="D259" s="23"/>
      <c r="E259" s="23"/>
      <c r="F259" s="23"/>
      <c r="G259" s="23"/>
      <c r="H259" s="23"/>
      <c r="I259" s="23"/>
      <c r="J259" s="23"/>
      <c r="K259" s="23"/>
    </row>
    <row r="260" spans="2:11" ht="12.75">
      <c r="B260" s="22"/>
      <c r="C260" s="23"/>
      <c r="D260" s="23"/>
      <c r="E260" s="23"/>
      <c r="F260" s="23"/>
      <c r="G260" s="23"/>
      <c r="H260" s="23"/>
      <c r="I260" s="23"/>
      <c r="J260" s="23"/>
      <c r="K260" s="23"/>
    </row>
    <row r="261" spans="2:11" ht="12.75">
      <c r="B261" s="22"/>
      <c r="C261" s="23"/>
      <c r="D261" s="23"/>
      <c r="E261" s="23"/>
      <c r="F261" s="23"/>
      <c r="G261" s="23"/>
      <c r="H261" s="23"/>
      <c r="I261" s="23"/>
      <c r="J261" s="23"/>
      <c r="K261" s="23"/>
    </row>
    <row r="262" spans="2:11" ht="12.75">
      <c r="B262" s="22"/>
      <c r="C262" s="23"/>
      <c r="D262" s="23"/>
      <c r="E262" s="23"/>
      <c r="F262" s="23"/>
      <c r="G262" s="23"/>
      <c r="H262" s="23"/>
      <c r="I262" s="23"/>
      <c r="J262" s="23"/>
      <c r="K262" s="23"/>
    </row>
    <row r="263" spans="2:11" ht="12.75">
      <c r="B263" s="22"/>
      <c r="C263" s="23"/>
      <c r="D263" s="23"/>
      <c r="E263" s="23"/>
      <c r="F263" s="23"/>
      <c r="G263" s="23"/>
      <c r="H263" s="23"/>
      <c r="I263" s="23"/>
      <c r="J263" s="23"/>
      <c r="K263" s="23"/>
    </row>
    <row r="264" spans="2:11" ht="12.75">
      <c r="B264" s="22"/>
      <c r="C264" s="23"/>
      <c r="D264" s="23"/>
      <c r="E264" s="23"/>
      <c r="F264" s="23"/>
      <c r="G264" s="23"/>
      <c r="H264" s="23"/>
      <c r="I264" s="23"/>
      <c r="J264" s="23"/>
      <c r="K264" s="23"/>
    </row>
    <row r="265" spans="2:11" ht="12.75">
      <c r="B265" s="22"/>
      <c r="C265" s="23"/>
      <c r="D265" s="23"/>
      <c r="E265" s="23"/>
      <c r="F265" s="23"/>
      <c r="G265" s="23"/>
      <c r="H265" s="23"/>
      <c r="I265" s="23"/>
      <c r="J265" s="23"/>
      <c r="K265" s="23"/>
    </row>
    <row r="266" spans="2:11" ht="12.75">
      <c r="B266" s="22"/>
      <c r="C266" s="23"/>
      <c r="D266" s="23"/>
      <c r="E266" s="23"/>
      <c r="F266" s="23"/>
      <c r="G266" s="23"/>
      <c r="H266" s="23"/>
      <c r="I266" s="23"/>
      <c r="J266" s="23"/>
      <c r="K266" s="23"/>
    </row>
    <row r="267" spans="2:11" ht="12.75">
      <c r="B267" s="22"/>
      <c r="C267" s="23"/>
      <c r="D267" s="23"/>
      <c r="E267" s="23"/>
      <c r="F267" s="23"/>
      <c r="G267" s="23"/>
      <c r="H267" s="23"/>
      <c r="I267" s="23"/>
      <c r="J267" s="23"/>
      <c r="K267" s="23"/>
    </row>
    <row r="268" spans="2:11" ht="12.75">
      <c r="B268" s="22"/>
      <c r="C268" s="23"/>
      <c r="D268" s="23"/>
      <c r="E268" s="23"/>
      <c r="F268" s="23"/>
      <c r="G268" s="23"/>
      <c r="H268" s="23"/>
      <c r="I268" s="23"/>
      <c r="J268" s="23"/>
      <c r="K268" s="23"/>
    </row>
    <row r="269" spans="2:11" ht="12.75">
      <c r="B269" s="22"/>
      <c r="C269" s="23"/>
      <c r="D269" s="23"/>
      <c r="E269" s="23"/>
      <c r="F269" s="23"/>
      <c r="G269" s="23"/>
      <c r="H269" s="23"/>
      <c r="I269" s="23"/>
      <c r="J269" s="23"/>
      <c r="K269" s="23"/>
    </row>
    <row r="270" spans="2:11" ht="12.75">
      <c r="B270" s="22"/>
      <c r="C270" s="23"/>
      <c r="D270" s="23"/>
      <c r="E270" s="23"/>
      <c r="F270" s="23"/>
      <c r="G270" s="23"/>
      <c r="H270" s="23"/>
      <c r="I270" s="23"/>
      <c r="J270" s="23"/>
      <c r="K270" s="23"/>
    </row>
    <row r="271" spans="2:11" ht="12.75">
      <c r="B271" s="22"/>
      <c r="C271" s="23"/>
      <c r="D271" s="23"/>
      <c r="E271" s="23"/>
      <c r="F271" s="23"/>
      <c r="G271" s="23"/>
      <c r="H271" s="23"/>
      <c r="I271" s="23"/>
      <c r="J271" s="23"/>
      <c r="K271" s="23"/>
    </row>
    <row r="272" spans="2:11" ht="12.75">
      <c r="B272" s="22"/>
      <c r="C272" s="23"/>
      <c r="D272" s="23"/>
      <c r="E272" s="23"/>
      <c r="F272" s="23"/>
      <c r="G272" s="23"/>
      <c r="H272" s="23"/>
      <c r="I272" s="23"/>
      <c r="J272" s="23"/>
      <c r="K272" s="23"/>
    </row>
    <row r="273" spans="2:11" ht="12.75">
      <c r="B273" s="22"/>
      <c r="C273" s="23"/>
      <c r="D273" s="23"/>
      <c r="E273" s="23"/>
      <c r="F273" s="23"/>
      <c r="G273" s="23"/>
      <c r="H273" s="23"/>
      <c r="I273" s="23"/>
      <c r="J273" s="23"/>
      <c r="K273" s="23"/>
    </row>
    <row r="274" spans="2:11" ht="12.75">
      <c r="B274" s="22"/>
      <c r="C274" s="23"/>
      <c r="D274" s="23"/>
      <c r="E274" s="23"/>
      <c r="F274" s="23"/>
      <c r="G274" s="23"/>
      <c r="H274" s="23"/>
      <c r="I274" s="23"/>
      <c r="J274" s="23"/>
      <c r="K274" s="23"/>
    </row>
    <row r="275" spans="2:11" ht="12.75">
      <c r="B275" s="22"/>
      <c r="C275" s="23"/>
      <c r="D275" s="23"/>
      <c r="E275" s="23"/>
      <c r="F275" s="23"/>
      <c r="G275" s="23"/>
      <c r="H275" s="23"/>
      <c r="I275" s="23"/>
      <c r="J275" s="23"/>
      <c r="K275" s="23"/>
    </row>
    <row r="276" spans="2:11" ht="12.75">
      <c r="B276" s="22"/>
      <c r="C276" s="23"/>
      <c r="D276" s="23"/>
      <c r="E276" s="23"/>
      <c r="F276" s="23"/>
      <c r="G276" s="23"/>
      <c r="H276" s="23"/>
      <c r="I276" s="23"/>
      <c r="J276" s="23"/>
      <c r="K276" s="23"/>
    </row>
    <row r="277" spans="2:11" ht="12.75">
      <c r="B277" s="22"/>
      <c r="C277" s="23"/>
      <c r="D277" s="23"/>
      <c r="E277" s="23"/>
      <c r="F277" s="23"/>
      <c r="G277" s="23"/>
      <c r="H277" s="23"/>
      <c r="I277" s="23"/>
      <c r="J277" s="23"/>
      <c r="K277" s="23"/>
    </row>
    <row r="278" spans="2:11" ht="12.75">
      <c r="B278" s="22"/>
      <c r="C278" s="23"/>
      <c r="D278" s="23"/>
      <c r="E278" s="23"/>
      <c r="F278" s="23"/>
      <c r="G278" s="23"/>
      <c r="H278" s="23"/>
      <c r="I278" s="23"/>
      <c r="J278" s="23"/>
      <c r="K278" s="23"/>
    </row>
    <row r="279" spans="2:11" ht="12.75">
      <c r="B279" s="22"/>
      <c r="C279" s="23"/>
      <c r="D279" s="23"/>
      <c r="E279" s="23"/>
      <c r="F279" s="23"/>
      <c r="G279" s="23"/>
      <c r="H279" s="23"/>
      <c r="I279" s="23"/>
      <c r="J279" s="23"/>
      <c r="K279" s="23"/>
    </row>
    <row r="280" spans="2:11" ht="12.75">
      <c r="B280" s="22"/>
      <c r="C280" s="23"/>
      <c r="D280" s="23"/>
      <c r="E280" s="23"/>
      <c r="F280" s="23"/>
      <c r="G280" s="23"/>
      <c r="H280" s="23"/>
      <c r="I280" s="23"/>
      <c r="J280" s="23"/>
      <c r="K280" s="23"/>
    </row>
    <row r="281" spans="2:11" ht="12.75">
      <c r="B281" s="22"/>
      <c r="C281" s="23"/>
      <c r="D281" s="23"/>
      <c r="E281" s="23"/>
      <c r="F281" s="23"/>
      <c r="G281" s="23"/>
      <c r="H281" s="23"/>
      <c r="I281" s="23"/>
      <c r="J281" s="23"/>
      <c r="K281" s="23"/>
    </row>
    <row r="282" spans="2:11" ht="12.75">
      <c r="B282" s="22"/>
      <c r="C282" s="23"/>
      <c r="D282" s="23"/>
      <c r="E282" s="23"/>
      <c r="F282" s="23"/>
      <c r="G282" s="23"/>
      <c r="H282" s="23"/>
      <c r="I282" s="23"/>
      <c r="J282" s="23"/>
      <c r="K282" s="23"/>
    </row>
    <row r="283" spans="2:11" ht="12.75">
      <c r="B283" s="22"/>
      <c r="C283" s="23"/>
      <c r="D283" s="23"/>
      <c r="E283" s="23"/>
      <c r="F283" s="23"/>
      <c r="G283" s="23"/>
      <c r="H283" s="23"/>
      <c r="I283" s="23"/>
      <c r="J283" s="23"/>
      <c r="K283" s="23"/>
    </row>
    <row r="284" spans="2:11" ht="12.75">
      <c r="B284" s="22"/>
      <c r="C284" s="23"/>
      <c r="D284" s="23"/>
      <c r="E284" s="23"/>
      <c r="F284" s="23"/>
      <c r="G284" s="23"/>
      <c r="H284" s="23"/>
      <c r="I284" s="23"/>
      <c r="J284" s="23"/>
      <c r="K284" s="23"/>
    </row>
    <row r="285" spans="2:11" ht="12.75">
      <c r="B285" s="22"/>
      <c r="C285" s="23"/>
      <c r="D285" s="23"/>
      <c r="E285" s="23"/>
      <c r="F285" s="23"/>
      <c r="G285" s="23"/>
      <c r="H285" s="23"/>
      <c r="I285" s="23"/>
      <c r="J285" s="23"/>
      <c r="K285" s="23"/>
    </row>
    <row r="286" spans="2:11" ht="12.75">
      <c r="B286" s="22"/>
      <c r="C286" s="23"/>
      <c r="D286" s="23"/>
      <c r="E286" s="23"/>
      <c r="F286" s="23"/>
      <c r="G286" s="23"/>
      <c r="H286" s="23"/>
      <c r="I286" s="23"/>
      <c r="J286" s="23"/>
      <c r="K286" s="23"/>
    </row>
    <row r="287" spans="2:11" ht="12.75">
      <c r="B287" s="22"/>
      <c r="C287" s="23"/>
      <c r="D287" s="23"/>
      <c r="E287" s="23"/>
      <c r="F287" s="23"/>
      <c r="G287" s="23"/>
      <c r="H287" s="23"/>
      <c r="I287" s="23"/>
      <c r="J287" s="23"/>
      <c r="K287" s="23"/>
    </row>
    <row r="288" spans="2:11" ht="12.75">
      <c r="B288" s="22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2:11" ht="12.75">
      <c r="B289" s="22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2:11" ht="12.75">
      <c r="B290" s="22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2:11" ht="12.75">
      <c r="B291" s="22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2:11" ht="12.75">
      <c r="B292" s="22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2:11" ht="12.75">
      <c r="B293" s="22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2:11" ht="12.75">
      <c r="B294" s="22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2:11" ht="12.75">
      <c r="B295" s="22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2:11" ht="12.75">
      <c r="B296" s="22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2:11" ht="12.75">
      <c r="B297" s="22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2:11" ht="12.75">
      <c r="B298" s="22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2:11" ht="12.75">
      <c r="B299" s="22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2:11" ht="12.75">
      <c r="B300" s="22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2:11" ht="12.75">
      <c r="B301" s="22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2:11" ht="12.75">
      <c r="B302" s="22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2:11" ht="12.75">
      <c r="B303" s="22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2:11" ht="12.75">
      <c r="B304" s="22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2:11" ht="12.75">
      <c r="B305" s="22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2:11" ht="12.75">
      <c r="B306" s="22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2:11" ht="12.75">
      <c r="B307" s="22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2:11" ht="12.75">
      <c r="B308" s="22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2:11" ht="12.75">
      <c r="B309" s="22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2:11" ht="12.75">
      <c r="B310" s="22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2:11" ht="12.75">
      <c r="B311" s="22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2:11" ht="12.75">
      <c r="B312" s="22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2:11" ht="12.75">
      <c r="B313" s="22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2:11" ht="12.75">
      <c r="B314" s="22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2:11" ht="12.75">
      <c r="B315" s="22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2:11" ht="12.75">
      <c r="B316" s="22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2:11" ht="12.75">
      <c r="B317" s="22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2:11" ht="12.75">
      <c r="B318" s="22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2:11" ht="12.75">
      <c r="B319" s="22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2:11" ht="12.75">
      <c r="B320" s="22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2:11" ht="12.75">
      <c r="B321" s="22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2:11" ht="12.75">
      <c r="B322" s="22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2:11" ht="12.75">
      <c r="B323" s="22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2:11" ht="12.75">
      <c r="B324" s="22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2:11" ht="12.75">
      <c r="B325" s="22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2:11" ht="12.75">
      <c r="B326" s="22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2:11" ht="12.75">
      <c r="B327" s="22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2:11" ht="12.75">
      <c r="B328" s="22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2:11" ht="12.75">
      <c r="B329" s="22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2:11" ht="12.75">
      <c r="B330" s="22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2:11" ht="12.75">
      <c r="B331" s="22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2:11" ht="12.75">
      <c r="B332" s="22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2:11" ht="12.75">
      <c r="B333" s="22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2:11" ht="12.75">
      <c r="B334" s="22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2:11" ht="12.75">
      <c r="B335" s="22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2:11" ht="12.75">
      <c r="B336" s="22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2:11" ht="12.75">
      <c r="B337" s="22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2:11" ht="12.75">
      <c r="B338" s="22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2:11" ht="12.75">
      <c r="B339" s="22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2:11" ht="12.75">
      <c r="B340" s="22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2:11" ht="12.75">
      <c r="B341" s="22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2:11" ht="12.75">
      <c r="B342" s="22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2:11" ht="12.75">
      <c r="B343" s="22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2:11" ht="12.75">
      <c r="B344" s="22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2:11" ht="12.75">
      <c r="B345" s="22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2:11" ht="12.75">
      <c r="B346" s="22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2:11" ht="12.75">
      <c r="B347" s="22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2:11" ht="12.75">
      <c r="B348" s="22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2:11" ht="12.75">
      <c r="B349" s="22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2:11" ht="12.75">
      <c r="B350" s="22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2:11" ht="12.75">
      <c r="B351" s="22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2:11" ht="12.75">
      <c r="B352" s="22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2:11" ht="12.75">
      <c r="B353" s="22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2:11" ht="12.75">
      <c r="B354" s="22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2:11" ht="12.75">
      <c r="B355" s="22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2:11" ht="12.75">
      <c r="B356" s="22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2:11" ht="12.75">
      <c r="B357" s="22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2:11" ht="12.75">
      <c r="B358" s="22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2:11" ht="12.75">
      <c r="B359" s="22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2:11" ht="12.75">
      <c r="B360" s="22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2:11" ht="12.75">
      <c r="B361" s="22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2:11" ht="12.75">
      <c r="B362" s="22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2:11" ht="12.75">
      <c r="B363" s="22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2:11" ht="12.75">
      <c r="B364" s="22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2:11" ht="12.75">
      <c r="B365" s="22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2:11" ht="12.75">
      <c r="B366" s="22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2:11" ht="12.75">
      <c r="B367" s="22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2:11" ht="12.75">
      <c r="B368" s="22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2:11" ht="12.75">
      <c r="B369" s="22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2:11" ht="12.75">
      <c r="B370" s="22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2:11" ht="12.75">
      <c r="B371" s="22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2:11" ht="12.75">
      <c r="B372" s="22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2:11" ht="12.75">
      <c r="B373" s="22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2:11" ht="12.75">
      <c r="B374" s="22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2:11" ht="12.75">
      <c r="B375" s="22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2:11" ht="12.75">
      <c r="B376" s="22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2:11" ht="12.75">
      <c r="B377" s="22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2:11" ht="12.75">
      <c r="B378" s="22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2:11" ht="12.75">
      <c r="B379" s="22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2:11" ht="12.75">
      <c r="B380" s="22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2:11" ht="12.75">
      <c r="B381" s="22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2:11" ht="12.75">
      <c r="B382" s="22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2:11" ht="12.75">
      <c r="B383" s="22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2:11" ht="12.75">
      <c r="B384" s="22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2:11" ht="12.75">
      <c r="B385" s="22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2:11" ht="12.75">
      <c r="B386" s="22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2:11" ht="12.75">
      <c r="B387" s="22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2:11" ht="12.75">
      <c r="B388" s="22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2:11" ht="12.75">
      <c r="B389" s="22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2:11" ht="12.75">
      <c r="B390" s="22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2:11" ht="12.75">
      <c r="B391" s="22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2:11" ht="12.75">
      <c r="B392" s="22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2:11" ht="12.75">
      <c r="B393" s="22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2:11" ht="12.75">
      <c r="B394" s="22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2:11" ht="12.75">
      <c r="B395" s="22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2:11" ht="12.75">
      <c r="B396" s="22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2:11" ht="12.75">
      <c r="B397" s="22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2:11" ht="12.75">
      <c r="B398" s="22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2:11" ht="12.75">
      <c r="B399" s="22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2:11" ht="12.75">
      <c r="B400" s="22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2:11" ht="12.75">
      <c r="B401" s="22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2:11" ht="12.75">
      <c r="B402" s="22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2:11" ht="12.75">
      <c r="B403" s="22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2:11" ht="12.75">
      <c r="B404" s="22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2:11" ht="12.75">
      <c r="B405" s="22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2:11" ht="12.75">
      <c r="B406" s="22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2:11" ht="12.75">
      <c r="B407" s="22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2:11" ht="12.75">
      <c r="B408" s="22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2:11" ht="12.75">
      <c r="B409" s="22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2:11" ht="12.75">
      <c r="B410" s="22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2:11" ht="12.75">
      <c r="B411" s="22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2:11" ht="12.75">
      <c r="B412" s="22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2:11" ht="12.75">
      <c r="B413" s="22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2:11" ht="12.75">
      <c r="B414" s="22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2:11" ht="12.75">
      <c r="B415" s="22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2:11" ht="12.75">
      <c r="B416" s="22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2:11" ht="12.75">
      <c r="B417" s="22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2:11" ht="12.75">
      <c r="B418" s="22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2:11" ht="12.75">
      <c r="B419" s="22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2:11" ht="12.75">
      <c r="B420" s="22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2:11" ht="12.75">
      <c r="B421" s="22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2:11" ht="12.75">
      <c r="B422" s="22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2:11" ht="12.75">
      <c r="B423" s="22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2:11" ht="12.75">
      <c r="B424" s="22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2:11" ht="12.75">
      <c r="B425" s="22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2:11" ht="12.75">
      <c r="B426" s="22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2:11" ht="12.75">
      <c r="B427" s="22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2:11" ht="12.75">
      <c r="B428" s="22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2:11" ht="12.75">
      <c r="B429" s="22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2:11" ht="12.75">
      <c r="B430" s="22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2:11" ht="12.75">
      <c r="B431" s="22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2:11" ht="12.75">
      <c r="B432" s="22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2:11" ht="12.75">
      <c r="B433" s="22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2:11" ht="12.75">
      <c r="B434" s="22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2:11" ht="12.75">
      <c r="B435" s="22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2:11" ht="12.75">
      <c r="B436" s="22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2:11" ht="12.75">
      <c r="B437" s="22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2:11" ht="12.75">
      <c r="B438" s="22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2:11" ht="12.75">
      <c r="B439" s="22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2:11" ht="12.75">
      <c r="B440" s="22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2:11" ht="12.75">
      <c r="B441" s="22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2:11" ht="12.75">
      <c r="B442" s="22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2:11" ht="12.75">
      <c r="B443" s="22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2:11" ht="12.75">
      <c r="B444" s="22"/>
      <c r="C444" s="23"/>
      <c r="D444" s="23"/>
      <c r="E444" s="23"/>
      <c r="F444" s="23"/>
      <c r="G444" s="23"/>
      <c r="H444" s="23"/>
      <c r="I444" s="23"/>
      <c r="J444" s="23"/>
      <c r="K444" s="23"/>
    </row>
    <row r="445" spans="2:11" ht="12.75">
      <c r="B445" s="22"/>
      <c r="C445" s="23"/>
      <c r="D445" s="23"/>
      <c r="E445" s="23"/>
      <c r="F445" s="23"/>
      <c r="G445" s="23"/>
      <c r="H445" s="23"/>
      <c r="I445" s="23"/>
      <c r="J445" s="23"/>
      <c r="K445" s="23"/>
    </row>
    <row r="446" spans="2:11" ht="12.75">
      <c r="B446" s="22"/>
      <c r="C446" s="23"/>
      <c r="D446" s="23"/>
      <c r="E446" s="23"/>
      <c r="F446" s="23"/>
      <c r="G446" s="23"/>
      <c r="H446" s="23"/>
      <c r="I446" s="23"/>
      <c r="J446" s="23"/>
      <c r="K446" s="23"/>
    </row>
    <row r="447" spans="2:11" ht="12.75">
      <c r="B447" s="22"/>
      <c r="C447" s="23"/>
      <c r="D447" s="23"/>
      <c r="E447" s="23"/>
      <c r="F447" s="23"/>
      <c r="G447" s="23"/>
      <c r="H447" s="23"/>
      <c r="I447" s="23"/>
      <c r="J447" s="23"/>
      <c r="K447" s="23"/>
    </row>
    <row r="448" spans="2:11" ht="12.75">
      <c r="B448" s="22"/>
      <c r="C448" s="23"/>
      <c r="D448" s="23"/>
      <c r="E448" s="23"/>
      <c r="F448" s="23"/>
      <c r="G448" s="23"/>
      <c r="H448" s="23"/>
      <c r="I448" s="23"/>
      <c r="J448" s="23"/>
      <c r="K448" s="23"/>
    </row>
    <row r="449" spans="2:11" ht="12.75">
      <c r="B449" s="22"/>
      <c r="C449" s="23"/>
      <c r="D449" s="23"/>
      <c r="E449" s="23"/>
      <c r="F449" s="23"/>
      <c r="G449" s="23"/>
      <c r="H449" s="23"/>
      <c r="I449" s="23"/>
      <c r="J449" s="23"/>
      <c r="K449" s="23"/>
    </row>
    <row r="450" spans="2:11" ht="12.75">
      <c r="B450" s="22"/>
      <c r="C450" s="23"/>
      <c r="D450" s="23"/>
      <c r="E450" s="23"/>
      <c r="F450" s="23"/>
      <c r="G450" s="23"/>
      <c r="H450" s="23"/>
      <c r="I450" s="23"/>
      <c r="J450" s="23"/>
      <c r="K450" s="23"/>
    </row>
    <row r="451" spans="2:11" ht="12.75">
      <c r="B451" s="22"/>
      <c r="C451" s="23"/>
      <c r="D451" s="23"/>
      <c r="E451" s="23"/>
      <c r="F451" s="23"/>
      <c r="G451" s="23"/>
      <c r="H451" s="23"/>
      <c r="I451" s="23"/>
      <c r="J451" s="23"/>
      <c r="K451" s="23"/>
    </row>
    <row r="452" spans="2:11" ht="12.75">
      <c r="B452" s="22"/>
      <c r="C452" s="23"/>
      <c r="D452" s="23"/>
      <c r="E452" s="23"/>
      <c r="F452" s="23"/>
      <c r="G452" s="23"/>
      <c r="H452" s="23"/>
      <c r="I452" s="23"/>
      <c r="J452" s="23"/>
      <c r="K452" s="23"/>
    </row>
    <row r="453" spans="2:11" ht="12.75">
      <c r="B453" s="22"/>
      <c r="C453" s="23"/>
      <c r="D453" s="23"/>
      <c r="E453" s="23"/>
      <c r="F453" s="23"/>
      <c r="G453" s="23"/>
      <c r="H453" s="23"/>
      <c r="I453" s="23"/>
      <c r="J453" s="23"/>
      <c r="K453" s="23"/>
    </row>
    <row r="454" spans="2:11" ht="12.75">
      <c r="B454" s="22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2:11" ht="12.75">
      <c r="B455" s="22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2:11" ht="12.75">
      <c r="B456" s="22"/>
      <c r="C456" s="23"/>
      <c r="D456" s="23"/>
      <c r="E456" s="23"/>
      <c r="F456" s="23"/>
      <c r="G456" s="23"/>
      <c r="H456" s="23"/>
      <c r="I456" s="23"/>
      <c r="J456" s="23"/>
      <c r="K456" s="23"/>
    </row>
    <row r="457" spans="2:11" ht="12.75">
      <c r="B457" s="22"/>
      <c r="C457" s="23"/>
      <c r="D457" s="23"/>
      <c r="E457" s="23"/>
      <c r="F457" s="23"/>
      <c r="G457" s="23"/>
      <c r="H457" s="23"/>
      <c r="I457" s="23"/>
      <c r="J457" s="23"/>
      <c r="K457" s="23"/>
    </row>
    <row r="458" spans="2:11" ht="12.75">
      <c r="B458" s="22"/>
      <c r="C458" s="23"/>
      <c r="D458" s="23"/>
      <c r="E458" s="23"/>
      <c r="F458" s="23"/>
      <c r="G458" s="23"/>
      <c r="H458" s="23"/>
      <c r="I458" s="23"/>
      <c r="J458" s="23"/>
      <c r="K458" s="23"/>
    </row>
    <row r="459" spans="2:11" ht="12.75">
      <c r="B459" s="22"/>
      <c r="C459" s="23"/>
      <c r="D459" s="23"/>
      <c r="E459" s="23"/>
      <c r="F459" s="23"/>
      <c r="G459" s="23"/>
      <c r="H459" s="23"/>
      <c r="I459" s="23"/>
      <c r="J459" s="23"/>
      <c r="K459" s="23"/>
    </row>
    <row r="460" spans="2:11" ht="12.75">
      <c r="B460" s="22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2:11" ht="12.75">
      <c r="B461" s="22"/>
      <c r="C461" s="23"/>
      <c r="D461" s="23"/>
      <c r="E461" s="23"/>
      <c r="F461" s="23"/>
      <c r="G461" s="23"/>
      <c r="H461" s="23"/>
      <c r="I461" s="23"/>
      <c r="J461" s="23"/>
      <c r="K461" s="23"/>
    </row>
    <row r="462" spans="2:11" ht="12.75">
      <c r="B462" s="22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2:11" ht="12.75">
      <c r="B463" s="22"/>
      <c r="C463" s="23"/>
      <c r="D463" s="23"/>
      <c r="E463" s="23"/>
      <c r="F463" s="23"/>
      <c r="G463" s="23"/>
      <c r="H463" s="23"/>
      <c r="I463" s="23"/>
      <c r="J463" s="23"/>
      <c r="K463" s="23"/>
    </row>
    <row r="464" spans="2:11" ht="12.75">
      <c r="B464" s="22"/>
      <c r="C464" s="23"/>
      <c r="D464" s="23"/>
      <c r="E464" s="23"/>
      <c r="F464" s="23"/>
      <c r="G464" s="23"/>
      <c r="H464" s="23"/>
      <c r="I464" s="23"/>
      <c r="J464" s="23"/>
      <c r="K464" s="23"/>
    </row>
    <row r="465" spans="2:11" ht="12.75">
      <c r="B465" s="22"/>
      <c r="C465" s="23"/>
      <c r="D465" s="23"/>
      <c r="E465" s="23"/>
      <c r="F465" s="23"/>
      <c r="G465" s="23"/>
      <c r="H465" s="23"/>
      <c r="I465" s="23"/>
      <c r="J465" s="23"/>
      <c r="K465" s="23"/>
    </row>
    <row r="466" spans="2:11" ht="12.75">
      <c r="B466" s="22"/>
      <c r="C466" s="23"/>
      <c r="D466" s="23"/>
      <c r="E466" s="23"/>
      <c r="F466" s="23"/>
      <c r="G466" s="23"/>
      <c r="H466" s="23"/>
      <c r="I466" s="23"/>
      <c r="J466" s="23"/>
      <c r="K466" s="23"/>
    </row>
    <row r="467" spans="2:11" ht="12.75">
      <c r="B467" s="22"/>
      <c r="C467" s="23"/>
      <c r="D467" s="23"/>
      <c r="E467" s="23"/>
      <c r="F467" s="23"/>
      <c r="G467" s="23"/>
      <c r="H467" s="23"/>
      <c r="I467" s="23"/>
      <c r="J467" s="23"/>
      <c r="K467" s="23"/>
    </row>
    <row r="468" spans="2:11" ht="12.75">
      <c r="B468" s="22"/>
      <c r="C468" s="23"/>
      <c r="D468" s="23"/>
      <c r="E468" s="23"/>
      <c r="F468" s="23"/>
      <c r="G468" s="23"/>
      <c r="H468" s="23"/>
      <c r="I468" s="23"/>
      <c r="J468" s="23"/>
      <c r="K468" s="23"/>
    </row>
    <row r="469" spans="2:11" ht="12.75">
      <c r="B469" s="22"/>
      <c r="C469" s="23"/>
      <c r="D469" s="23"/>
      <c r="E469" s="23"/>
      <c r="F469" s="23"/>
      <c r="G469" s="23"/>
      <c r="H469" s="23"/>
      <c r="I469" s="23"/>
      <c r="J469" s="23"/>
      <c r="K469" s="23"/>
    </row>
    <row r="470" spans="2:11" ht="12.75">
      <c r="B470" s="22"/>
      <c r="C470" s="23"/>
      <c r="D470" s="23"/>
      <c r="E470" s="23"/>
      <c r="F470" s="23"/>
      <c r="G470" s="23"/>
      <c r="H470" s="23"/>
      <c r="I470" s="23"/>
      <c r="J470" s="23"/>
      <c r="K470" s="23"/>
    </row>
    <row r="471" spans="2:11" ht="12.75">
      <c r="B471" s="22"/>
      <c r="C471" s="23"/>
      <c r="D471" s="23"/>
      <c r="E471" s="23"/>
      <c r="F471" s="23"/>
      <c r="G471" s="23"/>
      <c r="H471" s="23"/>
      <c r="I471" s="23"/>
      <c r="J471" s="23"/>
      <c r="K471" s="23"/>
    </row>
    <row r="472" spans="2:11" ht="12.75">
      <c r="B472" s="22"/>
      <c r="C472" s="23"/>
      <c r="D472" s="23"/>
      <c r="E472" s="23"/>
      <c r="F472" s="23"/>
      <c r="G472" s="23"/>
      <c r="H472" s="23"/>
      <c r="I472" s="23"/>
      <c r="J472" s="23"/>
      <c r="K472" s="23"/>
    </row>
    <row r="473" spans="2:11" ht="12.75">
      <c r="B473" s="22"/>
      <c r="C473" s="23"/>
      <c r="D473" s="23"/>
      <c r="E473" s="23"/>
      <c r="F473" s="23"/>
      <c r="G473" s="23"/>
      <c r="H473" s="23"/>
      <c r="I473" s="23"/>
      <c r="J473" s="23"/>
      <c r="K473" s="23"/>
    </row>
    <row r="474" spans="2:11" ht="12.75">
      <c r="B474" s="22"/>
      <c r="C474" s="23"/>
      <c r="D474" s="23"/>
      <c r="E474" s="23"/>
      <c r="F474" s="23"/>
      <c r="G474" s="23"/>
      <c r="H474" s="23"/>
      <c r="I474" s="23"/>
      <c r="J474" s="23"/>
      <c r="K474" s="23"/>
    </row>
    <row r="475" spans="2:11" ht="12.75">
      <c r="B475" s="22"/>
      <c r="C475" s="23"/>
      <c r="D475" s="23"/>
      <c r="E475" s="23"/>
      <c r="F475" s="23"/>
      <c r="G475" s="23"/>
      <c r="H475" s="23"/>
      <c r="I475" s="23"/>
      <c r="J475" s="23"/>
      <c r="K475" s="23"/>
    </row>
    <row r="476" spans="2:11" ht="12.75">
      <c r="B476" s="22"/>
      <c r="C476" s="23"/>
      <c r="D476" s="23"/>
      <c r="E476" s="23"/>
      <c r="F476" s="23"/>
      <c r="G476" s="23"/>
      <c r="H476" s="23"/>
      <c r="I476" s="23"/>
      <c r="J476" s="23"/>
      <c r="K476" s="23"/>
    </row>
    <row r="477" spans="2:11" ht="12.75">
      <c r="B477" s="22"/>
      <c r="C477" s="23"/>
      <c r="D477" s="23"/>
      <c r="E477" s="23"/>
      <c r="F477" s="23"/>
      <c r="G477" s="23"/>
      <c r="H477" s="23"/>
      <c r="I477" s="23"/>
      <c r="J477" s="23"/>
      <c r="K477" s="23"/>
    </row>
    <row r="478" spans="2:11" ht="12.75">
      <c r="B478" s="22"/>
      <c r="C478" s="23"/>
      <c r="D478" s="23"/>
      <c r="E478" s="23"/>
      <c r="F478" s="23"/>
      <c r="G478" s="23"/>
      <c r="H478" s="23"/>
      <c r="I478" s="23"/>
      <c r="J478" s="23"/>
      <c r="K478" s="23"/>
    </row>
    <row r="479" spans="2:11" ht="12.75">
      <c r="B479" s="22"/>
      <c r="C479" s="23"/>
      <c r="D479" s="23"/>
      <c r="E479" s="23"/>
      <c r="F479" s="23"/>
      <c r="G479" s="23"/>
      <c r="H479" s="23"/>
      <c r="I479" s="23"/>
      <c r="J479" s="23"/>
      <c r="K479" s="23"/>
    </row>
    <row r="480" spans="2:11" ht="12.75">
      <c r="B480" s="22"/>
      <c r="C480" s="23"/>
      <c r="D480" s="23"/>
      <c r="E480" s="23"/>
      <c r="F480" s="23"/>
      <c r="G480" s="23"/>
      <c r="H480" s="23"/>
      <c r="I480" s="23"/>
      <c r="J480" s="23"/>
      <c r="K480" s="23"/>
    </row>
    <row r="481" spans="2:11" ht="12.75">
      <c r="B481" s="22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2:11" ht="12.75">
      <c r="B482" s="22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2:11" ht="12.75">
      <c r="B483" s="22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2:11" ht="12.75">
      <c r="B484" s="22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2:11" ht="12.75">
      <c r="B485" s="22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2:11" ht="12.75">
      <c r="B486" s="22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2:11" ht="12.75">
      <c r="B487" s="22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2:11" ht="12.75">
      <c r="B488" s="22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2:11" ht="12.75">
      <c r="B489" s="22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2:11" ht="12.75">
      <c r="B490" s="22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2:11" ht="12.75">
      <c r="B491" s="22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2:11" ht="12.75">
      <c r="B492" s="22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2:11" ht="12.75">
      <c r="B493" s="22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2:11" ht="12.75">
      <c r="B494" s="22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2:11" ht="12.75">
      <c r="B495" s="22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2:11" ht="12.75">
      <c r="B496" s="22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2:11" ht="12.75">
      <c r="B497" s="22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2:11" ht="12.75">
      <c r="B498" s="22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2:11" ht="12.75">
      <c r="B499" s="22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2:11" ht="12.75">
      <c r="B500" s="22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2:11" ht="12.75">
      <c r="B501" s="22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2:11" ht="12.75">
      <c r="B502" s="22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2:11" ht="12.75">
      <c r="B503" s="22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2:11" ht="12.75">
      <c r="B504" s="22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2:11" ht="12.75">
      <c r="B505" s="22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2:11" ht="12.75">
      <c r="B506" s="22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2:11" ht="12.75">
      <c r="B507" s="22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2:11" ht="12.75">
      <c r="B508" s="22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2:11" ht="12.75">
      <c r="B509" s="22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2:11" ht="12.75">
      <c r="B510" s="22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2:11" ht="12.75">
      <c r="B511" s="22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2:11" ht="12.75">
      <c r="B512" s="22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2:11" ht="12.75">
      <c r="B513" s="22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2:11" ht="12.75">
      <c r="B514" s="22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2:11" ht="12.75">
      <c r="B515" s="22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2:11" ht="12.75">
      <c r="B516" s="22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2:11" ht="12.75">
      <c r="B517" s="22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2:11" ht="12.75">
      <c r="B518" s="22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2:11" ht="12.75">
      <c r="B519" s="22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2:11" ht="12.75">
      <c r="B520" s="22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2:11" ht="12.75">
      <c r="B521" s="22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2:11" ht="12.75">
      <c r="B522" s="22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2:11" ht="12.75">
      <c r="B523" s="22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2:11" ht="12.75">
      <c r="B524" s="22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2:11" ht="12.75">
      <c r="B525" s="22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2:11" ht="12.75">
      <c r="B526" s="22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2:11" ht="12.75">
      <c r="B527" s="22"/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2:11" ht="12.75">
      <c r="B528" s="22"/>
      <c r="C528" s="23"/>
      <c r="D528" s="23"/>
      <c r="E528" s="23"/>
      <c r="F528" s="23"/>
      <c r="G528" s="23"/>
      <c r="H528" s="23"/>
      <c r="I528" s="23"/>
      <c r="J528" s="23"/>
      <c r="K528" s="23"/>
    </row>
    <row r="529" spans="2:11" ht="12.75">
      <c r="B529" s="22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2:11" ht="12.75">
      <c r="B530" s="22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2:11" ht="12.75">
      <c r="B531" s="22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2:11" ht="12.75">
      <c r="B532" s="22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2:11" ht="12.75">
      <c r="B533" s="22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2:11" ht="12.75">
      <c r="B534" s="22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2:11" ht="12.75">
      <c r="B535" s="22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2:11" ht="12.75">
      <c r="B536" s="22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2:11" ht="12.75">
      <c r="B537" s="22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2:11" ht="12.75">
      <c r="B538" s="22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2:11" ht="12.75">
      <c r="B539" s="22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2:11" ht="12.75">
      <c r="B540" s="22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2:11" ht="12.75">
      <c r="B541" s="22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2:11" ht="12.75">
      <c r="B542" s="22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2:11" ht="12.75"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2:11" ht="12.75"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2:11" ht="12.75"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2:11" ht="12.75"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2:11" ht="12.75"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2:11" ht="12.75"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2:11" ht="12.75"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2:11" ht="12.75"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2:11" ht="12.75"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2:11" ht="12.75">
      <c r="B552" s="23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2:11" ht="12.75"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2:11" ht="12.75"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2:11" ht="12.75"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2:11" ht="12.75"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2:11" ht="12.75"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2:11" ht="12.75"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2:11" ht="12.75"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2:11" ht="12.75"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2:11" ht="12.75"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2:11" ht="12.75"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2:11" ht="12.75"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2:11" ht="12.75"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2:11" ht="12.75"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2:11" ht="12.75"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2:11" ht="12.75"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</sheetData>
  <mergeCells count="10">
    <mergeCell ref="A1:K1"/>
    <mergeCell ref="A2:A3"/>
    <mergeCell ref="B2:B3"/>
    <mergeCell ref="C2:C3"/>
    <mergeCell ref="D2:D3"/>
    <mergeCell ref="H2:I2"/>
    <mergeCell ref="J2:J3"/>
    <mergeCell ref="K2:K3"/>
    <mergeCell ref="E2:F2"/>
    <mergeCell ref="G2:G3"/>
  </mergeCells>
  <printOptions horizontalCentered="1"/>
  <pageMargins left="0.1968503937007874" right="0.1968503937007874" top="0.7" bottom="0.7480314960629921" header="0.5118110236220472" footer="0.5118110236220472"/>
  <pageSetup horizontalDpi="600" verticalDpi="600" orientation="landscape" paperSize="9" scale="85" r:id="rId1"/>
  <headerFooter alignWithMargins="0">
    <oddHeader>&amp;RZałącznik Nr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82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5" customWidth="1"/>
    <col min="2" max="2" width="8.875" style="5" bestFit="1" customWidth="1"/>
    <col min="3" max="3" width="39.875" style="5" customWidth="1"/>
    <col min="4" max="5" width="14.75390625" style="5" customWidth="1"/>
    <col min="6" max="6" width="15.375" style="5" customWidth="1"/>
    <col min="7" max="8" width="14.75390625" style="5" customWidth="1"/>
    <col min="9" max="9" width="15.375" style="5" customWidth="1"/>
    <col min="10" max="11" width="10.00390625" style="5" customWidth="1"/>
    <col min="12" max="12" width="11.75390625" style="5" bestFit="1" customWidth="1"/>
    <col min="13" max="16384" width="9.125" style="5" customWidth="1"/>
  </cols>
  <sheetData>
    <row r="1" spans="1:11" s="2" customFormat="1" ht="23.25" customHeight="1">
      <c r="A1" s="212" t="s">
        <v>0</v>
      </c>
      <c r="B1" s="212" t="s">
        <v>1</v>
      </c>
      <c r="C1" s="213" t="s">
        <v>2</v>
      </c>
      <c r="D1" s="214" t="s">
        <v>89</v>
      </c>
      <c r="E1" s="216" t="s">
        <v>3</v>
      </c>
      <c r="F1" s="220"/>
      <c r="G1" s="214" t="s">
        <v>90</v>
      </c>
      <c r="H1" s="216" t="s">
        <v>3</v>
      </c>
      <c r="I1" s="217"/>
      <c r="J1" s="218" t="s">
        <v>33</v>
      </c>
      <c r="K1" s="219" t="s">
        <v>91</v>
      </c>
    </row>
    <row r="2" spans="1:11" s="2" customFormat="1" ht="55.5" customHeight="1">
      <c r="A2" s="212"/>
      <c r="B2" s="212"/>
      <c r="C2" s="213"/>
      <c r="D2" s="215"/>
      <c r="E2" s="45" t="s">
        <v>4</v>
      </c>
      <c r="F2" s="57" t="s">
        <v>5</v>
      </c>
      <c r="G2" s="215"/>
      <c r="H2" s="45" t="s">
        <v>4</v>
      </c>
      <c r="I2" s="28" t="s">
        <v>5</v>
      </c>
      <c r="J2" s="218"/>
      <c r="K2" s="219"/>
    </row>
    <row r="3" spans="1:11" s="3" customFormat="1" ht="11.25">
      <c r="A3" s="29">
        <v>1</v>
      </c>
      <c r="B3" s="29">
        <v>2</v>
      </c>
      <c r="C3" s="44">
        <v>3</v>
      </c>
      <c r="D3" s="52">
        <v>4</v>
      </c>
      <c r="E3" s="46">
        <v>5</v>
      </c>
      <c r="F3" s="44">
        <v>6</v>
      </c>
      <c r="G3" s="52">
        <v>7</v>
      </c>
      <c r="H3" s="46">
        <v>8</v>
      </c>
      <c r="I3" s="29">
        <v>9</v>
      </c>
      <c r="J3" s="29">
        <v>10</v>
      </c>
      <c r="K3" s="29">
        <v>11</v>
      </c>
    </row>
    <row r="4" spans="1:12" s="2" customFormat="1" ht="19.5" customHeight="1">
      <c r="A4" s="117">
        <v>600</v>
      </c>
      <c r="B4" s="117"/>
      <c r="C4" s="128" t="s">
        <v>6</v>
      </c>
      <c r="D4" s="142">
        <f aca="true" t="shared" si="0" ref="D4:D49">E4+F4</f>
        <v>18878711</v>
      </c>
      <c r="E4" s="135">
        <f>E5+E10</f>
        <v>8603553</v>
      </c>
      <c r="F4" s="135">
        <f>F5+F10</f>
        <v>10275158</v>
      </c>
      <c r="G4" s="160">
        <f aca="true" t="shared" si="1" ref="G4:G49">H4+I4</f>
        <v>18052311.22</v>
      </c>
      <c r="H4" s="154">
        <f>H5+H10</f>
        <v>8171865.01</v>
      </c>
      <c r="I4" s="154">
        <f>I5+I10</f>
        <v>9880446.21</v>
      </c>
      <c r="J4" s="10">
        <f>G4/D4</f>
        <v>0.956225836605052</v>
      </c>
      <c r="K4" s="10">
        <f>G4/$G$50</f>
        <v>0.4405628879307683</v>
      </c>
      <c r="L4" s="11"/>
    </row>
    <row r="5" spans="1:11" s="2" customFormat="1" ht="25.5">
      <c r="A5" s="118"/>
      <c r="B5" s="118">
        <v>60015</v>
      </c>
      <c r="C5" s="129" t="s">
        <v>7</v>
      </c>
      <c r="D5" s="143">
        <f t="shared" si="0"/>
        <v>18518711</v>
      </c>
      <c r="E5" s="136">
        <f>SUM(E6:E9)</f>
        <v>8243553</v>
      </c>
      <c r="F5" s="149">
        <f>SUM(F6:F9)</f>
        <v>10275158</v>
      </c>
      <c r="G5" s="161">
        <f t="shared" si="1"/>
        <v>17864223.02</v>
      </c>
      <c r="H5" s="155">
        <f>SUM(H6:H9)</f>
        <v>7983776.81</v>
      </c>
      <c r="I5" s="123">
        <f>SUM(I6:I9)</f>
        <v>9880446.21</v>
      </c>
      <c r="J5" s="25">
        <f aca="true" t="shared" si="2" ref="J5:J50">G5/D5</f>
        <v>0.9646580164245773</v>
      </c>
      <c r="K5" s="25">
        <f aca="true" t="shared" si="3" ref="K5:K50">G5/$G$50</f>
        <v>0.4359726346624835</v>
      </c>
    </row>
    <row r="6" spans="1:11" ht="38.25">
      <c r="A6" s="119"/>
      <c r="B6" s="118"/>
      <c r="C6" s="130" t="s">
        <v>65</v>
      </c>
      <c r="D6" s="144">
        <f t="shared" si="0"/>
        <v>14768711</v>
      </c>
      <c r="E6" s="137">
        <v>4493553</v>
      </c>
      <c r="F6" s="150">
        <v>10275158</v>
      </c>
      <c r="G6" s="162">
        <f t="shared" si="1"/>
        <v>14328688.260000002</v>
      </c>
      <c r="H6" s="156">
        <v>4448242.05</v>
      </c>
      <c r="I6" s="124">
        <v>9880446.21</v>
      </c>
      <c r="J6" s="167">
        <f t="shared" si="2"/>
        <v>0.9702057451053109</v>
      </c>
      <c r="K6" s="167">
        <f t="shared" si="3"/>
        <v>0.34968864668649874</v>
      </c>
    </row>
    <row r="7" spans="1:11" ht="38.25">
      <c r="A7" s="119"/>
      <c r="B7" s="118"/>
      <c r="C7" s="130" t="s">
        <v>92</v>
      </c>
      <c r="D7" s="145">
        <f>E7+F7</f>
        <v>150000</v>
      </c>
      <c r="E7" s="137">
        <v>150000</v>
      </c>
      <c r="F7" s="150"/>
      <c r="G7" s="163">
        <f>H7+I7</f>
        <v>42090</v>
      </c>
      <c r="H7" s="156">
        <v>42090</v>
      </c>
      <c r="I7" s="124"/>
      <c r="J7" s="167">
        <f t="shared" si="2"/>
        <v>0.2806</v>
      </c>
      <c r="K7" s="167">
        <f t="shared" si="3"/>
        <v>0.0010271976661061597</v>
      </c>
    </row>
    <row r="8" spans="1:11" ht="38.25">
      <c r="A8" s="119"/>
      <c r="B8" s="118"/>
      <c r="C8" s="130" t="s">
        <v>93</v>
      </c>
      <c r="D8" s="145">
        <f>E8+F8</f>
        <v>100000</v>
      </c>
      <c r="E8" s="137">
        <v>100000</v>
      </c>
      <c r="F8" s="150"/>
      <c r="G8" s="163">
        <f>H8+I8</f>
        <v>0</v>
      </c>
      <c r="H8" s="156"/>
      <c r="I8" s="124"/>
      <c r="J8" s="167">
        <f t="shared" si="2"/>
        <v>0</v>
      </c>
      <c r="K8" s="167">
        <f t="shared" si="3"/>
        <v>0</v>
      </c>
    </row>
    <row r="9" spans="1:11" s="2" customFormat="1" ht="38.25">
      <c r="A9" s="119"/>
      <c r="B9" s="118"/>
      <c r="C9" s="130" t="s">
        <v>94</v>
      </c>
      <c r="D9" s="145">
        <f t="shared" si="0"/>
        <v>3500000</v>
      </c>
      <c r="E9" s="137">
        <v>3500000</v>
      </c>
      <c r="F9" s="150"/>
      <c r="G9" s="163">
        <f t="shared" si="1"/>
        <v>3493444.76</v>
      </c>
      <c r="H9" s="156">
        <v>3493444.76</v>
      </c>
      <c r="I9" s="124"/>
      <c r="J9" s="167">
        <f t="shared" si="2"/>
        <v>0.9981270742857142</v>
      </c>
      <c r="K9" s="167">
        <f t="shared" si="3"/>
        <v>0.08525679030987866</v>
      </c>
    </row>
    <row r="10" spans="1:11" ht="14.25">
      <c r="A10" s="118"/>
      <c r="B10" s="118">
        <v>60095</v>
      </c>
      <c r="C10" s="129" t="s">
        <v>18</v>
      </c>
      <c r="D10" s="145">
        <f t="shared" si="0"/>
        <v>360000</v>
      </c>
      <c r="E10" s="138">
        <f>E11</f>
        <v>360000</v>
      </c>
      <c r="F10" s="151">
        <f>F11</f>
        <v>0</v>
      </c>
      <c r="G10" s="163">
        <f t="shared" si="1"/>
        <v>188088.2</v>
      </c>
      <c r="H10" s="157">
        <f>H11</f>
        <v>188088.2</v>
      </c>
      <c r="I10" s="125">
        <f>I11</f>
        <v>0</v>
      </c>
      <c r="J10" s="25">
        <f t="shared" si="2"/>
        <v>0.5224672222222223</v>
      </c>
      <c r="K10" s="25">
        <f t="shared" si="3"/>
        <v>0.004590253268284832</v>
      </c>
    </row>
    <row r="11" spans="1:11" s="2" customFormat="1" ht="25.5">
      <c r="A11" s="118"/>
      <c r="B11" s="118"/>
      <c r="C11" s="130" t="s">
        <v>95</v>
      </c>
      <c r="D11" s="145">
        <f t="shared" si="0"/>
        <v>360000</v>
      </c>
      <c r="E11" s="137">
        <v>360000</v>
      </c>
      <c r="F11" s="150"/>
      <c r="G11" s="163">
        <f t="shared" si="1"/>
        <v>188088.2</v>
      </c>
      <c r="H11" s="156">
        <v>188088.2</v>
      </c>
      <c r="I11" s="124"/>
      <c r="J11" s="167">
        <f t="shared" si="2"/>
        <v>0.5224672222222223</v>
      </c>
      <c r="K11" s="167">
        <f t="shared" si="3"/>
        <v>0.004590253268284832</v>
      </c>
    </row>
    <row r="12" spans="1:11" s="2" customFormat="1" ht="19.5" customHeight="1">
      <c r="A12" s="117">
        <v>700</v>
      </c>
      <c r="B12" s="117"/>
      <c r="C12" s="128" t="s">
        <v>56</v>
      </c>
      <c r="D12" s="142">
        <f t="shared" si="0"/>
        <v>4975000</v>
      </c>
      <c r="E12" s="135">
        <f>E13+E17</f>
        <v>4975000</v>
      </c>
      <c r="F12" s="128">
        <f>F13+F17</f>
        <v>0</v>
      </c>
      <c r="G12" s="160">
        <f t="shared" si="1"/>
        <v>3496006.88</v>
      </c>
      <c r="H12" s="154">
        <f>H13+H17</f>
        <v>3496006.88</v>
      </c>
      <c r="I12" s="122">
        <f>I13+I17</f>
        <v>0</v>
      </c>
      <c r="J12" s="10">
        <f t="shared" si="2"/>
        <v>0.7027149507537688</v>
      </c>
      <c r="K12" s="10">
        <f t="shared" si="3"/>
        <v>0.08531931831378181</v>
      </c>
    </row>
    <row r="13" spans="1:11" s="2" customFormat="1" ht="15">
      <c r="A13" s="118"/>
      <c r="B13" s="118">
        <v>70001</v>
      </c>
      <c r="C13" s="129" t="s">
        <v>9</v>
      </c>
      <c r="D13" s="143">
        <f t="shared" si="0"/>
        <v>2475000</v>
      </c>
      <c r="E13" s="138">
        <f>SUM(E14:E16)</f>
        <v>2475000</v>
      </c>
      <c r="F13" s="151">
        <f>SUM(F14:F16)</f>
        <v>0</v>
      </c>
      <c r="G13" s="161">
        <f t="shared" si="1"/>
        <v>996006.88</v>
      </c>
      <c r="H13" s="157">
        <f>SUM(H14:H16)</f>
        <v>996006.88</v>
      </c>
      <c r="I13" s="125">
        <f>SUM(I14:I16)</f>
        <v>0</v>
      </c>
      <c r="J13" s="25">
        <f t="shared" si="2"/>
        <v>0.4024270222222222</v>
      </c>
      <c r="K13" s="25">
        <f t="shared" si="3"/>
        <v>0.024307340046606743</v>
      </c>
    </row>
    <row r="14" spans="1:11" ht="38.25">
      <c r="A14" s="119"/>
      <c r="B14" s="119"/>
      <c r="C14" s="131" t="s">
        <v>66</v>
      </c>
      <c r="D14" s="145">
        <f t="shared" si="0"/>
        <v>1034700</v>
      </c>
      <c r="E14" s="137">
        <v>1034700</v>
      </c>
      <c r="F14" s="150"/>
      <c r="G14" s="163">
        <f t="shared" si="1"/>
        <v>995800.48</v>
      </c>
      <c r="H14" s="156">
        <v>995800.48</v>
      </c>
      <c r="I14" s="124"/>
      <c r="J14" s="167">
        <f t="shared" si="2"/>
        <v>0.9624050256112883</v>
      </c>
      <c r="K14" s="167">
        <f t="shared" si="3"/>
        <v>0.024302302897681004</v>
      </c>
    </row>
    <row r="15" spans="1:11" s="2" customFormat="1" ht="38.25">
      <c r="A15" s="119"/>
      <c r="B15" s="119"/>
      <c r="C15" s="131" t="s">
        <v>96</v>
      </c>
      <c r="D15" s="145">
        <f>E15+F15</f>
        <v>1000300</v>
      </c>
      <c r="E15" s="137">
        <v>1000300</v>
      </c>
      <c r="F15" s="150"/>
      <c r="G15" s="163">
        <f>H15+I15</f>
        <v>206.4</v>
      </c>
      <c r="H15" s="156">
        <v>206.4</v>
      </c>
      <c r="I15" s="124"/>
      <c r="J15" s="167">
        <f t="shared" si="2"/>
        <v>0.00020633809857042887</v>
      </c>
      <c r="K15" s="167">
        <f t="shared" si="3"/>
        <v>5.037148925737975E-06</v>
      </c>
    </row>
    <row r="16" spans="1:11" s="2" customFormat="1" ht="25.5">
      <c r="A16" s="119"/>
      <c r="B16" s="119"/>
      <c r="C16" s="131" t="s">
        <v>97</v>
      </c>
      <c r="D16" s="144">
        <f t="shared" si="0"/>
        <v>440000</v>
      </c>
      <c r="E16" s="137">
        <v>440000</v>
      </c>
      <c r="F16" s="150"/>
      <c r="G16" s="162">
        <f t="shared" si="1"/>
        <v>0</v>
      </c>
      <c r="H16" s="156"/>
      <c r="I16" s="124"/>
      <c r="J16" s="167">
        <f t="shared" si="2"/>
        <v>0</v>
      </c>
      <c r="K16" s="167">
        <f t="shared" si="3"/>
        <v>0</v>
      </c>
    </row>
    <row r="17" spans="1:11" ht="15">
      <c r="A17" s="120"/>
      <c r="B17" s="120">
        <v>70021</v>
      </c>
      <c r="C17" s="132" t="s">
        <v>98</v>
      </c>
      <c r="D17" s="143">
        <f>E17+F17</f>
        <v>2500000</v>
      </c>
      <c r="E17" s="136">
        <f>E18</f>
        <v>2500000</v>
      </c>
      <c r="F17" s="149">
        <f>F18</f>
        <v>0</v>
      </c>
      <c r="G17" s="161">
        <f>H17+I17</f>
        <v>2500000</v>
      </c>
      <c r="H17" s="155">
        <f>H18</f>
        <v>2500000</v>
      </c>
      <c r="I17" s="123">
        <f>I18</f>
        <v>0</v>
      </c>
      <c r="J17" s="25">
        <f t="shared" si="2"/>
        <v>1</v>
      </c>
      <c r="K17" s="25">
        <f t="shared" si="3"/>
        <v>0.061011978267175075</v>
      </c>
    </row>
    <row r="18" spans="1:11" ht="38.25">
      <c r="A18" s="118"/>
      <c r="B18" s="118"/>
      <c r="C18" s="130" t="s">
        <v>99</v>
      </c>
      <c r="D18" s="145">
        <f>E18+F18</f>
        <v>2500000</v>
      </c>
      <c r="E18" s="137">
        <v>2500000</v>
      </c>
      <c r="F18" s="150"/>
      <c r="G18" s="163">
        <f>H18+I18</f>
        <v>2500000</v>
      </c>
      <c r="H18" s="156">
        <v>2500000</v>
      </c>
      <c r="I18" s="124"/>
      <c r="J18" s="167">
        <f t="shared" si="2"/>
        <v>1</v>
      </c>
      <c r="K18" s="167">
        <f t="shared" si="3"/>
        <v>0.061011978267175075</v>
      </c>
    </row>
    <row r="19" spans="1:11" ht="19.5" customHeight="1">
      <c r="A19" s="117">
        <v>710</v>
      </c>
      <c r="B19" s="117"/>
      <c r="C19" s="128" t="s">
        <v>26</v>
      </c>
      <c r="D19" s="142">
        <f t="shared" si="0"/>
        <v>500000</v>
      </c>
      <c r="E19" s="135">
        <f>E20</f>
        <v>500000</v>
      </c>
      <c r="F19" s="128">
        <f>F20</f>
        <v>0</v>
      </c>
      <c r="G19" s="160">
        <f t="shared" si="1"/>
        <v>448623.16</v>
      </c>
      <c r="H19" s="154">
        <f>H20</f>
        <v>448623.16</v>
      </c>
      <c r="I19" s="122">
        <f>I20</f>
        <v>0</v>
      </c>
      <c r="J19" s="10">
        <f t="shared" si="2"/>
        <v>0.8972463199999999</v>
      </c>
      <c r="K19" s="10">
        <f t="shared" si="3"/>
        <v>0.010948554595228562</v>
      </c>
    </row>
    <row r="20" spans="1:11" s="2" customFormat="1" ht="15">
      <c r="A20" s="118"/>
      <c r="B20" s="118">
        <v>71035</v>
      </c>
      <c r="C20" s="129" t="s">
        <v>27</v>
      </c>
      <c r="D20" s="143">
        <f t="shared" si="0"/>
        <v>500000</v>
      </c>
      <c r="E20" s="136">
        <f>SUM(E21:E22)</f>
        <v>500000</v>
      </c>
      <c r="F20" s="149">
        <f>SUM(F21:F22)</f>
        <v>0</v>
      </c>
      <c r="G20" s="161">
        <f t="shared" si="1"/>
        <v>448623.16</v>
      </c>
      <c r="H20" s="155">
        <f>SUM(H21:H22)</f>
        <v>448623.16</v>
      </c>
      <c r="I20" s="123">
        <f>SUM(I21:I22)</f>
        <v>0</v>
      </c>
      <c r="J20" s="25">
        <f t="shared" si="2"/>
        <v>0.8972463199999999</v>
      </c>
      <c r="K20" s="25">
        <f t="shared" si="3"/>
        <v>0.010948554595228562</v>
      </c>
    </row>
    <row r="21" spans="1:11" ht="38.25">
      <c r="A21" s="119"/>
      <c r="B21" s="119"/>
      <c r="C21" s="130" t="s">
        <v>100</v>
      </c>
      <c r="D21" s="145">
        <f t="shared" si="0"/>
        <v>450000</v>
      </c>
      <c r="E21" s="137">
        <v>450000</v>
      </c>
      <c r="F21" s="150"/>
      <c r="G21" s="163">
        <f t="shared" si="1"/>
        <v>448623.16</v>
      </c>
      <c r="H21" s="156">
        <v>448623.16</v>
      </c>
      <c r="I21" s="124"/>
      <c r="J21" s="167">
        <f t="shared" si="2"/>
        <v>0.9969403555555555</v>
      </c>
      <c r="K21" s="167">
        <f t="shared" si="3"/>
        <v>0.010948554595228562</v>
      </c>
    </row>
    <row r="22" spans="1:11" ht="38.25">
      <c r="A22" s="119"/>
      <c r="B22" s="119"/>
      <c r="C22" s="130" t="s">
        <v>101</v>
      </c>
      <c r="D22" s="145">
        <f t="shared" si="0"/>
        <v>50000</v>
      </c>
      <c r="E22" s="137">
        <v>50000</v>
      </c>
      <c r="F22" s="150"/>
      <c r="G22" s="163">
        <f t="shared" si="1"/>
        <v>0</v>
      </c>
      <c r="H22" s="156"/>
      <c r="I22" s="124"/>
      <c r="J22" s="167">
        <f t="shared" si="2"/>
        <v>0</v>
      </c>
      <c r="K22" s="167">
        <f t="shared" si="3"/>
        <v>0</v>
      </c>
    </row>
    <row r="23" spans="1:11" ht="19.5" customHeight="1">
      <c r="A23" s="117">
        <v>750</v>
      </c>
      <c r="B23" s="117"/>
      <c r="C23" s="128" t="s">
        <v>10</v>
      </c>
      <c r="D23" s="142">
        <f t="shared" si="0"/>
        <v>96127</v>
      </c>
      <c r="E23" s="135">
        <f>E24</f>
        <v>96127</v>
      </c>
      <c r="F23" s="128">
        <f>F24</f>
        <v>0</v>
      </c>
      <c r="G23" s="160">
        <f t="shared" si="1"/>
        <v>96126.98</v>
      </c>
      <c r="H23" s="154">
        <f>H24</f>
        <v>96126.98</v>
      </c>
      <c r="I23" s="122">
        <f>I24</f>
        <v>0</v>
      </c>
      <c r="J23" s="10">
        <f t="shared" si="2"/>
        <v>0.9999997919419101</v>
      </c>
      <c r="K23" s="10">
        <f t="shared" si="3"/>
        <v>0.0023459588858596695</v>
      </c>
    </row>
    <row r="24" spans="1:11" ht="25.5">
      <c r="A24" s="118"/>
      <c r="B24" s="118">
        <v>75023</v>
      </c>
      <c r="C24" s="129" t="s">
        <v>11</v>
      </c>
      <c r="D24" s="143">
        <f t="shared" si="0"/>
        <v>96127</v>
      </c>
      <c r="E24" s="138">
        <f>SUM(E25:E25)</f>
        <v>96127</v>
      </c>
      <c r="F24" s="151">
        <f>SUM(F25:F25)</f>
        <v>0</v>
      </c>
      <c r="G24" s="161">
        <f t="shared" si="1"/>
        <v>96126.98</v>
      </c>
      <c r="H24" s="157">
        <f>SUM(H25:H25)</f>
        <v>96126.98</v>
      </c>
      <c r="I24" s="125">
        <f>SUM(I25:I25)</f>
        <v>0</v>
      </c>
      <c r="J24" s="25">
        <f t="shared" si="2"/>
        <v>0.9999997919419101</v>
      </c>
      <c r="K24" s="25">
        <f t="shared" si="3"/>
        <v>0.0023459588858596695</v>
      </c>
    </row>
    <row r="25" spans="1:11" ht="25.5">
      <c r="A25" s="121"/>
      <c r="B25" s="121"/>
      <c r="C25" s="133" t="s">
        <v>113</v>
      </c>
      <c r="D25" s="145">
        <f t="shared" si="0"/>
        <v>96127</v>
      </c>
      <c r="E25" s="139">
        <v>96127</v>
      </c>
      <c r="F25" s="152"/>
      <c r="G25" s="163">
        <f t="shared" si="1"/>
        <v>96126.98</v>
      </c>
      <c r="H25" s="158">
        <v>96126.98</v>
      </c>
      <c r="I25" s="126"/>
      <c r="J25" s="167">
        <f t="shared" si="2"/>
        <v>0.9999997919419101</v>
      </c>
      <c r="K25" s="167">
        <f t="shared" si="3"/>
        <v>0.0023459588858596695</v>
      </c>
    </row>
    <row r="26" spans="1:12" ht="19.5" customHeight="1">
      <c r="A26" s="117">
        <v>801</v>
      </c>
      <c r="B26" s="117"/>
      <c r="C26" s="128" t="s">
        <v>13</v>
      </c>
      <c r="D26" s="142">
        <f t="shared" si="0"/>
        <v>860000</v>
      </c>
      <c r="E26" s="135">
        <f>E27</f>
        <v>860000</v>
      </c>
      <c r="F26" s="128">
        <f>F27</f>
        <v>0</v>
      </c>
      <c r="G26" s="160">
        <f t="shared" si="1"/>
        <v>860000</v>
      </c>
      <c r="H26" s="154">
        <f>H27</f>
        <v>860000</v>
      </c>
      <c r="I26" s="122">
        <f>I27</f>
        <v>0</v>
      </c>
      <c r="J26" s="10">
        <f t="shared" si="2"/>
        <v>1</v>
      </c>
      <c r="K26" s="10">
        <f t="shared" si="3"/>
        <v>0.02098812052390823</v>
      </c>
      <c r="L26" s="200"/>
    </row>
    <row r="27" spans="1:11" ht="15">
      <c r="A27" s="118"/>
      <c r="B27" s="118">
        <v>80120</v>
      </c>
      <c r="C27" s="129" t="s">
        <v>16</v>
      </c>
      <c r="D27" s="143">
        <f t="shared" si="0"/>
        <v>860000</v>
      </c>
      <c r="E27" s="138">
        <f>SUM(E28:E28)</f>
        <v>860000</v>
      </c>
      <c r="F27" s="151">
        <f>SUM(F28:F28)</f>
        <v>0</v>
      </c>
      <c r="G27" s="161">
        <f t="shared" si="1"/>
        <v>860000</v>
      </c>
      <c r="H27" s="157">
        <f>SUM(H28:H28)</f>
        <v>860000</v>
      </c>
      <c r="I27" s="125">
        <f>SUM(I28:I28)</f>
        <v>0</v>
      </c>
      <c r="J27" s="25">
        <f t="shared" si="2"/>
        <v>1</v>
      </c>
      <c r="K27" s="25">
        <f t="shared" si="3"/>
        <v>0.02098812052390823</v>
      </c>
    </row>
    <row r="28" spans="1:11" ht="14.25">
      <c r="A28" s="118"/>
      <c r="B28" s="118"/>
      <c r="C28" s="131" t="s">
        <v>102</v>
      </c>
      <c r="D28" s="145">
        <f t="shared" si="0"/>
        <v>860000</v>
      </c>
      <c r="E28" s="140">
        <v>860000</v>
      </c>
      <c r="F28" s="153"/>
      <c r="G28" s="163">
        <f t="shared" si="1"/>
        <v>860000</v>
      </c>
      <c r="H28" s="159">
        <v>860000</v>
      </c>
      <c r="I28" s="127"/>
      <c r="J28" s="168">
        <f t="shared" si="2"/>
        <v>1</v>
      </c>
      <c r="K28" s="168">
        <f t="shared" si="3"/>
        <v>0.02098812052390823</v>
      </c>
    </row>
    <row r="29" spans="1:11" ht="25.5">
      <c r="A29" s="117">
        <v>853</v>
      </c>
      <c r="B29" s="117"/>
      <c r="C29" s="31" t="s">
        <v>51</v>
      </c>
      <c r="D29" s="142">
        <f>E29+F29</f>
        <v>115400</v>
      </c>
      <c r="E29" s="135">
        <f>E30</f>
        <v>115400</v>
      </c>
      <c r="F29" s="128">
        <f>F30</f>
        <v>0</v>
      </c>
      <c r="G29" s="160">
        <f>H29+I29</f>
        <v>79446.4</v>
      </c>
      <c r="H29" s="154">
        <f>H30</f>
        <v>79446.4</v>
      </c>
      <c r="I29" s="122">
        <f>I30</f>
        <v>0</v>
      </c>
      <c r="J29" s="10">
        <f t="shared" si="2"/>
        <v>0.6884436741767764</v>
      </c>
      <c r="K29" s="10">
        <f t="shared" si="3"/>
        <v>0.0019388728120821191</v>
      </c>
    </row>
    <row r="30" spans="1:11" ht="15">
      <c r="A30" s="118"/>
      <c r="B30" s="118">
        <v>85305</v>
      </c>
      <c r="C30" s="129" t="s">
        <v>28</v>
      </c>
      <c r="D30" s="143">
        <f>E30+F30</f>
        <v>115400</v>
      </c>
      <c r="E30" s="138">
        <f>SUM(E31:E31)</f>
        <v>115400</v>
      </c>
      <c r="F30" s="151">
        <f>SUM(F31:F31)</f>
        <v>0</v>
      </c>
      <c r="G30" s="161">
        <f>H30+I30</f>
        <v>79446.4</v>
      </c>
      <c r="H30" s="157">
        <f>SUM(H31:H31)</f>
        <v>79446.4</v>
      </c>
      <c r="I30" s="125">
        <f>SUM(I31:I31)</f>
        <v>0</v>
      </c>
      <c r="J30" s="25">
        <f t="shared" si="2"/>
        <v>0.6884436741767764</v>
      </c>
      <c r="K30" s="25">
        <f t="shared" si="3"/>
        <v>0.0019388728120821191</v>
      </c>
    </row>
    <row r="31" spans="1:11" ht="25.5">
      <c r="A31" s="118"/>
      <c r="B31" s="118"/>
      <c r="C31" s="33" t="s">
        <v>103</v>
      </c>
      <c r="D31" s="145">
        <f>E31+F31</f>
        <v>115400</v>
      </c>
      <c r="E31" s="140">
        <v>115400</v>
      </c>
      <c r="F31" s="153"/>
      <c r="G31" s="163">
        <f>H31+I31</f>
        <v>79446.4</v>
      </c>
      <c r="H31" s="159">
        <v>79446.4</v>
      </c>
      <c r="I31" s="127"/>
      <c r="J31" s="168">
        <f t="shared" si="2"/>
        <v>0.6884436741767764</v>
      </c>
      <c r="K31" s="168">
        <f t="shared" si="3"/>
        <v>0.0019388728120821191</v>
      </c>
    </row>
    <row r="32" spans="1:11" ht="25.5">
      <c r="A32" s="117">
        <v>900</v>
      </c>
      <c r="B32" s="117"/>
      <c r="C32" s="128" t="s">
        <v>19</v>
      </c>
      <c r="D32" s="146">
        <f t="shared" si="0"/>
        <v>17384000</v>
      </c>
      <c r="E32" s="135">
        <f>E33</f>
        <v>6415167</v>
      </c>
      <c r="F32" s="128">
        <f>F33</f>
        <v>10968833</v>
      </c>
      <c r="G32" s="164">
        <f t="shared" si="1"/>
        <v>12925679.7</v>
      </c>
      <c r="H32" s="154">
        <f>H33</f>
        <v>6262190.9799999995</v>
      </c>
      <c r="I32" s="122">
        <f>I33</f>
        <v>6663488.72</v>
      </c>
      <c r="J32" s="10">
        <f t="shared" si="2"/>
        <v>0.7435388690750114</v>
      </c>
      <c r="K32" s="10">
        <f t="shared" si="3"/>
        <v>0.3154485155779464</v>
      </c>
    </row>
    <row r="33" spans="1:11" ht="15">
      <c r="A33" s="118"/>
      <c r="B33" s="118">
        <v>90095</v>
      </c>
      <c r="C33" s="129" t="s">
        <v>18</v>
      </c>
      <c r="D33" s="143">
        <f t="shared" si="0"/>
        <v>17384000</v>
      </c>
      <c r="E33" s="138">
        <f>SUM(E34:E38)</f>
        <v>6415167</v>
      </c>
      <c r="F33" s="151">
        <f>SUM(F34:F38)</f>
        <v>10968833</v>
      </c>
      <c r="G33" s="161">
        <f t="shared" si="1"/>
        <v>12925679.7</v>
      </c>
      <c r="H33" s="157">
        <f>SUM(H34:H38)</f>
        <v>6262190.9799999995</v>
      </c>
      <c r="I33" s="125">
        <f>SUM(I34:I38)</f>
        <v>6663488.72</v>
      </c>
      <c r="J33" s="25">
        <f t="shared" si="2"/>
        <v>0.7435388690750114</v>
      </c>
      <c r="K33" s="25">
        <f t="shared" si="3"/>
        <v>0.3154485155779464</v>
      </c>
    </row>
    <row r="34" spans="1:11" ht="14.25">
      <c r="A34" s="118"/>
      <c r="B34" s="118"/>
      <c r="C34" s="131" t="s">
        <v>57</v>
      </c>
      <c r="D34" s="147">
        <f t="shared" si="0"/>
        <v>40000</v>
      </c>
      <c r="E34" s="137">
        <v>40000</v>
      </c>
      <c r="F34" s="150"/>
      <c r="G34" s="165">
        <f t="shared" si="1"/>
        <v>38687.67</v>
      </c>
      <c r="H34" s="156">
        <v>38687.67</v>
      </c>
      <c r="I34" s="124"/>
      <c r="J34" s="167">
        <f t="shared" si="2"/>
        <v>0.9671917499999999</v>
      </c>
      <c r="K34" s="167">
        <f t="shared" si="3"/>
        <v>0.0009441645124990565</v>
      </c>
    </row>
    <row r="35" spans="1:11" ht="51">
      <c r="A35" s="118"/>
      <c r="B35" s="118"/>
      <c r="C35" s="131" t="s">
        <v>104</v>
      </c>
      <c r="D35" s="147">
        <f t="shared" si="0"/>
        <v>13280000</v>
      </c>
      <c r="E35" s="137">
        <v>4811167</v>
      </c>
      <c r="F35" s="150">
        <v>8468833</v>
      </c>
      <c r="G35" s="165">
        <f t="shared" si="1"/>
        <v>11469648.76</v>
      </c>
      <c r="H35" s="156">
        <v>4806160.04</v>
      </c>
      <c r="I35" s="124">
        <v>6663488.72</v>
      </c>
      <c r="J35" s="167">
        <f t="shared" si="2"/>
        <v>0.8636783704819277</v>
      </c>
      <c r="K35" s="167">
        <f t="shared" si="3"/>
        <v>0.2799143843509006</v>
      </c>
    </row>
    <row r="36" spans="1:11" ht="25.5">
      <c r="A36" s="118"/>
      <c r="B36" s="118"/>
      <c r="C36" s="131" t="s">
        <v>105</v>
      </c>
      <c r="D36" s="147">
        <f t="shared" si="0"/>
        <v>3000000</v>
      </c>
      <c r="E36" s="137">
        <v>500000</v>
      </c>
      <c r="F36" s="150">
        <v>2500000</v>
      </c>
      <c r="G36" s="165">
        <f t="shared" si="1"/>
        <v>460618.26</v>
      </c>
      <c r="H36" s="156">
        <v>460618.26</v>
      </c>
      <c r="I36" s="124"/>
      <c r="J36" s="167">
        <f t="shared" si="2"/>
        <v>0.15353942</v>
      </c>
      <c r="K36" s="167">
        <f t="shared" si="3"/>
        <v>0.0112412925074336</v>
      </c>
    </row>
    <row r="37" spans="1:11" ht="51">
      <c r="A37" s="118"/>
      <c r="B37" s="118"/>
      <c r="C37" s="130" t="s">
        <v>106</v>
      </c>
      <c r="D37" s="145">
        <f t="shared" si="0"/>
        <v>450000</v>
      </c>
      <c r="E37" s="137">
        <v>450000</v>
      </c>
      <c r="F37" s="150"/>
      <c r="G37" s="163">
        <f t="shared" si="1"/>
        <v>445788.45</v>
      </c>
      <c r="H37" s="156">
        <v>445788.45</v>
      </c>
      <c r="I37" s="124"/>
      <c r="J37" s="167">
        <f t="shared" si="2"/>
        <v>0.990641</v>
      </c>
      <c r="K37" s="167">
        <f t="shared" si="3"/>
        <v>0.010879374089263066</v>
      </c>
    </row>
    <row r="38" spans="1:11" ht="63.75">
      <c r="A38" s="118"/>
      <c r="B38" s="118"/>
      <c r="C38" s="130" t="s">
        <v>107</v>
      </c>
      <c r="D38" s="145">
        <f t="shared" si="0"/>
        <v>614000</v>
      </c>
      <c r="E38" s="137">
        <v>614000</v>
      </c>
      <c r="F38" s="150"/>
      <c r="G38" s="163">
        <f t="shared" si="1"/>
        <v>510936.56</v>
      </c>
      <c r="H38" s="156">
        <v>510936.56</v>
      </c>
      <c r="I38" s="124"/>
      <c r="J38" s="167">
        <f t="shared" si="2"/>
        <v>0.8321442345276873</v>
      </c>
      <c r="K38" s="167">
        <f t="shared" si="3"/>
        <v>0.012469300117850078</v>
      </c>
    </row>
    <row r="39" spans="1:11" ht="25.5">
      <c r="A39" s="117">
        <v>921</v>
      </c>
      <c r="B39" s="117"/>
      <c r="C39" s="128" t="s">
        <v>21</v>
      </c>
      <c r="D39" s="142">
        <f t="shared" si="0"/>
        <v>4667500</v>
      </c>
      <c r="E39" s="135">
        <f>E40+E43+E45</f>
        <v>4667500</v>
      </c>
      <c r="F39" s="128">
        <f>F40+F43+F45</f>
        <v>0</v>
      </c>
      <c r="G39" s="160">
        <f t="shared" si="1"/>
        <v>4517366.06</v>
      </c>
      <c r="H39" s="154">
        <f>H40+H43+H45</f>
        <v>4517366.06</v>
      </c>
      <c r="I39" s="122">
        <f>I40+I43+I45</f>
        <v>0</v>
      </c>
      <c r="J39" s="10">
        <f t="shared" si="2"/>
        <v>0.9678341853240492</v>
      </c>
      <c r="K39" s="10">
        <f t="shared" si="3"/>
        <v>0.11024537595103771</v>
      </c>
    </row>
    <row r="40" spans="1:11" ht="15">
      <c r="A40" s="118"/>
      <c r="B40" s="118">
        <v>92106</v>
      </c>
      <c r="C40" s="129" t="s">
        <v>108</v>
      </c>
      <c r="D40" s="143">
        <f t="shared" si="0"/>
        <v>4564000</v>
      </c>
      <c r="E40" s="138">
        <f>SUM(E41:E42)</f>
        <v>4564000</v>
      </c>
      <c r="F40" s="151">
        <f>SUM(F41:F42)</f>
        <v>0</v>
      </c>
      <c r="G40" s="161">
        <f t="shared" si="1"/>
        <v>4510046.06</v>
      </c>
      <c r="H40" s="157">
        <f>SUM(H41:H42)</f>
        <v>4510046.06</v>
      </c>
      <c r="I40" s="125">
        <f>SUM(I41:I42)</f>
        <v>0</v>
      </c>
      <c r="J40" s="25">
        <f t="shared" si="2"/>
        <v>0.9881783654688868</v>
      </c>
      <c r="K40" s="25">
        <f t="shared" si="3"/>
        <v>0.11006673287867143</v>
      </c>
    </row>
    <row r="41" spans="1:11" ht="51">
      <c r="A41" s="118"/>
      <c r="B41" s="118"/>
      <c r="C41" s="130" t="s">
        <v>58</v>
      </c>
      <c r="D41" s="145">
        <f t="shared" si="0"/>
        <v>4514000</v>
      </c>
      <c r="E41" s="137">
        <v>4514000</v>
      </c>
      <c r="F41" s="150"/>
      <c r="G41" s="163">
        <f t="shared" si="1"/>
        <v>4469468.1</v>
      </c>
      <c r="H41" s="156">
        <v>4469468.1</v>
      </c>
      <c r="I41" s="124"/>
      <c r="J41" s="167">
        <f t="shared" si="2"/>
        <v>0.990134714222419</v>
      </c>
      <c r="K41" s="167">
        <f t="shared" si="3"/>
        <v>0.1090764362332129</v>
      </c>
    </row>
    <row r="42" spans="1:11" ht="38.25">
      <c r="A42" s="118"/>
      <c r="B42" s="118"/>
      <c r="C42" s="130" t="s">
        <v>109</v>
      </c>
      <c r="D42" s="145">
        <f t="shared" si="0"/>
        <v>50000</v>
      </c>
      <c r="E42" s="137">
        <v>50000</v>
      </c>
      <c r="F42" s="150"/>
      <c r="G42" s="163">
        <f t="shared" si="1"/>
        <v>40577.96</v>
      </c>
      <c r="H42" s="156">
        <v>40577.96</v>
      </c>
      <c r="I42" s="124"/>
      <c r="J42" s="167">
        <f t="shared" si="2"/>
        <v>0.8115592</v>
      </c>
      <c r="K42" s="167">
        <f t="shared" si="3"/>
        <v>0.0009902966454585199</v>
      </c>
    </row>
    <row r="43" spans="1:11" ht="15">
      <c r="A43" s="118"/>
      <c r="B43" s="118">
        <v>92109</v>
      </c>
      <c r="C43" s="129" t="s">
        <v>52</v>
      </c>
      <c r="D43" s="143">
        <f t="shared" si="0"/>
        <v>71500</v>
      </c>
      <c r="E43" s="138">
        <f>E44</f>
        <v>71500</v>
      </c>
      <c r="F43" s="151">
        <f>F44</f>
        <v>0</v>
      </c>
      <c r="G43" s="161">
        <f t="shared" si="1"/>
        <v>0</v>
      </c>
      <c r="H43" s="157">
        <f>H44</f>
        <v>0</v>
      </c>
      <c r="I43" s="125">
        <f>I44</f>
        <v>0</v>
      </c>
      <c r="J43" s="25">
        <f t="shared" si="2"/>
        <v>0</v>
      </c>
      <c r="K43" s="25">
        <f t="shared" si="3"/>
        <v>0</v>
      </c>
    </row>
    <row r="44" spans="1:11" ht="14.25">
      <c r="A44" s="118"/>
      <c r="B44" s="118"/>
      <c r="C44" s="130" t="s">
        <v>110</v>
      </c>
      <c r="D44" s="145">
        <f t="shared" si="0"/>
        <v>71500</v>
      </c>
      <c r="E44" s="137">
        <v>71500</v>
      </c>
      <c r="F44" s="150"/>
      <c r="G44" s="163">
        <f t="shared" si="1"/>
        <v>0</v>
      </c>
      <c r="H44" s="156"/>
      <c r="I44" s="124"/>
      <c r="J44" s="167">
        <f t="shared" si="2"/>
        <v>0</v>
      </c>
      <c r="K44" s="167">
        <f t="shared" si="3"/>
        <v>0</v>
      </c>
    </row>
    <row r="45" spans="1:11" ht="15">
      <c r="A45" s="118"/>
      <c r="B45" s="118">
        <v>92195</v>
      </c>
      <c r="C45" s="132" t="s">
        <v>18</v>
      </c>
      <c r="D45" s="143">
        <f t="shared" si="0"/>
        <v>32000</v>
      </c>
      <c r="E45" s="136">
        <f>E46</f>
        <v>32000</v>
      </c>
      <c r="F45" s="149">
        <f>F46</f>
        <v>0</v>
      </c>
      <c r="G45" s="161">
        <f t="shared" si="1"/>
        <v>7320</v>
      </c>
      <c r="H45" s="155">
        <f>H46</f>
        <v>7320</v>
      </c>
      <c r="I45" s="123">
        <f>I46</f>
        <v>0</v>
      </c>
      <c r="J45" s="25">
        <f t="shared" si="2"/>
        <v>0.22875</v>
      </c>
      <c r="K45" s="25">
        <f t="shared" si="3"/>
        <v>0.00017864307236628864</v>
      </c>
    </row>
    <row r="46" spans="1:11" ht="63.75">
      <c r="A46" s="118"/>
      <c r="B46" s="118"/>
      <c r="C46" s="130" t="s">
        <v>111</v>
      </c>
      <c r="D46" s="145">
        <f t="shared" si="0"/>
        <v>32000</v>
      </c>
      <c r="E46" s="137">
        <v>32000</v>
      </c>
      <c r="F46" s="150"/>
      <c r="G46" s="163">
        <f t="shared" si="1"/>
        <v>7320</v>
      </c>
      <c r="H46" s="156">
        <v>7320</v>
      </c>
      <c r="I46" s="124"/>
      <c r="J46" s="167">
        <f t="shared" si="2"/>
        <v>0.22875</v>
      </c>
      <c r="K46" s="167">
        <f t="shared" si="3"/>
        <v>0.00017864307236628864</v>
      </c>
    </row>
    <row r="47" spans="1:11" ht="19.5" customHeight="1">
      <c r="A47" s="117">
        <v>926</v>
      </c>
      <c r="B47" s="117"/>
      <c r="C47" s="128" t="s">
        <v>24</v>
      </c>
      <c r="D47" s="142">
        <f t="shared" si="0"/>
        <v>2200000</v>
      </c>
      <c r="E47" s="135">
        <f>E48</f>
        <v>2000000</v>
      </c>
      <c r="F47" s="128">
        <f>F48</f>
        <v>200000</v>
      </c>
      <c r="G47" s="160">
        <f t="shared" si="1"/>
        <v>499999.99</v>
      </c>
      <c r="H47" s="154">
        <f>H48</f>
        <v>348872.17</v>
      </c>
      <c r="I47" s="122">
        <f>I48</f>
        <v>151127.82</v>
      </c>
      <c r="J47" s="10">
        <f t="shared" si="2"/>
        <v>0.22727272272727272</v>
      </c>
      <c r="K47" s="10">
        <f t="shared" si="3"/>
        <v>0.012202395409387102</v>
      </c>
    </row>
    <row r="48" spans="1:11" ht="15">
      <c r="A48" s="118"/>
      <c r="B48" s="118">
        <v>92601</v>
      </c>
      <c r="C48" s="129" t="s">
        <v>47</v>
      </c>
      <c r="D48" s="143">
        <f t="shared" si="0"/>
        <v>2200000</v>
      </c>
      <c r="E48" s="138">
        <f>SUM(E49:E49)</f>
        <v>2000000</v>
      </c>
      <c r="F48" s="151">
        <f>SUM(F49:F49)</f>
        <v>200000</v>
      </c>
      <c r="G48" s="161">
        <f t="shared" si="1"/>
        <v>499999.99</v>
      </c>
      <c r="H48" s="157">
        <f>SUM(H49:H49)</f>
        <v>348872.17</v>
      </c>
      <c r="I48" s="125">
        <f>SUM(I49:I49)</f>
        <v>151127.82</v>
      </c>
      <c r="J48" s="25">
        <f t="shared" si="2"/>
        <v>0.22727272272727272</v>
      </c>
      <c r="K48" s="25">
        <f t="shared" si="3"/>
        <v>0.012202395409387102</v>
      </c>
    </row>
    <row r="49" spans="1:11" ht="25.5">
      <c r="A49" s="118"/>
      <c r="B49" s="118"/>
      <c r="C49" s="131" t="s">
        <v>112</v>
      </c>
      <c r="D49" s="145">
        <f t="shared" si="0"/>
        <v>2200000</v>
      </c>
      <c r="E49" s="137">
        <v>2000000</v>
      </c>
      <c r="F49" s="150">
        <v>200000</v>
      </c>
      <c r="G49" s="163">
        <f t="shared" si="1"/>
        <v>499999.99</v>
      </c>
      <c r="H49" s="156">
        <v>348872.17</v>
      </c>
      <c r="I49" s="124">
        <v>151127.82</v>
      </c>
      <c r="J49" s="167">
        <f t="shared" si="2"/>
        <v>0.22727272272727272</v>
      </c>
      <c r="K49" s="167">
        <f t="shared" si="3"/>
        <v>0.012202395409387102</v>
      </c>
    </row>
    <row r="50" spans="1:11" ht="19.5" customHeight="1" thickBot="1">
      <c r="A50" s="117"/>
      <c r="B50" s="117"/>
      <c r="C50" s="134" t="s">
        <v>25</v>
      </c>
      <c r="D50" s="148">
        <f>E50+F50</f>
        <v>49676738</v>
      </c>
      <c r="E50" s="141">
        <f>E4+E19+E23+E26+E29+E32+E39+E47+E12</f>
        <v>28232747</v>
      </c>
      <c r="F50" s="141">
        <f>F4+F19+F23+F26+F29+F32+F39+F47+F12</f>
        <v>21443991</v>
      </c>
      <c r="G50" s="166">
        <f>H50+I50</f>
        <v>40975560.39</v>
      </c>
      <c r="H50" s="199">
        <f>H4+H19+H23+H26+H29+H32+H39+H47+H12</f>
        <v>24280497.64</v>
      </c>
      <c r="I50" s="199">
        <f>I4+I19+I23+I26+I29+I32+I39+I47+I12</f>
        <v>16695062.75</v>
      </c>
      <c r="J50" s="42">
        <f t="shared" si="2"/>
        <v>0.8248440223671691</v>
      </c>
      <c r="K50" s="42">
        <f t="shared" si="3"/>
        <v>1</v>
      </c>
    </row>
    <row r="51" spans="1:11" ht="12.75">
      <c r="A51" s="7"/>
      <c r="B51" s="6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7"/>
      <c r="B52" s="6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7"/>
      <c r="B53" s="6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7"/>
      <c r="B54" s="6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7"/>
      <c r="B55" s="6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7"/>
      <c r="B56" s="6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7"/>
      <c r="B57" s="6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7"/>
      <c r="B58" s="6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7"/>
      <c r="B59" s="6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7"/>
      <c r="B60" s="6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7"/>
      <c r="B61" s="6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7"/>
      <c r="B62" s="6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7"/>
      <c r="B63" s="6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7"/>
      <c r="B64" s="6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7"/>
      <c r="B65" s="6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7"/>
      <c r="B66" s="6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7"/>
      <c r="B67" s="6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7"/>
      <c r="B68" s="6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7"/>
      <c r="B69" s="6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7"/>
      <c r="B70" s="6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7"/>
      <c r="B71" s="6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7"/>
      <c r="B72" s="6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7"/>
      <c r="B73" s="6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7"/>
      <c r="B74" s="6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7"/>
      <c r="B75" s="6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7"/>
      <c r="B76" s="6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7"/>
      <c r="B77" s="6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7"/>
      <c r="B78" s="6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7"/>
      <c r="B79" s="6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7"/>
      <c r="B80" s="6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7"/>
      <c r="B81" s="6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7"/>
      <c r="B82" s="6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7"/>
      <c r="B83" s="6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7"/>
      <c r="B84" s="6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7"/>
      <c r="B85" s="6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7"/>
      <c r="B86" s="6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7"/>
      <c r="B87" s="6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7"/>
      <c r="B88" s="6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7"/>
      <c r="B89" s="6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7"/>
      <c r="B90" s="6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7"/>
      <c r="B91" s="6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7"/>
      <c r="B92" s="6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7"/>
      <c r="B93" s="6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7"/>
      <c r="B94" s="6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7"/>
      <c r="B95" s="6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7"/>
      <c r="B96" s="6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7"/>
      <c r="B97" s="6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7"/>
      <c r="B98" s="6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7"/>
      <c r="B99" s="6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7"/>
      <c r="B100" s="6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7"/>
      <c r="B101" s="6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7"/>
      <c r="B102" s="6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7"/>
      <c r="B103" s="6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7"/>
      <c r="B104" s="6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7"/>
      <c r="B105" s="6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7"/>
      <c r="B106" s="6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7"/>
      <c r="B107" s="6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7"/>
      <c r="B108" s="6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7"/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7"/>
      <c r="B110" s="6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7"/>
      <c r="B111" s="6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7"/>
      <c r="B112" s="6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7"/>
      <c r="B113" s="6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7"/>
      <c r="B114" s="6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7"/>
      <c r="B115" s="6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7"/>
      <c r="B116" s="6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7"/>
      <c r="B117" s="6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7"/>
      <c r="B118" s="6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7"/>
      <c r="B119" s="6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7"/>
      <c r="B120" s="6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7"/>
      <c r="B121" s="6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7"/>
      <c r="B122" s="6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7"/>
      <c r="B123" s="6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7"/>
      <c r="B124" s="6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7"/>
      <c r="B125" s="6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7"/>
      <c r="B126" s="6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7"/>
      <c r="B127" s="6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7"/>
      <c r="B128" s="6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7"/>
      <c r="B129" s="6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7"/>
      <c r="B130" s="6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7"/>
      <c r="B131" s="6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7"/>
      <c r="B132" s="6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7"/>
      <c r="B133" s="6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7"/>
      <c r="B134" s="6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7"/>
      <c r="B135" s="6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7"/>
      <c r="B136" s="6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7"/>
      <c r="B137" s="6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7"/>
      <c r="B138" s="6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7"/>
      <c r="B139" s="6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7"/>
      <c r="B140" s="6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7"/>
      <c r="B141" s="6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7"/>
      <c r="B142" s="6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7"/>
      <c r="B143" s="6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7"/>
      <c r="B144" s="6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7"/>
      <c r="B145" s="6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7"/>
      <c r="B146" s="6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7"/>
      <c r="B147" s="6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7"/>
      <c r="B148" s="6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7"/>
      <c r="B149" s="6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7"/>
      <c r="B150" s="6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7"/>
      <c r="B151" s="6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7"/>
      <c r="B152" s="6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7"/>
      <c r="B153" s="6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7"/>
      <c r="B154" s="6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7"/>
      <c r="B155" s="6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7"/>
      <c r="B156" s="6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7"/>
      <c r="B157" s="6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7"/>
      <c r="B158" s="6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7"/>
      <c r="B159" s="6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7"/>
      <c r="B160" s="6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7"/>
      <c r="B161" s="6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7"/>
      <c r="B162" s="6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7"/>
      <c r="B163" s="6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7"/>
      <c r="B164" s="6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7"/>
      <c r="B165" s="6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7"/>
      <c r="B166" s="6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7"/>
      <c r="B167" s="6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7"/>
      <c r="B168" s="6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7"/>
      <c r="B169" s="6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7"/>
      <c r="B170" s="6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7"/>
      <c r="B171" s="6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7"/>
      <c r="B172" s="6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7"/>
      <c r="B173" s="6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7"/>
      <c r="B174" s="6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7"/>
      <c r="B175" s="6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7"/>
      <c r="B176" s="6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7"/>
      <c r="B177" s="6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7"/>
      <c r="B178" s="6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7"/>
      <c r="B179" s="6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7"/>
      <c r="B180" s="6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7"/>
      <c r="B181" s="6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7"/>
      <c r="B182" s="6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7"/>
      <c r="B183" s="6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7"/>
      <c r="B184" s="6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7"/>
      <c r="B185" s="6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7"/>
      <c r="B186" s="6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7"/>
      <c r="B187" s="6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7"/>
      <c r="B188" s="6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7"/>
      <c r="B189" s="6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7"/>
      <c r="B190" s="6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7"/>
      <c r="B191" s="6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7"/>
      <c r="B192" s="6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7"/>
      <c r="B193" s="6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7"/>
      <c r="B194" s="6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7"/>
      <c r="B195" s="6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7"/>
      <c r="B196" s="6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7"/>
      <c r="B197" s="6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7"/>
      <c r="B198" s="6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7"/>
      <c r="B199" s="6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7"/>
      <c r="B200" s="6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7"/>
      <c r="B201" s="6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7"/>
      <c r="B202" s="6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7"/>
      <c r="B203" s="6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7"/>
      <c r="B204" s="6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7"/>
      <c r="B205" s="6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7"/>
      <c r="B206" s="6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7"/>
      <c r="B207" s="6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7"/>
      <c r="B208" s="6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7"/>
      <c r="B209" s="6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7"/>
      <c r="B210" s="6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7"/>
      <c r="B211" s="7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7"/>
      <c r="B212" s="7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7"/>
      <c r="B213" s="7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7"/>
      <c r="B214" s="7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7"/>
      <c r="B215" s="7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7"/>
      <c r="B216" s="7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7"/>
      <c r="B217" s="7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7"/>
      <c r="B218" s="7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7"/>
      <c r="B219" s="7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7"/>
      <c r="B220" s="7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7"/>
      <c r="B221" s="7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7"/>
      <c r="B222" s="7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7"/>
      <c r="B223" s="7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7"/>
      <c r="B224" s="7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7"/>
      <c r="B225" s="7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7"/>
      <c r="B226" s="7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7"/>
      <c r="B227" s="7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7"/>
      <c r="B228" s="7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7"/>
      <c r="B229" s="7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7"/>
      <c r="B230" s="7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7"/>
      <c r="B231" s="7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2.75">
      <c r="B232" s="8"/>
      <c r="C232" s="9"/>
      <c r="D232" s="9"/>
      <c r="E232" s="9"/>
      <c r="F232" s="9"/>
      <c r="G232" s="9"/>
      <c r="H232" s="9"/>
      <c r="I232" s="9"/>
      <c r="J232" s="9"/>
      <c r="K232" s="9"/>
    </row>
    <row r="233" spans="2:11" ht="12.75">
      <c r="B233" s="8"/>
      <c r="C233" s="9"/>
      <c r="D233" s="9"/>
      <c r="E233" s="9"/>
      <c r="F233" s="9"/>
      <c r="G233" s="9"/>
      <c r="H233" s="9"/>
      <c r="I233" s="9"/>
      <c r="J233" s="9"/>
      <c r="K233" s="9"/>
    </row>
    <row r="234" spans="2:11" ht="12.75">
      <c r="B234" s="8"/>
      <c r="C234" s="9"/>
      <c r="D234" s="9"/>
      <c r="E234" s="9"/>
      <c r="F234" s="9"/>
      <c r="G234" s="9"/>
      <c r="H234" s="9"/>
      <c r="I234" s="9"/>
      <c r="J234" s="9"/>
      <c r="K234" s="9"/>
    </row>
    <row r="235" spans="2:11" ht="12.75">
      <c r="B235" s="8"/>
      <c r="C235" s="9"/>
      <c r="D235" s="9"/>
      <c r="E235" s="9"/>
      <c r="F235" s="9"/>
      <c r="G235" s="9"/>
      <c r="H235" s="9"/>
      <c r="I235" s="9"/>
      <c r="J235" s="9"/>
      <c r="K235" s="9"/>
    </row>
    <row r="236" spans="2:11" ht="12.75">
      <c r="B236" s="8"/>
      <c r="C236" s="9"/>
      <c r="D236" s="9"/>
      <c r="E236" s="9"/>
      <c r="F236" s="9"/>
      <c r="G236" s="9"/>
      <c r="H236" s="9"/>
      <c r="I236" s="9"/>
      <c r="J236" s="9"/>
      <c r="K236" s="9"/>
    </row>
    <row r="237" spans="2:11" ht="12.75">
      <c r="B237" s="8"/>
      <c r="C237" s="9"/>
      <c r="D237" s="9"/>
      <c r="E237" s="9"/>
      <c r="F237" s="9"/>
      <c r="G237" s="9"/>
      <c r="H237" s="9"/>
      <c r="I237" s="9"/>
      <c r="J237" s="9"/>
      <c r="K237" s="9"/>
    </row>
    <row r="238" spans="2:11" ht="12.75">
      <c r="B238" s="8"/>
      <c r="C238" s="9"/>
      <c r="D238" s="9"/>
      <c r="E238" s="9"/>
      <c r="F238" s="9"/>
      <c r="G238" s="9"/>
      <c r="H238" s="9"/>
      <c r="I238" s="9"/>
      <c r="J238" s="9"/>
      <c r="K238" s="9"/>
    </row>
    <row r="239" spans="2:11" ht="12.75">
      <c r="B239" s="8"/>
      <c r="C239" s="9"/>
      <c r="D239" s="9"/>
      <c r="E239" s="9"/>
      <c r="F239" s="9"/>
      <c r="G239" s="9"/>
      <c r="H239" s="9"/>
      <c r="I239" s="9"/>
      <c r="J239" s="9"/>
      <c r="K239" s="9"/>
    </row>
    <row r="240" spans="2:11" ht="12.75">
      <c r="B240" s="8"/>
      <c r="C240" s="9"/>
      <c r="D240" s="9"/>
      <c r="E240" s="9"/>
      <c r="F240" s="9"/>
      <c r="G240" s="9"/>
      <c r="H240" s="9"/>
      <c r="I240" s="9"/>
      <c r="J240" s="9"/>
      <c r="K240" s="9"/>
    </row>
    <row r="241" spans="2:11" ht="12.75">
      <c r="B241" s="8"/>
      <c r="C241" s="9"/>
      <c r="D241" s="9"/>
      <c r="E241" s="9"/>
      <c r="F241" s="9"/>
      <c r="G241" s="9"/>
      <c r="H241" s="9"/>
      <c r="I241" s="9"/>
      <c r="J241" s="9"/>
      <c r="K241" s="9"/>
    </row>
    <row r="242" spans="2:11" ht="12.75">
      <c r="B242" s="8"/>
      <c r="C242" s="9"/>
      <c r="D242" s="9"/>
      <c r="E242" s="9"/>
      <c r="F242" s="9"/>
      <c r="G242" s="9"/>
      <c r="H242" s="9"/>
      <c r="I242" s="9"/>
      <c r="J242" s="9"/>
      <c r="K242" s="9"/>
    </row>
    <row r="243" spans="2:11" ht="12.75">
      <c r="B243" s="8"/>
      <c r="C243" s="9"/>
      <c r="D243" s="9"/>
      <c r="E243" s="9"/>
      <c r="F243" s="9"/>
      <c r="G243" s="9"/>
      <c r="H243" s="9"/>
      <c r="I243" s="9"/>
      <c r="J243" s="9"/>
      <c r="K243" s="9"/>
    </row>
    <row r="244" spans="2:11" ht="12.75">
      <c r="B244" s="8"/>
      <c r="C244" s="9"/>
      <c r="D244" s="9"/>
      <c r="E244" s="9"/>
      <c r="F244" s="9"/>
      <c r="G244" s="9"/>
      <c r="H244" s="9"/>
      <c r="I244" s="9"/>
      <c r="J244" s="9"/>
      <c r="K244" s="9"/>
    </row>
    <row r="245" spans="2:11" ht="12.75">
      <c r="B245" s="8"/>
      <c r="C245" s="9"/>
      <c r="D245" s="9"/>
      <c r="E245" s="9"/>
      <c r="F245" s="9"/>
      <c r="G245" s="9"/>
      <c r="H245" s="9"/>
      <c r="I245" s="9"/>
      <c r="J245" s="9"/>
      <c r="K245" s="9"/>
    </row>
    <row r="246" spans="2:11" ht="12.75">
      <c r="B246" s="8"/>
      <c r="C246" s="9"/>
      <c r="D246" s="9"/>
      <c r="E246" s="9"/>
      <c r="F246" s="9"/>
      <c r="G246" s="9"/>
      <c r="H246" s="9"/>
      <c r="I246" s="9"/>
      <c r="J246" s="9"/>
      <c r="K246" s="9"/>
    </row>
    <row r="247" spans="2:11" ht="12.75">
      <c r="B247" s="8"/>
      <c r="C247" s="9"/>
      <c r="D247" s="9"/>
      <c r="E247" s="9"/>
      <c r="F247" s="9"/>
      <c r="G247" s="9"/>
      <c r="H247" s="9"/>
      <c r="I247" s="9"/>
      <c r="J247" s="9"/>
      <c r="K247" s="9"/>
    </row>
    <row r="248" spans="2:11" ht="12.75">
      <c r="B248" s="8"/>
      <c r="C248" s="9"/>
      <c r="D248" s="9"/>
      <c r="E248" s="9"/>
      <c r="F248" s="9"/>
      <c r="G248" s="9"/>
      <c r="H248" s="9"/>
      <c r="I248" s="9"/>
      <c r="J248" s="9"/>
      <c r="K248" s="9"/>
    </row>
    <row r="249" spans="2:11" ht="12.75">
      <c r="B249" s="8"/>
      <c r="C249" s="9"/>
      <c r="D249" s="9"/>
      <c r="E249" s="9"/>
      <c r="F249" s="9"/>
      <c r="G249" s="9"/>
      <c r="H249" s="9"/>
      <c r="I249" s="9"/>
      <c r="J249" s="9"/>
      <c r="K249" s="9"/>
    </row>
    <row r="250" spans="2:11" ht="12.75">
      <c r="B250" s="8"/>
      <c r="C250" s="9"/>
      <c r="D250" s="9"/>
      <c r="E250" s="9"/>
      <c r="F250" s="9"/>
      <c r="G250" s="9"/>
      <c r="H250" s="9"/>
      <c r="I250" s="9"/>
      <c r="J250" s="9"/>
      <c r="K250" s="9"/>
    </row>
    <row r="251" spans="2:11" ht="12.75">
      <c r="B251" s="8"/>
      <c r="C251" s="9"/>
      <c r="D251" s="9"/>
      <c r="E251" s="9"/>
      <c r="F251" s="9"/>
      <c r="G251" s="9"/>
      <c r="H251" s="9"/>
      <c r="I251" s="9"/>
      <c r="J251" s="9"/>
      <c r="K251" s="9"/>
    </row>
    <row r="252" spans="2:11" ht="12.75">
      <c r="B252" s="8"/>
      <c r="C252" s="9"/>
      <c r="D252" s="9"/>
      <c r="E252" s="9"/>
      <c r="F252" s="9"/>
      <c r="G252" s="9"/>
      <c r="H252" s="9"/>
      <c r="I252" s="9"/>
      <c r="J252" s="9"/>
      <c r="K252" s="9"/>
    </row>
    <row r="253" spans="2:11" ht="12.75">
      <c r="B253" s="8"/>
      <c r="C253" s="9"/>
      <c r="D253" s="9"/>
      <c r="E253" s="9"/>
      <c r="F253" s="9"/>
      <c r="G253" s="9"/>
      <c r="H253" s="9"/>
      <c r="I253" s="9"/>
      <c r="J253" s="9"/>
      <c r="K253" s="9"/>
    </row>
    <row r="254" spans="2:11" ht="12.75">
      <c r="B254" s="8"/>
      <c r="C254" s="9"/>
      <c r="D254" s="9"/>
      <c r="E254" s="9"/>
      <c r="F254" s="9"/>
      <c r="G254" s="9"/>
      <c r="H254" s="9"/>
      <c r="I254" s="9"/>
      <c r="J254" s="9"/>
      <c r="K254" s="9"/>
    </row>
    <row r="255" spans="2:11" ht="12.75">
      <c r="B255" s="8"/>
      <c r="C255" s="9"/>
      <c r="D255" s="9"/>
      <c r="E255" s="9"/>
      <c r="F255" s="9"/>
      <c r="G255" s="9"/>
      <c r="H255" s="9"/>
      <c r="I255" s="9"/>
      <c r="J255" s="9"/>
      <c r="K255" s="9"/>
    </row>
    <row r="256" spans="2:11" ht="12.75">
      <c r="B256" s="8"/>
      <c r="C256" s="9"/>
      <c r="D256" s="9"/>
      <c r="E256" s="9"/>
      <c r="F256" s="9"/>
      <c r="G256" s="9"/>
      <c r="H256" s="9"/>
      <c r="I256" s="9"/>
      <c r="J256" s="9"/>
      <c r="K256" s="9"/>
    </row>
    <row r="257" spans="2:11" ht="12.75">
      <c r="B257" s="8"/>
      <c r="C257" s="9"/>
      <c r="D257" s="9"/>
      <c r="E257" s="9"/>
      <c r="F257" s="9"/>
      <c r="G257" s="9"/>
      <c r="H257" s="9"/>
      <c r="I257" s="9"/>
      <c r="J257" s="9"/>
      <c r="K257" s="9"/>
    </row>
    <row r="258" spans="2:11" ht="12.75">
      <c r="B258" s="8"/>
      <c r="C258" s="9"/>
      <c r="D258" s="9"/>
      <c r="E258" s="9"/>
      <c r="F258" s="9"/>
      <c r="G258" s="9"/>
      <c r="H258" s="9"/>
      <c r="I258" s="9"/>
      <c r="J258" s="9"/>
      <c r="K258" s="9"/>
    </row>
    <row r="259" spans="2:11" ht="12.75">
      <c r="B259" s="8"/>
      <c r="C259" s="9"/>
      <c r="D259" s="9"/>
      <c r="E259" s="9"/>
      <c r="F259" s="9"/>
      <c r="G259" s="9"/>
      <c r="H259" s="9"/>
      <c r="I259" s="9"/>
      <c r="J259" s="9"/>
      <c r="K259" s="9"/>
    </row>
    <row r="260" spans="2:11" ht="12.75">
      <c r="B260" s="8"/>
      <c r="C260" s="9"/>
      <c r="D260" s="9"/>
      <c r="E260" s="9"/>
      <c r="F260" s="9"/>
      <c r="G260" s="9"/>
      <c r="H260" s="9"/>
      <c r="I260" s="9"/>
      <c r="J260" s="9"/>
      <c r="K260" s="9"/>
    </row>
    <row r="261" spans="2:11" ht="12.75">
      <c r="B261" s="8"/>
      <c r="C261" s="9"/>
      <c r="D261" s="9"/>
      <c r="E261" s="9"/>
      <c r="F261" s="9"/>
      <c r="G261" s="9"/>
      <c r="H261" s="9"/>
      <c r="I261" s="9"/>
      <c r="J261" s="9"/>
      <c r="K261" s="9"/>
    </row>
    <row r="262" spans="2:11" ht="12.75">
      <c r="B262" s="8"/>
      <c r="C262" s="9"/>
      <c r="D262" s="9"/>
      <c r="E262" s="9"/>
      <c r="F262" s="9"/>
      <c r="G262" s="9"/>
      <c r="H262" s="9"/>
      <c r="I262" s="9"/>
      <c r="J262" s="9"/>
      <c r="K262" s="9"/>
    </row>
    <row r="263" spans="2:11" ht="12.75">
      <c r="B263" s="8"/>
      <c r="C263" s="9"/>
      <c r="D263" s="9"/>
      <c r="E263" s="9"/>
      <c r="F263" s="9"/>
      <c r="G263" s="9"/>
      <c r="H263" s="9"/>
      <c r="I263" s="9"/>
      <c r="J263" s="9"/>
      <c r="K263" s="9"/>
    </row>
    <row r="264" spans="2:11" ht="12.75">
      <c r="B264" s="8"/>
      <c r="C264" s="9"/>
      <c r="D264" s="9"/>
      <c r="E264" s="9"/>
      <c r="F264" s="9"/>
      <c r="G264" s="9"/>
      <c r="H264" s="9"/>
      <c r="I264" s="9"/>
      <c r="J264" s="9"/>
      <c r="K264" s="9"/>
    </row>
    <row r="265" spans="2:11" ht="12.75">
      <c r="B265" s="8"/>
      <c r="C265" s="9"/>
      <c r="D265" s="9"/>
      <c r="E265" s="9"/>
      <c r="F265" s="9"/>
      <c r="G265" s="9"/>
      <c r="H265" s="9"/>
      <c r="I265" s="9"/>
      <c r="J265" s="9"/>
      <c r="K265" s="9"/>
    </row>
    <row r="266" spans="2:11" ht="12.75">
      <c r="B266" s="8"/>
      <c r="C266" s="9"/>
      <c r="D266" s="9"/>
      <c r="E266" s="9"/>
      <c r="F266" s="9"/>
      <c r="G266" s="9"/>
      <c r="H266" s="9"/>
      <c r="I266" s="9"/>
      <c r="J266" s="9"/>
      <c r="K266" s="9"/>
    </row>
    <row r="267" spans="2:11" ht="12.75">
      <c r="B267" s="8"/>
      <c r="C267" s="9"/>
      <c r="D267" s="9"/>
      <c r="E267" s="9"/>
      <c r="F267" s="9"/>
      <c r="G267" s="9"/>
      <c r="H267" s="9"/>
      <c r="I267" s="9"/>
      <c r="J267" s="9"/>
      <c r="K267" s="9"/>
    </row>
    <row r="268" spans="2:11" ht="12.75">
      <c r="B268" s="8"/>
      <c r="C268" s="9"/>
      <c r="D268" s="9"/>
      <c r="E268" s="9"/>
      <c r="F268" s="9"/>
      <c r="G268" s="9"/>
      <c r="H268" s="9"/>
      <c r="I268" s="9"/>
      <c r="J268" s="9"/>
      <c r="K268" s="9"/>
    </row>
    <row r="269" spans="2:11" ht="12.75">
      <c r="B269" s="8"/>
      <c r="C269" s="9"/>
      <c r="D269" s="9"/>
      <c r="E269" s="9"/>
      <c r="F269" s="9"/>
      <c r="G269" s="9"/>
      <c r="H269" s="9"/>
      <c r="I269" s="9"/>
      <c r="J269" s="9"/>
      <c r="K269" s="9"/>
    </row>
    <row r="270" spans="2:11" ht="12.75">
      <c r="B270" s="8"/>
      <c r="C270" s="9"/>
      <c r="D270" s="9"/>
      <c r="E270" s="9"/>
      <c r="F270" s="9"/>
      <c r="G270" s="9"/>
      <c r="H270" s="9"/>
      <c r="I270" s="9"/>
      <c r="J270" s="9"/>
      <c r="K270" s="9"/>
    </row>
    <row r="271" spans="2:11" ht="12.75">
      <c r="B271" s="8"/>
      <c r="C271" s="9"/>
      <c r="D271" s="9"/>
      <c r="E271" s="9"/>
      <c r="F271" s="9"/>
      <c r="G271" s="9"/>
      <c r="H271" s="9"/>
      <c r="I271" s="9"/>
      <c r="J271" s="9"/>
      <c r="K271" s="9"/>
    </row>
    <row r="272" spans="2:11" ht="12.75">
      <c r="B272" s="8"/>
      <c r="C272" s="9"/>
      <c r="D272" s="9"/>
      <c r="E272" s="9"/>
      <c r="F272" s="9"/>
      <c r="G272" s="9"/>
      <c r="H272" s="9"/>
      <c r="I272" s="9"/>
      <c r="J272" s="9"/>
      <c r="K272" s="9"/>
    </row>
    <row r="273" spans="2:11" ht="12.75">
      <c r="B273" s="8"/>
      <c r="C273" s="9"/>
      <c r="D273" s="9"/>
      <c r="E273" s="9"/>
      <c r="F273" s="9"/>
      <c r="G273" s="9"/>
      <c r="H273" s="9"/>
      <c r="I273" s="9"/>
      <c r="J273" s="9"/>
      <c r="K273" s="9"/>
    </row>
    <row r="274" spans="2:11" ht="12.75">
      <c r="B274" s="8"/>
      <c r="C274" s="9"/>
      <c r="D274" s="9"/>
      <c r="E274" s="9"/>
      <c r="F274" s="9"/>
      <c r="G274" s="9"/>
      <c r="H274" s="9"/>
      <c r="I274" s="9"/>
      <c r="J274" s="9"/>
      <c r="K274" s="9"/>
    </row>
    <row r="275" spans="2:11" ht="12.75">
      <c r="B275" s="8"/>
      <c r="C275" s="9"/>
      <c r="D275" s="9"/>
      <c r="E275" s="9"/>
      <c r="F275" s="9"/>
      <c r="G275" s="9"/>
      <c r="H275" s="9"/>
      <c r="I275" s="9"/>
      <c r="J275" s="9"/>
      <c r="K275" s="9"/>
    </row>
    <row r="276" spans="2:11" ht="12.75">
      <c r="B276" s="8"/>
      <c r="C276" s="9"/>
      <c r="D276" s="9"/>
      <c r="E276" s="9"/>
      <c r="F276" s="9"/>
      <c r="G276" s="9"/>
      <c r="H276" s="9"/>
      <c r="I276" s="9"/>
      <c r="J276" s="9"/>
      <c r="K276" s="9"/>
    </row>
    <row r="277" spans="2:11" ht="12.75">
      <c r="B277" s="8"/>
      <c r="C277" s="9"/>
      <c r="D277" s="9"/>
      <c r="E277" s="9"/>
      <c r="F277" s="9"/>
      <c r="G277" s="9"/>
      <c r="H277" s="9"/>
      <c r="I277" s="9"/>
      <c r="J277" s="9"/>
      <c r="K277" s="9"/>
    </row>
    <row r="278" spans="2:11" ht="12.75">
      <c r="B278" s="8"/>
      <c r="C278" s="9"/>
      <c r="D278" s="9"/>
      <c r="E278" s="9"/>
      <c r="F278" s="9"/>
      <c r="G278" s="9"/>
      <c r="H278" s="9"/>
      <c r="I278" s="9"/>
      <c r="J278" s="9"/>
      <c r="K278" s="9"/>
    </row>
    <row r="279" spans="2:11" ht="12.75">
      <c r="B279" s="8"/>
      <c r="C279" s="9"/>
      <c r="D279" s="9"/>
      <c r="E279" s="9"/>
      <c r="F279" s="9"/>
      <c r="G279" s="9"/>
      <c r="H279" s="9"/>
      <c r="I279" s="9"/>
      <c r="J279" s="9"/>
      <c r="K279" s="9"/>
    </row>
    <row r="280" spans="2:11" ht="12.75">
      <c r="B280" s="8"/>
      <c r="C280" s="9"/>
      <c r="D280" s="9"/>
      <c r="E280" s="9"/>
      <c r="F280" s="9"/>
      <c r="G280" s="9"/>
      <c r="H280" s="9"/>
      <c r="I280" s="9"/>
      <c r="J280" s="9"/>
      <c r="K280" s="9"/>
    </row>
    <row r="281" spans="2:11" ht="12.75">
      <c r="B281" s="8"/>
      <c r="C281" s="9"/>
      <c r="D281" s="9"/>
      <c r="E281" s="9"/>
      <c r="F281" s="9"/>
      <c r="G281" s="9"/>
      <c r="H281" s="9"/>
      <c r="I281" s="9"/>
      <c r="J281" s="9"/>
      <c r="K281" s="9"/>
    </row>
    <row r="282" spans="2:11" ht="12.75">
      <c r="B282" s="8"/>
      <c r="C282" s="9"/>
      <c r="D282" s="9"/>
      <c r="E282" s="9"/>
      <c r="F282" s="9"/>
      <c r="G282" s="9"/>
      <c r="H282" s="9"/>
      <c r="I282" s="9"/>
      <c r="J282" s="9"/>
      <c r="K282" s="9"/>
    </row>
    <row r="283" spans="2:11" ht="12.75">
      <c r="B283" s="8"/>
      <c r="C283" s="9"/>
      <c r="D283" s="9"/>
      <c r="E283" s="9"/>
      <c r="F283" s="9"/>
      <c r="G283" s="9"/>
      <c r="H283" s="9"/>
      <c r="I283" s="9"/>
      <c r="J283" s="9"/>
      <c r="K283" s="9"/>
    </row>
    <row r="284" spans="2:11" ht="12.75">
      <c r="B284" s="8"/>
      <c r="C284" s="9"/>
      <c r="D284" s="9"/>
      <c r="E284" s="9"/>
      <c r="F284" s="9"/>
      <c r="G284" s="9"/>
      <c r="H284" s="9"/>
      <c r="I284" s="9"/>
      <c r="J284" s="9"/>
      <c r="K284" s="9"/>
    </row>
    <row r="285" spans="2:11" ht="12.75">
      <c r="B285" s="8"/>
      <c r="C285" s="9"/>
      <c r="D285" s="9"/>
      <c r="E285" s="9"/>
      <c r="F285" s="9"/>
      <c r="G285" s="9"/>
      <c r="H285" s="9"/>
      <c r="I285" s="9"/>
      <c r="J285" s="9"/>
      <c r="K285" s="9"/>
    </row>
    <row r="286" spans="2:11" ht="12.75">
      <c r="B286" s="8"/>
      <c r="C286" s="9"/>
      <c r="D286" s="9"/>
      <c r="E286" s="9"/>
      <c r="F286" s="9"/>
      <c r="G286" s="9"/>
      <c r="H286" s="9"/>
      <c r="I286" s="9"/>
      <c r="J286" s="9"/>
      <c r="K286" s="9"/>
    </row>
    <row r="287" spans="2:11" ht="12.75">
      <c r="B287" s="8"/>
      <c r="C287" s="9"/>
      <c r="D287" s="9"/>
      <c r="E287" s="9"/>
      <c r="F287" s="9"/>
      <c r="G287" s="9"/>
      <c r="H287" s="9"/>
      <c r="I287" s="9"/>
      <c r="J287" s="9"/>
      <c r="K287" s="9"/>
    </row>
    <row r="288" spans="2:11" ht="12.75">
      <c r="B288" s="8"/>
      <c r="C288" s="9"/>
      <c r="D288" s="9"/>
      <c r="E288" s="9"/>
      <c r="F288" s="9"/>
      <c r="G288" s="9"/>
      <c r="H288" s="9"/>
      <c r="I288" s="9"/>
      <c r="J288" s="9"/>
      <c r="K288" s="9"/>
    </row>
    <row r="289" spans="2:11" ht="12.75">
      <c r="B289" s="8"/>
      <c r="C289" s="9"/>
      <c r="D289" s="9"/>
      <c r="E289" s="9"/>
      <c r="F289" s="9"/>
      <c r="G289" s="9"/>
      <c r="H289" s="9"/>
      <c r="I289" s="9"/>
      <c r="J289" s="9"/>
      <c r="K289" s="9"/>
    </row>
    <row r="290" spans="2:11" ht="12.75">
      <c r="B290" s="8"/>
      <c r="C290" s="9"/>
      <c r="D290" s="9"/>
      <c r="E290" s="9"/>
      <c r="F290" s="9"/>
      <c r="G290" s="9"/>
      <c r="H290" s="9"/>
      <c r="I290" s="9"/>
      <c r="J290" s="9"/>
      <c r="K290" s="9"/>
    </row>
    <row r="291" spans="2:11" ht="12.75">
      <c r="B291" s="8"/>
      <c r="C291" s="9"/>
      <c r="D291" s="9"/>
      <c r="E291" s="9"/>
      <c r="F291" s="9"/>
      <c r="G291" s="9"/>
      <c r="H291" s="9"/>
      <c r="I291" s="9"/>
      <c r="J291" s="9"/>
      <c r="K291" s="9"/>
    </row>
    <row r="292" spans="2:11" ht="12.75">
      <c r="B292" s="8"/>
      <c r="C292" s="9"/>
      <c r="D292" s="9"/>
      <c r="E292" s="9"/>
      <c r="F292" s="9"/>
      <c r="G292" s="9"/>
      <c r="H292" s="9"/>
      <c r="I292" s="9"/>
      <c r="J292" s="9"/>
      <c r="K292" s="9"/>
    </row>
    <row r="293" spans="2:11" ht="12.75">
      <c r="B293" s="8"/>
      <c r="C293" s="9"/>
      <c r="D293" s="9"/>
      <c r="E293" s="9"/>
      <c r="F293" s="9"/>
      <c r="G293" s="9"/>
      <c r="H293" s="9"/>
      <c r="I293" s="9"/>
      <c r="J293" s="9"/>
      <c r="K293" s="9"/>
    </row>
    <row r="294" spans="2:11" ht="12.75">
      <c r="B294" s="8"/>
      <c r="C294" s="9"/>
      <c r="D294" s="9"/>
      <c r="E294" s="9"/>
      <c r="F294" s="9"/>
      <c r="G294" s="9"/>
      <c r="H294" s="9"/>
      <c r="I294" s="9"/>
      <c r="J294" s="9"/>
      <c r="K294" s="9"/>
    </row>
    <row r="295" spans="2:11" ht="12.75">
      <c r="B295" s="8"/>
      <c r="C295" s="9"/>
      <c r="D295" s="9"/>
      <c r="E295" s="9"/>
      <c r="F295" s="9"/>
      <c r="G295" s="9"/>
      <c r="H295" s="9"/>
      <c r="I295" s="9"/>
      <c r="J295" s="9"/>
      <c r="K295" s="9"/>
    </row>
    <row r="296" spans="2:11" ht="12.75">
      <c r="B296" s="8"/>
      <c r="C296" s="9"/>
      <c r="D296" s="9"/>
      <c r="E296" s="9"/>
      <c r="F296" s="9"/>
      <c r="G296" s="9"/>
      <c r="H296" s="9"/>
      <c r="I296" s="9"/>
      <c r="J296" s="9"/>
      <c r="K296" s="9"/>
    </row>
    <row r="297" spans="2:11" ht="12.75">
      <c r="B297" s="8"/>
      <c r="C297" s="9"/>
      <c r="D297" s="9"/>
      <c r="E297" s="9"/>
      <c r="F297" s="9"/>
      <c r="G297" s="9"/>
      <c r="H297" s="9"/>
      <c r="I297" s="9"/>
      <c r="J297" s="9"/>
      <c r="K297" s="9"/>
    </row>
    <row r="298" spans="2:11" ht="12.75">
      <c r="B298" s="8"/>
      <c r="C298" s="9"/>
      <c r="D298" s="9"/>
      <c r="E298" s="9"/>
      <c r="F298" s="9"/>
      <c r="G298" s="9"/>
      <c r="H298" s="9"/>
      <c r="I298" s="9"/>
      <c r="J298" s="9"/>
      <c r="K298" s="9"/>
    </row>
    <row r="299" spans="2:11" ht="12.75">
      <c r="B299" s="8"/>
      <c r="C299" s="9"/>
      <c r="D299" s="9"/>
      <c r="E299" s="9"/>
      <c r="F299" s="9"/>
      <c r="G299" s="9"/>
      <c r="H299" s="9"/>
      <c r="I299" s="9"/>
      <c r="J299" s="9"/>
      <c r="K299" s="9"/>
    </row>
    <row r="300" spans="2:11" ht="12.75">
      <c r="B300" s="8"/>
      <c r="C300" s="9"/>
      <c r="D300" s="9"/>
      <c r="E300" s="9"/>
      <c r="F300" s="9"/>
      <c r="G300" s="9"/>
      <c r="H300" s="9"/>
      <c r="I300" s="9"/>
      <c r="J300" s="9"/>
      <c r="K300" s="9"/>
    </row>
    <row r="301" spans="2:11" ht="12.75">
      <c r="B301" s="8"/>
      <c r="C301" s="9"/>
      <c r="D301" s="9"/>
      <c r="E301" s="9"/>
      <c r="F301" s="9"/>
      <c r="G301" s="9"/>
      <c r="H301" s="9"/>
      <c r="I301" s="9"/>
      <c r="J301" s="9"/>
      <c r="K301" s="9"/>
    </row>
    <row r="302" spans="2:11" ht="12.75">
      <c r="B302" s="8"/>
      <c r="C302" s="9"/>
      <c r="D302" s="9"/>
      <c r="E302" s="9"/>
      <c r="F302" s="9"/>
      <c r="G302" s="9"/>
      <c r="H302" s="9"/>
      <c r="I302" s="9"/>
      <c r="J302" s="9"/>
      <c r="K302" s="9"/>
    </row>
    <row r="303" spans="2:11" ht="12.75">
      <c r="B303" s="8"/>
      <c r="C303" s="9"/>
      <c r="D303" s="9"/>
      <c r="E303" s="9"/>
      <c r="F303" s="9"/>
      <c r="G303" s="9"/>
      <c r="H303" s="9"/>
      <c r="I303" s="9"/>
      <c r="J303" s="9"/>
      <c r="K303" s="9"/>
    </row>
    <row r="304" spans="2:11" ht="12.75">
      <c r="B304" s="8"/>
      <c r="C304" s="9"/>
      <c r="D304" s="9"/>
      <c r="E304" s="9"/>
      <c r="F304" s="9"/>
      <c r="G304" s="9"/>
      <c r="H304" s="9"/>
      <c r="I304" s="9"/>
      <c r="J304" s="9"/>
      <c r="K304" s="9"/>
    </row>
    <row r="305" spans="2:11" ht="12.75">
      <c r="B305" s="8"/>
      <c r="C305" s="9"/>
      <c r="D305" s="9"/>
      <c r="E305" s="9"/>
      <c r="F305" s="9"/>
      <c r="G305" s="9"/>
      <c r="H305" s="9"/>
      <c r="I305" s="9"/>
      <c r="J305" s="9"/>
      <c r="K305" s="9"/>
    </row>
    <row r="306" spans="2:11" ht="12.75">
      <c r="B306" s="8"/>
      <c r="C306" s="9"/>
      <c r="D306" s="9"/>
      <c r="E306" s="9"/>
      <c r="F306" s="9"/>
      <c r="G306" s="9"/>
      <c r="H306" s="9"/>
      <c r="I306" s="9"/>
      <c r="J306" s="9"/>
      <c r="K306" s="9"/>
    </row>
    <row r="307" spans="2:11" ht="12.75">
      <c r="B307" s="8"/>
      <c r="C307" s="9"/>
      <c r="D307" s="9"/>
      <c r="E307" s="9"/>
      <c r="F307" s="9"/>
      <c r="G307" s="9"/>
      <c r="H307" s="9"/>
      <c r="I307" s="9"/>
      <c r="J307" s="9"/>
      <c r="K307" s="9"/>
    </row>
    <row r="308" spans="2:11" ht="12.75">
      <c r="B308" s="8"/>
      <c r="C308" s="9"/>
      <c r="D308" s="9"/>
      <c r="E308" s="9"/>
      <c r="F308" s="9"/>
      <c r="G308" s="9"/>
      <c r="H308" s="9"/>
      <c r="I308" s="9"/>
      <c r="J308" s="9"/>
      <c r="K308" s="9"/>
    </row>
    <row r="309" spans="2:11" ht="12.75">
      <c r="B309" s="8"/>
      <c r="C309" s="9"/>
      <c r="D309" s="9"/>
      <c r="E309" s="9"/>
      <c r="F309" s="9"/>
      <c r="G309" s="9"/>
      <c r="H309" s="9"/>
      <c r="I309" s="9"/>
      <c r="J309" s="9"/>
      <c r="K309" s="9"/>
    </row>
    <row r="310" spans="2:11" ht="12.75">
      <c r="B310" s="8"/>
      <c r="C310" s="9"/>
      <c r="D310" s="9"/>
      <c r="E310" s="9"/>
      <c r="F310" s="9"/>
      <c r="G310" s="9"/>
      <c r="H310" s="9"/>
      <c r="I310" s="9"/>
      <c r="J310" s="9"/>
      <c r="K310" s="9"/>
    </row>
    <row r="311" spans="2:11" ht="12.75">
      <c r="B311" s="8"/>
      <c r="C311" s="9"/>
      <c r="D311" s="9"/>
      <c r="E311" s="9"/>
      <c r="F311" s="9"/>
      <c r="G311" s="9"/>
      <c r="H311" s="9"/>
      <c r="I311" s="9"/>
      <c r="J311" s="9"/>
      <c r="K311" s="9"/>
    </row>
    <row r="312" spans="2:11" ht="12.75">
      <c r="B312" s="8"/>
      <c r="C312" s="9"/>
      <c r="D312" s="9"/>
      <c r="E312" s="9"/>
      <c r="F312" s="9"/>
      <c r="G312" s="9"/>
      <c r="H312" s="9"/>
      <c r="I312" s="9"/>
      <c r="J312" s="9"/>
      <c r="K312" s="9"/>
    </row>
    <row r="313" spans="2:11" ht="12.75">
      <c r="B313" s="8"/>
      <c r="C313" s="9"/>
      <c r="D313" s="9"/>
      <c r="E313" s="9"/>
      <c r="F313" s="9"/>
      <c r="G313" s="9"/>
      <c r="H313" s="9"/>
      <c r="I313" s="9"/>
      <c r="J313" s="9"/>
      <c r="K313" s="9"/>
    </row>
    <row r="314" spans="2:11" ht="12.75">
      <c r="B314" s="8"/>
      <c r="C314" s="9"/>
      <c r="D314" s="9"/>
      <c r="E314" s="9"/>
      <c r="F314" s="9"/>
      <c r="G314" s="9"/>
      <c r="H314" s="9"/>
      <c r="I314" s="9"/>
      <c r="J314" s="9"/>
      <c r="K314" s="9"/>
    </row>
    <row r="315" spans="2:11" ht="12.75">
      <c r="B315" s="8"/>
      <c r="C315" s="9"/>
      <c r="D315" s="9"/>
      <c r="E315" s="9"/>
      <c r="F315" s="9"/>
      <c r="G315" s="9"/>
      <c r="H315" s="9"/>
      <c r="I315" s="9"/>
      <c r="J315" s="9"/>
      <c r="K315" s="9"/>
    </row>
    <row r="316" spans="2:11" ht="12.75">
      <c r="B316" s="8"/>
      <c r="C316" s="9"/>
      <c r="D316" s="9"/>
      <c r="E316" s="9"/>
      <c r="F316" s="9"/>
      <c r="G316" s="9"/>
      <c r="H316" s="9"/>
      <c r="I316" s="9"/>
      <c r="J316" s="9"/>
      <c r="K316" s="9"/>
    </row>
    <row r="317" spans="2:11" ht="12.75">
      <c r="B317" s="8"/>
      <c r="C317" s="9"/>
      <c r="D317" s="9"/>
      <c r="E317" s="9"/>
      <c r="F317" s="9"/>
      <c r="G317" s="9"/>
      <c r="H317" s="9"/>
      <c r="I317" s="9"/>
      <c r="J317" s="9"/>
      <c r="K317" s="9"/>
    </row>
    <row r="318" spans="2:11" ht="12.75">
      <c r="B318" s="8"/>
      <c r="C318" s="9"/>
      <c r="D318" s="9"/>
      <c r="E318" s="9"/>
      <c r="F318" s="9"/>
      <c r="G318" s="9"/>
      <c r="H318" s="9"/>
      <c r="I318" s="9"/>
      <c r="J318" s="9"/>
      <c r="K318" s="9"/>
    </row>
    <row r="319" spans="2:11" ht="12.75">
      <c r="B319" s="8"/>
      <c r="C319" s="9"/>
      <c r="D319" s="9"/>
      <c r="E319" s="9"/>
      <c r="F319" s="9"/>
      <c r="G319" s="9"/>
      <c r="H319" s="9"/>
      <c r="I319" s="9"/>
      <c r="J319" s="9"/>
      <c r="K319" s="9"/>
    </row>
    <row r="320" spans="2:11" ht="12.75">
      <c r="B320" s="8"/>
      <c r="C320" s="9"/>
      <c r="D320" s="9"/>
      <c r="E320" s="9"/>
      <c r="F320" s="9"/>
      <c r="G320" s="9"/>
      <c r="H320" s="9"/>
      <c r="I320" s="9"/>
      <c r="J320" s="9"/>
      <c r="K320" s="9"/>
    </row>
    <row r="321" spans="2:11" ht="12.75">
      <c r="B321" s="8"/>
      <c r="C321" s="9"/>
      <c r="D321" s="9"/>
      <c r="E321" s="9"/>
      <c r="F321" s="9"/>
      <c r="G321" s="9"/>
      <c r="H321" s="9"/>
      <c r="I321" s="9"/>
      <c r="J321" s="9"/>
      <c r="K321" s="9"/>
    </row>
    <row r="322" spans="2:11" ht="12.75">
      <c r="B322" s="8"/>
      <c r="C322" s="9"/>
      <c r="D322" s="9"/>
      <c r="E322" s="9"/>
      <c r="F322" s="9"/>
      <c r="G322" s="9"/>
      <c r="H322" s="9"/>
      <c r="I322" s="9"/>
      <c r="J322" s="9"/>
      <c r="K322" s="9"/>
    </row>
    <row r="323" spans="2:11" ht="12.75">
      <c r="B323" s="8"/>
      <c r="C323" s="9"/>
      <c r="D323" s="9"/>
      <c r="E323" s="9"/>
      <c r="F323" s="9"/>
      <c r="G323" s="9"/>
      <c r="H323" s="9"/>
      <c r="I323" s="9"/>
      <c r="J323" s="9"/>
      <c r="K323" s="9"/>
    </row>
    <row r="324" spans="2:11" ht="12.75">
      <c r="B324" s="8"/>
      <c r="C324" s="9"/>
      <c r="D324" s="9"/>
      <c r="E324" s="9"/>
      <c r="F324" s="9"/>
      <c r="G324" s="9"/>
      <c r="H324" s="9"/>
      <c r="I324" s="9"/>
      <c r="J324" s="9"/>
      <c r="K324" s="9"/>
    </row>
    <row r="325" spans="2:11" ht="12.75">
      <c r="B325" s="8"/>
      <c r="C325" s="9"/>
      <c r="D325" s="9"/>
      <c r="E325" s="9"/>
      <c r="F325" s="9"/>
      <c r="G325" s="9"/>
      <c r="H325" s="9"/>
      <c r="I325" s="9"/>
      <c r="J325" s="9"/>
      <c r="K325" s="9"/>
    </row>
    <row r="326" spans="2:11" ht="12.75">
      <c r="B326" s="8"/>
      <c r="C326" s="9"/>
      <c r="D326" s="9"/>
      <c r="E326" s="9"/>
      <c r="F326" s="9"/>
      <c r="G326" s="9"/>
      <c r="H326" s="9"/>
      <c r="I326" s="9"/>
      <c r="J326" s="9"/>
      <c r="K326" s="9"/>
    </row>
    <row r="327" spans="2:11" ht="12.75">
      <c r="B327" s="8"/>
      <c r="C327" s="9"/>
      <c r="D327" s="9"/>
      <c r="E327" s="9"/>
      <c r="F327" s="9"/>
      <c r="G327" s="9"/>
      <c r="H327" s="9"/>
      <c r="I327" s="9"/>
      <c r="J327" s="9"/>
      <c r="K327" s="9"/>
    </row>
    <row r="328" spans="2:11" ht="12.75">
      <c r="B328" s="8"/>
      <c r="C328" s="9"/>
      <c r="D328" s="9"/>
      <c r="E328" s="9"/>
      <c r="F328" s="9"/>
      <c r="G328" s="9"/>
      <c r="H328" s="9"/>
      <c r="I328" s="9"/>
      <c r="J328" s="9"/>
      <c r="K328" s="9"/>
    </row>
    <row r="329" spans="2:11" ht="12.75">
      <c r="B329" s="8"/>
      <c r="C329" s="9"/>
      <c r="D329" s="9"/>
      <c r="E329" s="9"/>
      <c r="F329" s="9"/>
      <c r="G329" s="9"/>
      <c r="H329" s="9"/>
      <c r="I329" s="9"/>
      <c r="J329" s="9"/>
      <c r="K329" s="9"/>
    </row>
    <row r="330" spans="2:11" ht="12.75">
      <c r="B330" s="8"/>
      <c r="C330" s="9"/>
      <c r="D330" s="9"/>
      <c r="E330" s="9"/>
      <c r="F330" s="9"/>
      <c r="G330" s="9"/>
      <c r="H330" s="9"/>
      <c r="I330" s="9"/>
      <c r="J330" s="9"/>
      <c r="K330" s="9"/>
    </row>
    <row r="331" spans="2:11" ht="12.75">
      <c r="B331" s="8"/>
      <c r="C331" s="9"/>
      <c r="D331" s="9"/>
      <c r="E331" s="9"/>
      <c r="F331" s="9"/>
      <c r="G331" s="9"/>
      <c r="H331" s="9"/>
      <c r="I331" s="9"/>
      <c r="J331" s="9"/>
      <c r="K331" s="9"/>
    </row>
    <row r="332" spans="2:11" ht="12.75">
      <c r="B332" s="8"/>
      <c r="C332" s="9"/>
      <c r="D332" s="9"/>
      <c r="E332" s="9"/>
      <c r="F332" s="9"/>
      <c r="G332" s="9"/>
      <c r="H332" s="9"/>
      <c r="I332" s="9"/>
      <c r="J332" s="9"/>
      <c r="K332" s="9"/>
    </row>
    <row r="333" spans="2:11" ht="12.75">
      <c r="B333" s="8"/>
      <c r="C333" s="9"/>
      <c r="D333" s="9"/>
      <c r="E333" s="9"/>
      <c r="F333" s="9"/>
      <c r="G333" s="9"/>
      <c r="H333" s="9"/>
      <c r="I333" s="9"/>
      <c r="J333" s="9"/>
      <c r="K333" s="9"/>
    </row>
    <row r="334" spans="2:11" ht="12.75">
      <c r="B334" s="8"/>
      <c r="C334" s="9"/>
      <c r="D334" s="9"/>
      <c r="E334" s="9"/>
      <c r="F334" s="9"/>
      <c r="G334" s="9"/>
      <c r="H334" s="9"/>
      <c r="I334" s="9"/>
      <c r="J334" s="9"/>
      <c r="K334" s="9"/>
    </row>
    <row r="335" spans="2:11" ht="12.75">
      <c r="B335" s="8"/>
      <c r="C335" s="9"/>
      <c r="D335" s="9"/>
      <c r="E335" s="9"/>
      <c r="F335" s="9"/>
      <c r="G335" s="9"/>
      <c r="H335" s="9"/>
      <c r="I335" s="9"/>
      <c r="J335" s="9"/>
      <c r="K335" s="9"/>
    </row>
    <row r="336" spans="2:11" ht="12.75">
      <c r="B336" s="8"/>
      <c r="C336" s="9"/>
      <c r="D336" s="9"/>
      <c r="E336" s="9"/>
      <c r="F336" s="9"/>
      <c r="G336" s="9"/>
      <c r="H336" s="9"/>
      <c r="I336" s="9"/>
      <c r="J336" s="9"/>
      <c r="K336" s="9"/>
    </row>
    <row r="337" spans="2:11" ht="12.75">
      <c r="B337" s="8"/>
      <c r="C337" s="9"/>
      <c r="D337" s="9"/>
      <c r="E337" s="9"/>
      <c r="F337" s="9"/>
      <c r="G337" s="9"/>
      <c r="H337" s="9"/>
      <c r="I337" s="9"/>
      <c r="J337" s="9"/>
      <c r="K337" s="9"/>
    </row>
    <row r="338" spans="2:11" ht="12.75">
      <c r="B338" s="8"/>
      <c r="C338" s="9"/>
      <c r="D338" s="9"/>
      <c r="E338" s="9"/>
      <c r="F338" s="9"/>
      <c r="G338" s="9"/>
      <c r="H338" s="9"/>
      <c r="I338" s="9"/>
      <c r="J338" s="9"/>
      <c r="K338" s="9"/>
    </row>
    <row r="339" spans="2:11" ht="12.75">
      <c r="B339" s="8"/>
      <c r="C339" s="9"/>
      <c r="D339" s="9"/>
      <c r="E339" s="9"/>
      <c r="F339" s="9"/>
      <c r="G339" s="9"/>
      <c r="H339" s="9"/>
      <c r="I339" s="9"/>
      <c r="J339" s="9"/>
      <c r="K339" s="9"/>
    </row>
    <row r="340" spans="2:11" ht="12.75">
      <c r="B340" s="8"/>
      <c r="C340" s="9"/>
      <c r="D340" s="9"/>
      <c r="E340" s="9"/>
      <c r="F340" s="9"/>
      <c r="G340" s="9"/>
      <c r="H340" s="9"/>
      <c r="I340" s="9"/>
      <c r="J340" s="9"/>
      <c r="K340" s="9"/>
    </row>
    <row r="341" spans="2:11" ht="12.75">
      <c r="B341" s="8"/>
      <c r="C341" s="9"/>
      <c r="D341" s="9"/>
      <c r="E341" s="9"/>
      <c r="F341" s="9"/>
      <c r="G341" s="9"/>
      <c r="H341" s="9"/>
      <c r="I341" s="9"/>
      <c r="J341" s="9"/>
      <c r="K341" s="9"/>
    </row>
    <row r="342" spans="2:11" ht="12.75">
      <c r="B342" s="8"/>
      <c r="C342" s="9"/>
      <c r="D342" s="9"/>
      <c r="E342" s="9"/>
      <c r="F342" s="9"/>
      <c r="G342" s="9"/>
      <c r="H342" s="9"/>
      <c r="I342" s="9"/>
      <c r="J342" s="9"/>
      <c r="K342" s="9"/>
    </row>
    <row r="343" spans="2:11" ht="12.75">
      <c r="B343" s="8"/>
      <c r="C343" s="9"/>
      <c r="D343" s="9"/>
      <c r="E343" s="9"/>
      <c r="F343" s="9"/>
      <c r="G343" s="9"/>
      <c r="H343" s="9"/>
      <c r="I343" s="9"/>
      <c r="J343" s="9"/>
      <c r="K343" s="9"/>
    </row>
    <row r="344" spans="2:11" ht="12.75">
      <c r="B344" s="8"/>
      <c r="C344" s="9"/>
      <c r="D344" s="9"/>
      <c r="E344" s="9"/>
      <c r="F344" s="9"/>
      <c r="G344" s="9"/>
      <c r="H344" s="9"/>
      <c r="I344" s="9"/>
      <c r="J344" s="9"/>
      <c r="K344" s="9"/>
    </row>
    <row r="345" spans="2:11" ht="12.75">
      <c r="B345" s="8"/>
      <c r="C345" s="9"/>
      <c r="D345" s="9"/>
      <c r="E345" s="9"/>
      <c r="F345" s="9"/>
      <c r="G345" s="9"/>
      <c r="H345" s="9"/>
      <c r="I345" s="9"/>
      <c r="J345" s="9"/>
      <c r="K345" s="9"/>
    </row>
    <row r="346" spans="2:11" ht="12.75">
      <c r="B346" s="8"/>
      <c r="C346" s="9"/>
      <c r="D346" s="9"/>
      <c r="E346" s="9"/>
      <c r="F346" s="9"/>
      <c r="G346" s="9"/>
      <c r="H346" s="9"/>
      <c r="I346" s="9"/>
      <c r="J346" s="9"/>
      <c r="K346" s="9"/>
    </row>
    <row r="347" spans="2:11" ht="12.75">
      <c r="B347" s="8"/>
      <c r="C347" s="9"/>
      <c r="D347" s="9"/>
      <c r="E347" s="9"/>
      <c r="F347" s="9"/>
      <c r="G347" s="9"/>
      <c r="H347" s="9"/>
      <c r="I347" s="9"/>
      <c r="J347" s="9"/>
      <c r="K347" s="9"/>
    </row>
    <row r="348" spans="2:11" ht="12.75">
      <c r="B348" s="8"/>
      <c r="C348" s="9"/>
      <c r="D348" s="9"/>
      <c r="E348" s="9"/>
      <c r="F348" s="9"/>
      <c r="G348" s="9"/>
      <c r="H348" s="9"/>
      <c r="I348" s="9"/>
      <c r="J348" s="9"/>
      <c r="K348" s="9"/>
    </row>
    <row r="349" spans="2:11" ht="12.75">
      <c r="B349" s="8"/>
      <c r="C349" s="9"/>
      <c r="D349" s="9"/>
      <c r="E349" s="9"/>
      <c r="F349" s="9"/>
      <c r="G349" s="9"/>
      <c r="H349" s="9"/>
      <c r="I349" s="9"/>
      <c r="J349" s="9"/>
      <c r="K349" s="9"/>
    </row>
    <row r="350" spans="2:11" ht="12.75">
      <c r="B350" s="8"/>
      <c r="C350" s="9"/>
      <c r="D350" s="9"/>
      <c r="E350" s="9"/>
      <c r="F350" s="9"/>
      <c r="G350" s="9"/>
      <c r="H350" s="9"/>
      <c r="I350" s="9"/>
      <c r="J350" s="9"/>
      <c r="K350" s="9"/>
    </row>
    <row r="351" spans="2:11" ht="12.75">
      <c r="B351" s="8"/>
      <c r="C351" s="9"/>
      <c r="D351" s="9"/>
      <c r="E351" s="9"/>
      <c r="F351" s="9"/>
      <c r="G351" s="9"/>
      <c r="H351" s="9"/>
      <c r="I351" s="9"/>
      <c r="J351" s="9"/>
      <c r="K351" s="9"/>
    </row>
    <row r="352" spans="2:11" ht="12.75">
      <c r="B352" s="8"/>
      <c r="C352" s="9"/>
      <c r="D352" s="9"/>
      <c r="E352" s="9"/>
      <c r="F352" s="9"/>
      <c r="G352" s="9"/>
      <c r="H352" s="9"/>
      <c r="I352" s="9"/>
      <c r="J352" s="9"/>
      <c r="K352" s="9"/>
    </row>
    <row r="353" spans="2:11" ht="12.75">
      <c r="B353" s="8"/>
      <c r="C353" s="9"/>
      <c r="D353" s="9"/>
      <c r="E353" s="9"/>
      <c r="F353" s="9"/>
      <c r="G353" s="9"/>
      <c r="H353" s="9"/>
      <c r="I353" s="9"/>
      <c r="J353" s="9"/>
      <c r="K353" s="9"/>
    </row>
    <row r="354" spans="2:11" ht="12.75">
      <c r="B354" s="8"/>
      <c r="C354" s="9"/>
      <c r="D354" s="9"/>
      <c r="E354" s="9"/>
      <c r="F354" s="9"/>
      <c r="G354" s="9"/>
      <c r="H354" s="9"/>
      <c r="I354" s="9"/>
      <c r="J354" s="9"/>
      <c r="K354" s="9"/>
    </row>
    <row r="355" spans="2:11" ht="12.75">
      <c r="B355" s="8"/>
      <c r="C355" s="9"/>
      <c r="D355" s="9"/>
      <c r="E355" s="9"/>
      <c r="F355" s="9"/>
      <c r="G355" s="9"/>
      <c r="H355" s="9"/>
      <c r="I355" s="9"/>
      <c r="J355" s="9"/>
      <c r="K355" s="9"/>
    </row>
    <row r="356" spans="2:11" ht="12.75">
      <c r="B356" s="8"/>
      <c r="C356" s="9"/>
      <c r="D356" s="9"/>
      <c r="E356" s="9"/>
      <c r="F356" s="9"/>
      <c r="G356" s="9"/>
      <c r="H356" s="9"/>
      <c r="I356" s="9"/>
      <c r="J356" s="9"/>
      <c r="K356" s="9"/>
    </row>
    <row r="357" spans="2:11" ht="12.75">
      <c r="B357" s="8"/>
      <c r="C357" s="9"/>
      <c r="D357" s="9"/>
      <c r="E357" s="9"/>
      <c r="F357" s="9"/>
      <c r="G357" s="9"/>
      <c r="H357" s="9"/>
      <c r="I357" s="9"/>
      <c r="J357" s="9"/>
      <c r="K357" s="9"/>
    </row>
    <row r="358" spans="2:11" ht="12.75">
      <c r="B358" s="8"/>
      <c r="C358" s="9"/>
      <c r="D358" s="9"/>
      <c r="E358" s="9"/>
      <c r="F358" s="9"/>
      <c r="G358" s="9"/>
      <c r="H358" s="9"/>
      <c r="I358" s="9"/>
      <c r="J358" s="9"/>
      <c r="K358" s="9"/>
    </row>
    <row r="359" spans="2:11" ht="12.75">
      <c r="B359" s="8"/>
      <c r="C359" s="9"/>
      <c r="D359" s="9"/>
      <c r="E359" s="9"/>
      <c r="F359" s="9"/>
      <c r="G359" s="9"/>
      <c r="H359" s="9"/>
      <c r="I359" s="9"/>
      <c r="J359" s="9"/>
      <c r="K359" s="9"/>
    </row>
    <row r="360" spans="2:11" ht="12.75">
      <c r="B360" s="8"/>
      <c r="C360" s="9"/>
      <c r="D360" s="9"/>
      <c r="E360" s="9"/>
      <c r="F360" s="9"/>
      <c r="G360" s="9"/>
      <c r="H360" s="9"/>
      <c r="I360" s="9"/>
      <c r="J360" s="9"/>
      <c r="K360" s="9"/>
    </row>
    <row r="361" spans="2:11" ht="12.75">
      <c r="B361" s="8"/>
      <c r="C361" s="9"/>
      <c r="D361" s="9"/>
      <c r="E361" s="9"/>
      <c r="F361" s="9"/>
      <c r="G361" s="9"/>
      <c r="H361" s="9"/>
      <c r="I361" s="9"/>
      <c r="J361" s="9"/>
      <c r="K361" s="9"/>
    </row>
    <row r="362" spans="2:11" ht="12.75">
      <c r="B362" s="8"/>
      <c r="C362" s="9"/>
      <c r="D362" s="9"/>
      <c r="E362" s="9"/>
      <c r="F362" s="9"/>
      <c r="G362" s="9"/>
      <c r="H362" s="9"/>
      <c r="I362" s="9"/>
      <c r="J362" s="9"/>
      <c r="K362" s="9"/>
    </row>
    <row r="363" spans="2:11" ht="12.75">
      <c r="B363" s="8"/>
      <c r="C363" s="9"/>
      <c r="D363" s="9"/>
      <c r="E363" s="9"/>
      <c r="F363" s="9"/>
      <c r="G363" s="9"/>
      <c r="H363" s="9"/>
      <c r="I363" s="9"/>
      <c r="J363" s="9"/>
      <c r="K363" s="9"/>
    </row>
    <row r="364" spans="2:11" ht="12.75">
      <c r="B364" s="8"/>
      <c r="C364" s="9"/>
      <c r="D364" s="9"/>
      <c r="E364" s="9"/>
      <c r="F364" s="9"/>
      <c r="G364" s="9"/>
      <c r="H364" s="9"/>
      <c r="I364" s="9"/>
      <c r="J364" s="9"/>
      <c r="K364" s="9"/>
    </row>
    <row r="365" spans="2:11" ht="12.75">
      <c r="B365" s="8"/>
      <c r="C365" s="9"/>
      <c r="D365" s="9"/>
      <c r="E365" s="9"/>
      <c r="F365" s="9"/>
      <c r="G365" s="9"/>
      <c r="H365" s="9"/>
      <c r="I365" s="9"/>
      <c r="J365" s="9"/>
      <c r="K365" s="9"/>
    </row>
    <row r="366" spans="2:11" ht="12.75">
      <c r="B366" s="8"/>
      <c r="C366" s="9"/>
      <c r="D366" s="9"/>
      <c r="E366" s="9"/>
      <c r="F366" s="9"/>
      <c r="G366" s="9"/>
      <c r="H366" s="9"/>
      <c r="I366" s="9"/>
      <c r="J366" s="9"/>
      <c r="K366" s="9"/>
    </row>
    <row r="367" spans="2:11" ht="12.75">
      <c r="B367" s="8"/>
      <c r="C367" s="9"/>
      <c r="D367" s="9"/>
      <c r="E367" s="9"/>
      <c r="F367" s="9"/>
      <c r="G367" s="9"/>
      <c r="H367" s="9"/>
      <c r="I367" s="9"/>
      <c r="J367" s="9"/>
      <c r="K367" s="9"/>
    </row>
    <row r="368" spans="2:11" ht="12.75">
      <c r="B368" s="8"/>
      <c r="C368" s="9"/>
      <c r="D368" s="9"/>
      <c r="E368" s="9"/>
      <c r="F368" s="9"/>
      <c r="G368" s="9"/>
      <c r="H368" s="9"/>
      <c r="I368" s="9"/>
      <c r="J368" s="9"/>
      <c r="K368" s="9"/>
    </row>
    <row r="369" spans="2:11" ht="12.75">
      <c r="B369" s="8"/>
      <c r="C369" s="9"/>
      <c r="D369" s="9"/>
      <c r="E369" s="9"/>
      <c r="F369" s="9"/>
      <c r="G369" s="9"/>
      <c r="H369" s="9"/>
      <c r="I369" s="9"/>
      <c r="J369" s="9"/>
      <c r="K369" s="9"/>
    </row>
    <row r="370" spans="2:11" ht="12.75">
      <c r="B370" s="8"/>
      <c r="C370" s="9"/>
      <c r="D370" s="9"/>
      <c r="E370" s="9"/>
      <c r="F370" s="9"/>
      <c r="G370" s="9"/>
      <c r="H370" s="9"/>
      <c r="I370" s="9"/>
      <c r="J370" s="9"/>
      <c r="K370" s="9"/>
    </row>
    <row r="371" spans="2:11" ht="12.75">
      <c r="B371" s="8"/>
      <c r="C371" s="9"/>
      <c r="D371" s="9"/>
      <c r="E371" s="9"/>
      <c r="F371" s="9"/>
      <c r="G371" s="9"/>
      <c r="H371" s="9"/>
      <c r="I371" s="9"/>
      <c r="J371" s="9"/>
      <c r="K371" s="9"/>
    </row>
    <row r="372" spans="2:11" ht="12.75">
      <c r="B372" s="8"/>
      <c r="C372" s="9"/>
      <c r="D372" s="9"/>
      <c r="E372" s="9"/>
      <c r="F372" s="9"/>
      <c r="G372" s="9"/>
      <c r="H372" s="9"/>
      <c r="I372" s="9"/>
      <c r="J372" s="9"/>
      <c r="K372" s="9"/>
    </row>
    <row r="373" spans="2:11" ht="12.75">
      <c r="B373" s="8"/>
      <c r="C373" s="9"/>
      <c r="D373" s="9"/>
      <c r="E373" s="9"/>
      <c r="F373" s="9"/>
      <c r="G373" s="9"/>
      <c r="H373" s="9"/>
      <c r="I373" s="9"/>
      <c r="J373" s="9"/>
      <c r="K373" s="9"/>
    </row>
    <row r="374" spans="2:11" ht="12.75">
      <c r="B374" s="8"/>
      <c r="C374" s="9"/>
      <c r="D374" s="9"/>
      <c r="E374" s="9"/>
      <c r="F374" s="9"/>
      <c r="G374" s="9"/>
      <c r="H374" s="9"/>
      <c r="I374" s="9"/>
      <c r="J374" s="9"/>
      <c r="K374" s="9"/>
    </row>
    <row r="375" spans="2:11" ht="12.75">
      <c r="B375" s="8"/>
      <c r="C375" s="9"/>
      <c r="D375" s="9"/>
      <c r="E375" s="9"/>
      <c r="F375" s="9"/>
      <c r="G375" s="9"/>
      <c r="H375" s="9"/>
      <c r="I375" s="9"/>
      <c r="J375" s="9"/>
      <c r="K375" s="9"/>
    </row>
    <row r="376" spans="2:11" ht="12.75">
      <c r="B376" s="8"/>
      <c r="C376" s="9"/>
      <c r="D376" s="9"/>
      <c r="E376" s="9"/>
      <c r="F376" s="9"/>
      <c r="G376" s="9"/>
      <c r="H376" s="9"/>
      <c r="I376" s="9"/>
      <c r="J376" s="9"/>
      <c r="K376" s="9"/>
    </row>
    <row r="377" spans="2:11" ht="12.75">
      <c r="B377" s="8"/>
      <c r="C377" s="9"/>
      <c r="D377" s="9"/>
      <c r="E377" s="9"/>
      <c r="F377" s="9"/>
      <c r="G377" s="9"/>
      <c r="H377" s="9"/>
      <c r="I377" s="9"/>
      <c r="J377" s="9"/>
      <c r="K377" s="9"/>
    </row>
    <row r="378" spans="2:11" ht="12.75">
      <c r="B378" s="8"/>
      <c r="C378" s="9"/>
      <c r="D378" s="9"/>
      <c r="E378" s="9"/>
      <c r="F378" s="9"/>
      <c r="G378" s="9"/>
      <c r="H378" s="9"/>
      <c r="I378" s="9"/>
      <c r="J378" s="9"/>
      <c r="K378" s="9"/>
    </row>
    <row r="379" spans="2:11" ht="12.75">
      <c r="B379" s="8"/>
      <c r="C379" s="9"/>
      <c r="D379" s="9"/>
      <c r="E379" s="9"/>
      <c r="F379" s="9"/>
      <c r="G379" s="9"/>
      <c r="H379" s="9"/>
      <c r="I379" s="9"/>
      <c r="J379" s="9"/>
      <c r="K379" s="9"/>
    </row>
    <row r="380" spans="2:11" ht="12.75">
      <c r="B380" s="8"/>
      <c r="C380" s="9"/>
      <c r="D380" s="9"/>
      <c r="E380" s="9"/>
      <c r="F380" s="9"/>
      <c r="G380" s="9"/>
      <c r="H380" s="9"/>
      <c r="I380" s="9"/>
      <c r="J380" s="9"/>
      <c r="K380" s="9"/>
    </row>
    <row r="381" spans="2:11" ht="12.75">
      <c r="B381" s="8"/>
      <c r="C381" s="9"/>
      <c r="D381" s="9"/>
      <c r="E381" s="9"/>
      <c r="F381" s="9"/>
      <c r="G381" s="9"/>
      <c r="H381" s="9"/>
      <c r="I381" s="9"/>
      <c r="J381" s="9"/>
      <c r="K381" s="9"/>
    </row>
    <row r="382" spans="2:11" ht="12.75">
      <c r="B382" s="8"/>
      <c r="C382" s="9"/>
      <c r="D382" s="9"/>
      <c r="E382" s="9"/>
      <c r="F382" s="9"/>
      <c r="G382" s="9"/>
      <c r="H382" s="9"/>
      <c r="I382" s="9"/>
      <c r="J382" s="9"/>
      <c r="K382" s="9"/>
    </row>
    <row r="383" spans="2:11" ht="12.75">
      <c r="B383" s="8"/>
      <c r="C383" s="9"/>
      <c r="D383" s="9"/>
      <c r="E383" s="9"/>
      <c r="F383" s="9"/>
      <c r="G383" s="9"/>
      <c r="H383" s="9"/>
      <c r="I383" s="9"/>
      <c r="J383" s="9"/>
      <c r="K383" s="9"/>
    </row>
    <row r="384" spans="2:11" ht="12.75">
      <c r="B384" s="8"/>
      <c r="C384" s="9"/>
      <c r="D384" s="9"/>
      <c r="E384" s="9"/>
      <c r="F384" s="9"/>
      <c r="G384" s="9"/>
      <c r="H384" s="9"/>
      <c r="I384" s="9"/>
      <c r="J384" s="9"/>
      <c r="K384" s="9"/>
    </row>
    <row r="385" spans="2:11" ht="12.75">
      <c r="B385" s="8"/>
      <c r="C385" s="9"/>
      <c r="D385" s="9"/>
      <c r="E385" s="9"/>
      <c r="F385" s="9"/>
      <c r="G385" s="9"/>
      <c r="H385" s="9"/>
      <c r="I385" s="9"/>
      <c r="J385" s="9"/>
      <c r="K385" s="9"/>
    </row>
    <row r="386" spans="2:11" ht="12.75">
      <c r="B386" s="8"/>
      <c r="C386" s="9"/>
      <c r="D386" s="9"/>
      <c r="E386" s="9"/>
      <c r="F386" s="9"/>
      <c r="G386" s="9"/>
      <c r="H386" s="9"/>
      <c r="I386" s="9"/>
      <c r="J386" s="9"/>
      <c r="K386" s="9"/>
    </row>
    <row r="387" spans="2:11" ht="12.75">
      <c r="B387" s="8"/>
      <c r="C387" s="9"/>
      <c r="D387" s="9"/>
      <c r="E387" s="9"/>
      <c r="F387" s="9"/>
      <c r="G387" s="9"/>
      <c r="H387" s="9"/>
      <c r="I387" s="9"/>
      <c r="J387" s="9"/>
      <c r="K387" s="9"/>
    </row>
    <row r="388" spans="2:11" ht="12.75">
      <c r="B388" s="8"/>
      <c r="C388" s="9"/>
      <c r="D388" s="9"/>
      <c r="E388" s="9"/>
      <c r="F388" s="9"/>
      <c r="G388" s="9"/>
      <c r="H388" s="9"/>
      <c r="I388" s="9"/>
      <c r="J388" s="9"/>
      <c r="K388" s="9"/>
    </row>
    <row r="389" spans="2:11" ht="12.75">
      <c r="B389" s="8"/>
      <c r="C389" s="9"/>
      <c r="D389" s="9"/>
      <c r="E389" s="9"/>
      <c r="F389" s="9"/>
      <c r="G389" s="9"/>
      <c r="H389" s="9"/>
      <c r="I389" s="9"/>
      <c r="J389" s="9"/>
      <c r="K389" s="9"/>
    </row>
    <row r="390" spans="2:11" ht="12.75">
      <c r="B390" s="8"/>
      <c r="C390" s="9"/>
      <c r="D390" s="9"/>
      <c r="E390" s="9"/>
      <c r="F390" s="9"/>
      <c r="G390" s="9"/>
      <c r="H390" s="9"/>
      <c r="I390" s="9"/>
      <c r="J390" s="9"/>
      <c r="K390" s="9"/>
    </row>
    <row r="391" spans="2:11" ht="12.75">
      <c r="B391" s="8"/>
      <c r="C391" s="9"/>
      <c r="D391" s="9"/>
      <c r="E391" s="9"/>
      <c r="F391" s="9"/>
      <c r="G391" s="9"/>
      <c r="H391" s="9"/>
      <c r="I391" s="9"/>
      <c r="J391" s="9"/>
      <c r="K391" s="9"/>
    </row>
    <row r="392" spans="2:11" ht="12.75">
      <c r="B392" s="8"/>
      <c r="C392" s="9"/>
      <c r="D392" s="9"/>
      <c r="E392" s="9"/>
      <c r="F392" s="9"/>
      <c r="G392" s="9"/>
      <c r="H392" s="9"/>
      <c r="I392" s="9"/>
      <c r="J392" s="9"/>
      <c r="K392" s="9"/>
    </row>
    <row r="393" spans="2:11" ht="12.75">
      <c r="B393" s="8"/>
      <c r="C393" s="9"/>
      <c r="D393" s="9"/>
      <c r="E393" s="9"/>
      <c r="F393" s="9"/>
      <c r="G393" s="9"/>
      <c r="H393" s="9"/>
      <c r="I393" s="9"/>
      <c r="J393" s="9"/>
      <c r="K393" s="9"/>
    </row>
    <row r="394" spans="2:11" ht="12.75">
      <c r="B394" s="8"/>
      <c r="C394" s="9"/>
      <c r="D394" s="9"/>
      <c r="E394" s="9"/>
      <c r="F394" s="9"/>
      <c r="G394" s="9"/>
      <c r="H394" s="9"/>
      <c r="I394" s="9"/>
      <c r="J394" s="9"/>
      <c r="K394" s="9"/>
    </row>
    <row r="395" spans="2:11" ht="12.75">
      <c r="B395" s="8"/>
      <c r="C395" s="9"/>
      <c r="D395" s="9"/>
      <c r="E395" s="9"/>
      <c r="F395" s="9"/>
      <c r="G395" s="9"/>
      <c r="H395" s="9"/>
      <c r="I395" s="9"/>
      <c r="J395" s="9"/>
      <c r="K395" s="9"/>
    </row>
    <row r="396" spans="2:11" ht="12.75">
      <c r="B396" s="8"/>
      <c r="C396" s="9"/>
      <c r="D396" s="9"/>
      <c r="E396" s="9"/>
      <c r="F396" s="9"/>
      <c r="G396" s="9"/>
      <c r="H396" s="9"/>
      <c r="I396" s="9"/>
      <c r="J396" s="9"/>
      <c r="K396" s="9"/>
    </row>
    <row r="397" spans="2:11" ht="12.75">
      <c r="B397" s="8"/>
      <c r="C397" s="9"/>
      <c r="D397" s="9"/>
      <c r="E397" s="9"/>
      <c r="F397" s="9"/>
      <c r="G397" s="9"/>
      <c r="H397" s="9"/>
      <c r="I397" s="9"/>
      <c r="J397" s="9"/>
      <c r="K397" s="9"/>
    </row>
    <row r="398" spans="2:11" ht="12.75">
      <c r="B398" s="8"/>
      <c r="C398" s="9"/>
      <c r="D398" s="9"/>
      <c r="E398" s="9"/>
      <c r="F398" s="9"/>
      <c r="G398" s="9"/>
      <c r="H398" s="9"/>
      <c r="I398" s="9"/>
      <c r="J398" s="9"/>
      <c r="K398" s="9"/>
    </row>
    <row r="399" spans="2:11" ht="12.75">
      <c r="B399" s="8"/>
      <c r="C399" s="9"/>
      <c r="D399" s="9"/>
      <c r="E399" s="9"/>
      <c r="F399" s="9"/>
      <c r="G399" s="9"/>
      <c r="H399" s="9"/>
      <c r="I399" s="9"/>
      <c r="J399" s="9"/>
      <c r="K399" s="9"/>
    </row>
    <row r="400" spans="2:11" ht="12.75">
      <c r="B400" s="8"/>
      <c r="C400" s="9"/>
      <c r="D400" s="9"/>
      <c r="E400" s="9"/>
      <c r="F400" s="9"/>
      <c r="G400" s="9"/>
      <c r="H400" s="9"/>
      <c r="I400" s="9"/>
      <c r="J400" s="9"/>
      <c r="K400" s="9"/>
    </row>
    <row r="401" spans="2:11" ht="12.75">
      <c r="B401" s="8"/>
      <c r="C401" s="9"/>
      <c r="D401" s="9"/>
      <c r="E401" s="9"/>
      <c r="F401" s="9"/>
      <c r="G401" s="9"/>
      <c r="H401" s="9"/>
      <c r="I401" s="9"/>
      <c r="J401" s="9"/>
      <c r="K401" s="9"/>
    </row>
    <row r="402" spans="2:11" ht="12.75">
      <c r="B402" s="8"/>
      <c r="C402" s="9"/>
      <c r="D402" s="9"/>
      <c r="E402" s="9"/>
      <c r="F402" s="9"/>
      <c r="G402" s="9"/>
      <c r="H402" s="9"/>
      <c r="I402" s="9"/>
      <c r="J402" s="9"/>
      <c r="K402" s="9"/>
    </row>
    <row r="403" spans="2:11" ht="12.75">
      <c r="B403" s="8"/>
      <c r="C403" s="9"/>
      <c r="D403" s="9"/>
      <c r="E403" s="9"/>
      <c r="F403" s="9"/>
      <c r="G403" s="9"/>
      <c r="H403" s="9"/>
      <c r="I403" s="9"/>
      <c r="J403" s="9"/>
      <c r="K403" s="9"/>
    </row>
    <row r="404" spans="2:11" ht="12.75">
      <c r="B404" s="8"/>
      <c r="C404" s="9"/>
      <c r="D404" s="9"/>
      <c r="E404" s="9"/>
      <c r="F404" s="9"/>
      <c r="G404" s="9"/>
      <c r="H404" s="9"/>
      <c r="I404" s="9"/>
      <c r="J404" s="9"/>
      <c r="K404" s="9"/>
    </row>
    <row r="405" spans="2:11" ht="12.75">
      <c r="B405" s="8"/>
      <c r="C405" s="9"/>
      <c r="D405" s="9"/>
      <c r="E405" s="9"/>
      <c r="F405" s="9"/>
      <c r="G405" s="9"/>
      <c r="H405" s="9"/>
      <c r="I405" s="9"/>
      <c r="J405" s="9"/>
      <c r="K405" s="9"/>
    </row>
    <row r="406" spans="2:11" ht="12.75">
      <c r="B406" s="8"/>
      <c r="C406" s="9"/>
      <c r="D406" s="9"/>
      <c r="E406" s="9"/>
      <c r="F406" s="9"/>
      <c r="G406" s="9"/>
      <c r="H406" s="9"/>
      <c r="I406" s="9"/>
      <c r="J406" s="9"/>
      <c r="K406" s="9"/>
    </row>
    <row r="407" spans="2:11" ht="12.75">
      <c r="B407" s="8"/>
      <c r="C407" s="9"/>
      <c r="D407" s="9"/>
      <c r="E407" s="9"/>
      <c r="F407" s="9"/>
      <c r="G407" s="9"/>
      <c r="H407" s="9"/>
      <c r="I407" s="9"/>
      <c r="J407" s="9"/>
      <c r="K407" s="9"/>
    </row>
    <row r="408" spans="2:11" ht="12.75">
      <c r="B408" s="8"/>
      <c r="C408" s="9"/>
      <c r="D408" s="9"/>
      <c r="E408" s="9"/>
      <c r="F408" s="9"/>
      <c r="G408" s="9"/>
      <c r="H408" s="9"/>
      <c r="I408" s="9"/>
      <c r="J408" s="9"/>
      <c r="K408" s="9"/>
    </row>
    <row r="409" spans="2:11" ht="12.75">
      <c r="B409" s="8"/>
      <c r="C409" s="9"/>
      <c r="D409" s="9"/>
      <c r="E409" s="9"/>
      <c r="F409" s="9"/>
      <c r="G409" s="9"/>
      <c r="H409" s="9"/>
      <c r="I409" s="9"/>
      <c r="J409" s="9"/>
      <c r="K409" s="9"/>
    </row>
    <row r="410" spans="2:11" ht="12.75">
      <c r="B410" s="8"/>
      <c r="C410" s="9"/>
      <c r="D410" s="9"/>
      <c r="E410" s="9"/>
      <c r="F410" s="9"/>
      <c r="G410" s="9"/>
      <c r="H410" s="9"/>
      <c r="I410" s="9"/>
      <c r="J410" s="9"/>
      <c r="K410" s="9"/>
    </row>
    <row r="411" spans="2:11" ht="12.75">
      <c r="B411" s="8"/>
      <c r="C411" s="9"/>
      <c r="D411" s="9"/>
      <c r="E411" s="9"/>
      <c r="F411" s="9"/>
      <c r="G411" s="9"/>
      <c r="H411" s="9"/>
      <c r="I411" s="9"/>
      <c r="J411" s="9"/>
      <c r="K411" s="9"/>
    </row>
    <row r="412" spans="2:11" ht="12.75">
      <c r="B412" s="8"/>
      <c r="C412" s="9"/>
      <c r="D412" s="9"/>
      <c r="E412" s="9"/>
      <c r="F412" s="9"/>
      <c r="G412" s="9"/>
      <c r="H412" s="9"/>
      <c r="I412" s="9"/>
      <c r="J412" s="9"/>
      <c r="K412" s="9"/>
    </row>
    <row r="413" spans="2:11" ht="12.75">
      <c r="B413" s="8"/>
      <c r="C413" s="9"/>
      <c r="D413" s="9"/>
      <c r="E413" s="9"/>
      <c r="F413" s="9"/>
      <c r="G413" s="9"/>
      <c r="H413" s="9"/>
      <c r="I413" s="9"/>
      <c r="J413" s="9"/>
      <c r="K413" s="9"/>
    </row>
    <row r="414" spans="2:11" ht="12.75">
      <c r="B414" s="8"/>
      <c r="C414" s="9"/>
      <c r="D414" s="9"/>
      <c r="E414" s="9"/>
      <c r="F414" s="9"/>
      <c r="G414" s="9"/>
      <c r="H414" s="9"/>
      <c r="I414" s="9"/>
      <c r="J414" s="9"/>
      <c r="K414" s="9"/>
    </row>
    <row r="415" spans="2:11" ht="12.75">
      <c r="B415" s="8"/>
      <c r="C415" s="9"/>
      <c r="D415" s="9"/>
      <c r="E415" s="9"/>
      <c r="F415" s="9"/>
      <c r="G415" s="9"/>
      <c r="H415" s="9"/>
      <c r="I415" s="9"/>
      <c r="J415" s="9"/>
      <c r="K415" s="9"/>
    </row>
    <row r="416" spans="2:11" ht="12.75">
      <c r="B416" s="8"/>
      <c r="C416" s="9"/>
      <c r="D416" s="9"/>
      <c r="E416" s="9"/>
      <c r="F416" s="9"/>
      <c r="G416" s="9"/>
      <c r="H416" s="9"/>
      <c r="I416" s="9"/>
      <c r="J416" s="9"/>
      <c r="K416" s="9"/>
    </row>
    <row r="417" spans="2:11" ht="12.75">
      <c r="B417" s="8"/>
      <c r="C417" s="9"/>
      <c r="D417" s="9"/>
      <c r="E417" s="9"/>
      <c r="F417" s="9"/>
      <c r="G417" s="9"/>
      <c r="H417" s="9"/>
      <c r="I417" s="9"/>
      <c r="J417" s="9"/>
      <c r="K417" s="9"/>
    </row>
    <row r="418" spans="2:11" ht="12.75">
      <c r="B418" s="8"/>
      <c r="C418" s="9"/>
      <c r="D418" s="9"/>
      <c r="E418" s="9"/>
      <c r="F418" s="9"/>
      <c r="G418" s="9"/>
      <c r="H418" s="9"/>
      <c r="I418" s="9"/>
      <c r="J418" s="9"/>
      <c r="K418" s="9"/>
    </row>
    <row r="419" spans="2:11" ht="12.75">
      <c r="B419" s="8"/>
      <c r="C419" s="9"/>
      <c r="D419" s="9"/>
      <c r="E419" s="9"/>
      <c r="F419" s="9"/>
      <c r="G419" s="9"/>
      <c r="H419" s="9"/>
      <c r="I419" s="9"/>
      <c r="J419" s="9"/>
      <c r="K419" s="9"/>
    </row>
    <row r="420" spans="2:11" ht="12.75">
      <c r="B420" s="8"/>
      <c r="C420" s="9"/>
      <c r="D420" s="9"/>
      <c r="E420" s="9"/>
      <c r="F420" s="9"/>
      <c r="G420" s="9"/>
      <c r="H420" s="9"/>
      <c r="I420" s="9"/>
      <c r="J420" s="9"/>
      <c r="K420" s="9"/>
    </row>
    <row r="421" spans="2:11" ht="12.75">
      <c r="B421" s="8"/>
      <c r="C421" s="9"/>
      <c r="D421" s="9"/>
      <c r="E421" s="9"/>
      <c r="F421" s="9"/>
      <c r="G421" s="9"/>
      <c r="H421" s="9"/>
      <c r="I421" s="9"/>
      <c r="J421" s="9"/>
      <c r="K421" s="9"/>
    </row>
    <row r="422" spans="2:11" ht="12.75">
      <c r="B422" s="8"/>
      <c r="C422" s="9"/>
      <c r="D422" s="9"/>
      <c r="E422" s="9"/>
      <c r="F422" s="9"/>
      <c r="G422" s="9"/>
      <c r="H422" s="9"/>
      <c r="I422" s="9"/>
      <c r="J422" s="9"/>
      <c r="K422" s="9"/>
    </row>
    <row r="423" spans="2:11" ht="12.75">
      <c r="B423" s="8"/>
      <c r="C423" s="9"/>
      <c r="D423" s="9"/>
      <c r="E423" s="9"/>
      <c r="F423" s="9"/>
      <c r="G423" s="9"/>
      <c r="H423" s="9"/>
      <c r="I423" s="9"/>
      <c r="J423" s="9"/>
      <c r="K423" s="9"/>
    </row>
    <row r="424" spans="2:11" ht="12.75">
      <c r="B424" s="8"/>
      <c r="C424" s="9"/>
      <c r="D424" s="9"/>
      <c r="E424" s="9"/>
      <c r="F424" s="9"/>
      <c r="G424" s="9"/>
      <c r="H424" s="9"/>
      <c r="I424" s="9"/>
      <c r="J424" s="9"/>
      <c r="K424" s="9"/>
    </row>
    <row r="425" spans="2:11" ht="12.75">
      <c r="B425" s="8"/>
      <c r="C425" s="9"/>
      <c r="D425" s="9"/>
      <c r="E425" s="9"/>
      <c r="F425" s="9"/>
      <c r="G425" s="9"/>
      <c r="H425" s="9"/>
      <c r="I425" s="9"/>
      <c r="J425" s="9"/>
      <c r="K425" s="9"/>
    </row>
    <row r="426" spans="2:11" ht="12.75">
      <c r="B426" s="8"/>
      <c r="C426" s="9"/>
      <c r="D426" s="9"/>
      <c r="E426" s="9"/>
      <c r="F426" s="9"/>
      <c r="G426" s="9"/>
      <c r="H426" s="9"/>
      <c r="I426" s="9"/>
      <c r="J426" s="9"/>
      <c r="K426" s="9"/>
    </row>
    <row r="427" spans="2:11" ht="12.75">
      <c r="B427" s="8"/>
      <c r="C427" s="9"/>
      <c r="D427" s="9"/>
      <c r="E427" s="9"/>
      <c r="F427" s="9"/>
      <c r="G427" s="9"/>
      <c r="H427" s="9"/>
      <c r="I427" s="9"/>
      <c r="J427" s="9"/>
      <c r="K427" s="9"/>
    </row>
    <row r="428" spans="2:11" ht="12.75">
      <c r="B428" s="8"/>
      <c r="C428" s="9"/>
      <c r="D428" s="9"/>
      <c r="E428" s="9"/>
      <c r="F428" s="9"/>
      <c r="G428" s="9"/>
      <c r="H428" s="9"/>
      <c r="I428" s="9"/>
      <c r="J428" s="9"/>
      <c r="K428" s="9"/>
    </row>
    <row r="429" spans="2:11" ht="12.75">
      <c r="B429" s="8"/>
      <c r="C429" s="9"/>
      <c r="D429" s="9"/>
      <c r="E429" s="9"/>
      <c r="F429" s="9"/>
      <c r="G429" s="9"/>
      <c r="H429" s="9"/>
      <c r="I429" s="9"/>
      <c r="J429" s="9"/>
      <c r="K429" s="9"/>
    </row>
    <row r="430" spans="2:11" ht="12.75">
      <c r="B430" s="8"/>
      <c r="C430" s="9"/>
      <c r="D430" s="9"/>
      <c r="E430" s="9"/>
      <c r="F430" s="9"/>
      <c r="G430" s="9"/>
      <c r="H430" s="9"/>
      <c r="I430" s="9"/>
      <c r="J430" s="9"/>
      <c r="K430" s="9"/>
    </row>
    <row r="431" spans="2:11" ht="12.75">
      <c r="B431" s="8"/>
      <c r="C431" s="9"/>
      <c r="D431" s="9"/>
      <c r="E431" s="9"/>
      <c r="F431" s="9"/>
      <c r="G431" s="9"/>
      <c r="H431" s="9"/>
      <c r="I431" s="9"/>
      <c r="J431" s="9"/>
      <c r="K431" s="9"/>
    </row>
    <row r="432" spans="2:11" ht="12.75">
      <c r="B432" s="8"/>
      <c r="C432" s="9"/>
      <c r="D432" s="9"/>
      <c r="E432" s="9"/>
      <c r="F432" s="9"/>
      <c r="G432" s="9"/>
      <c r="H432" s="9"/>
      <c r="I432" s="9"/>
      <c r="J432" s="9"/>
      <c r="K432" s="9"/>
    </row>
    <row r="433" spans="2:11" ht="12.75">
      <c r="B433" s="8"/>
      <c r="C433" s="9"/>
      <c r="D433" s="9"/>
      <c r="E433" s="9"/>
      <c r="F433" s="9"/>
      <c r="G433" s="9"/>
      <c r="H433" s="9"/>
      <c r="I433" s="9"/>
      <c r="J433" s="9"/>
      <c r="K433" s="9"/>
    </row>
    <row r="434" spans="2:11" ht="12.75">
      <c r="B434" s="8"/>
      <c r="C434" s="9"/>
      <c r="D434" s="9"/>
      <c r="E434" s="9"/>
      <c r="F434" s="9"/>
      <c r="G434" s="9"/>
      <c r="H434" s="9"/>
      <c r="I434" s="9"/>
      <c r="J434" s="9"/>
      <c r="K434" s="9"/>
    </row>
    <row r="435" spans="2:11" ht="12.75">
      <c r="B435" s="8"/>
      <c r="C435" s="9"/>
      <c r="D435" s="9"/>
      <c r="E435" s="9"/>
      <c r="F435" s="9"/>
      <c r="G435" s="9"/>
      <c r="H435" s="9"/>
      <c r="I435" s="9"/>
      <c r="J435" s="9"/>
      <c r="K435" s="9"/>
    </row>
    <row r="436" spans="2:11" ht="12.75">
      <c r="B436" s="8"/>
      <c r="C436" s="9"/>
      <c r="D436" s="9"/>
      <c r="E436" s="9"/>
      <c r="F436" s="9"/>
      <c r="G436" s="9"/>
      <c r="H436" s="9"/>
      <c r="I436" s="9"/>
      <c r="J436" s="9"/>
      <c r="K436" s="9"/>
    </row>
    <row r="437" spans="2:11" ht="12.75">
      <c r="B437" s="8"/>
      <c r="C437" s="9"/>
      <c r="D437" s="9"/>
      <c r="E437" s="9"/>
      <c r="F437" s="9"/>
      <c r="G437" s="9"/>
      <c r="H437" s="9"/>
      <c r="I437" s="9"/>
      <c r="J437" s="9"/>
      <c r="K437" s="9"/>
    </row>
    <row r="438" spans="2:11" ht="12.75">
      <c r="B438" s="8"/>
      <c r="C438" s="9"/>
      <c r="D438" s="9"/>
      <c r="E438" s="9"/>
      <c r="F438" s="9"/>
      <c r="G438" s="9"/>
      <c r="H438" s="9"/>
      <c r="I438" s="9"/>
      <c r="J438" s="9"/>
      <c r="K438" s="9"/>
    </row>
    <row r="439" spans="2:11" ht="12.75">
      <c r="B439" s="8"/>
      <c r="C439" s="9"/>
      <c r="D439" s="9"/>
      <c r="E439" s="9"/>
      <c r="F439" s="9"/>
      <c r="G439" s="9"/>
      <c r="H439" s="9"/>
      <c r="I439" s="9"/>
      <c r="J439" s="9"/>
      <c r="K439" s="9"/>
    </row>
    <row r="440" spans="2:11" ht="12.75">
      <c r="B440" s="8"/>
      <c r="C440" s="9"/>
      <c r="D440" s="9"/>
      <c r="E440" s="9"/>
      <c r="F440" s="9"/>
      <c r="G440" s="9"/>
      <c r="H440" s="9"/>
      <c r="I440" s="9"/>
      <c r="J440" s="9"/>
      <c r="K440" s="9"/>
    </row>
    <row r="441" spans="2:11" ht="12.75">
      <c r="B441" s="8"/>
      <c r="C441" s="9"/>
      <c r="D441" s="9"/>
      <c r="E441" s="9"/>
      <c r="F441" s="9"/>
      <c r="G441" s="9"/>
      <c r="H441" s="9"/>
      <c r="I441" s="9"/>
      <c r="J441" s="9"/>
      <c r="K441" s="9"/>
    </row>
    <row r="442" spans="2:11" ht="12.75">
      <c r="B442" s="8"/>
      <c r="C442" s="9"/>
      <c r="D442" s="9"/>
      <c r="E442" s="9"/>
      <c r="F442" s="9"/>
      <c r="G442" s="9"/>
      <c r="H442" s="9"/>
      <c r="I442" s="9"/>
      <c r="J442" s="9"/>
      <c r="K442" s="9"/>
    </row>
    <row r="443" spans="2:11" ht="12.75">
      <c r="B443" s="8"/>
      <c r="C443" s="9"/>
      <c r="D443" s="9"/>
      <c r="E443" s="9"/>
      <c r="F443" s="9"/>
      <c r="G443" s="9"/>
      <c r="H443" s="9"/>
      <c r="I443" s="9"/>
      <c r="J443" s="9"/>
      <c r="K443" s="9"/>
    </row>
    <row r="444" spans="2:11" ht="12.75">
      <c r="B444" s="8"/>
      <c r="C444" s="9"/>
      <c r="D444" s="9"/>
      <c r="E444" s="9"/>
      <c r="F444" s="9"/>
      <c r="G444" s="9"/>
      <c r="H444" s="9"/>
      <c r="I444" s="9"/>
      <c r="J444" s="9"/>
      <c r="K444" s="9"/>
    </row>
    <row r="445" spans="2:11" ht="12.75">
      <c r="B445" s="8"/>
      <c r="C445" s="9"/>
      <c r="D445" s="9"/>
      <c r="E445" s="9"/>
      <c r="F445" s="9"/>
      <c r="G445" s="9"/>
      <c r="H445" s="9"/>
      <c r="I445" s="9"/>
      <c r="J445" s="9"/>
      <c r="K445" s="9"/>
    </row>
    <row r="446" spans="2:11" ht="12.75">
      <c r="B446" s="8"/>
      <c r="C446" s="9"/>
      <c r="D446" s="9"/>
      <c r="E446" s="9"/>
      <c r="F446" s="9"/>
      <c r="G446" s="9"/>
      <c r="H446" s="9"/>
      <c r="I446" s="9"/>
      <c r="J446" s="9"/>
      <c r="K446" s="9"/>
    </row>
    <row r="447" spans="2:11" ht="12.75">
      <c r="B447" s="8"/>
      <c r="C447" s="9"/>
      <c r="D447" s="9"/>
      <c r="E447" s="9"/>
      <c r="F447" s="9"/>
      <c r="G447" s="9"/>
      <c r="H447" s="9"/>
      <c r="I447" s="9"/>
      <c r="J447" s="9"/>
      <c r="K447" s="9"/>
    </row>
    <row r="448" spans="2:11" ht="12.75">
      <c r="B448" s="8"/>
      <c r="C448" s="9"/>
      <c r="D448" s="9"/>
      <c r="E448" s="9"/>
      <c r="F448" s="9"/>
      <c r="G448" s="9"/>
      <c r="H448" s="9"/>
      <c r="I448" s="9"/>
      <c r="J448" s="9"/>
      <c r="K448" s="9"/>
    </row>
    <row r="449" spans="2:11" ht="12.75">
      <c r="B449" s="8"/>
      <c r="C449" s="9"/>
      <c r="D449" s="9"/>
      <c r="E449" s="9"/>
      <c r="F449" s="9"/>
      <c r="G449" s="9"/>
      <c r="H449" s="9"/>
      <c r="I449" s="9"/>
      <c r="J449" s="9"/>
      <c r="K449" s="9"/>
    </row>
    <row r="450" spans="2:11" ht="12.75">
      <c r="B450" s="8"/>
      <c r="C450" s="9"/>
      <c r="D450" s="9"/>
      <c r="E450" s="9"/>
      <c r="F450" s="9"/>
      <c r="G450" s="9"/>
      <c r="H450" s="9"/>
      <c r="I450" s="9"/>
      <c r="J450" s="9"/>
      <c r="K450" s="9"/>
    </row>
    <row r="451" spans="2:11" ht="12.75">
      <c r="B451" s="8"/>
      <c r="C451" s="9"/>
      <c r="D451" s="9"/>
      <c r="E451" s="9"/>
      <c r="F451" s="9"/>
      <c r="G451" s="9"/>
      <c r="H451" s="9"/>
      <c r="I451" s="9"/>
      <c r="J451" s="9"/>
      <c r="K451" s="9"/>
    </row>
    <row r="452" spans="2:11" ht="12.75">
      <c r="B452" s="8"/>
      <c r="C452" s="9"/>
      <c r="D452" s="9"/>
      <c r="E452" s="9"/>
      <c r="F452" s="9"/>
      <c r="G452" s="9"/>
      <c r="H452" s="9"/>
      <c r="I452" s="9"/>
      <c r="J452" s="9"/>
      <c r="K452" s="9"/>
    </row>
    <row r="453" spans="2:11" ht="12.75">
      <c r="B453" s="8"/>
      <c r="C453" s="9"/>
      <c r="D453" s="9"/>
      <c r="E453" s="9"/>
      <c r="F453" s="9"/>
      <c r="G453" s="9"/>
      <c r="H453" s="9"/>
      <c r="I453" s="9"/>
      <c r="J453" s="9"/>
      <c r="K453" s="9"/>
    </row>
    <row r="454" spans="2:11" ht="12.75">
      <c r="B454" s="8"/>
      <c r="C454" s="9"/>
      <c r="D454" s="9"/>
      <c r="E454" s="9"/>
      <c r="F454" s="9"/>
      <c r="G454" s="9"/>
      <c r="H454" s="9"/>
      <c r="I454" s="9"/>
      <c r="J454" s="9"/>
      <c r="K454" s="9"/>
    </row>
    <row r="455" spans="2:11" ht="12.75">
      <c r="B455" s="8"/>
      <c r="C455" s="9"/>
      <c r="D455" s="9"/>
      <c r="E455" s="9"/>
      <c r="F455" s="9"/>
      <c r="G455" s="9"/>
      <c r="H455" s="9"/>
      <c r="I455" s="9"/>
      <c r="J455" s="9"/>
      <c r="K455" s="9"/>
    </row>
    <row r="456" spans="2:11" ht="12.75">
      <c r="B456" s="8"/>
      <c r="C456" s="9"/>
      <c r="D456" s="9"/>
      <c r="E456" s="9"/>
      <c r="F456" s="9"/>
      <c r="G456" s="9"/>
      <c r="H456" s="9"/>
      <c r="I456" s="9"/>
      <c r="J456" s="9"/>
      <c r="K456" s="9"/>
    </row>
    <row r="457" spans="2:11" ht="12.75">
      <c r="B457" s="8"/>
      <c r="C457" s="9"/>
      <c r="D457" s="9"/>
      <c r="E457" s="9"/>
      <c r="F457" s="9"/>
      <c r="G457" s="9"/>
      <c r="H457" s="9"/>
      <c r="I457" s="9"/>
      <c r="J457" s="9"/>
      <c r="K457" s="9"/>
    </row>
    <row r="458" spans="2:11" ht="12.75">
      <c r="B458" s="8"/>
      <c r="C458" s="9"/>
      <c r="D458" s="9"/>
      <c r="E458" s="9"/>
      <c r="F458" s="9"/>
      <c r="G458" s="9"/>
      <c r="H458" s="9"/>
      <c r="I458" s="9"/>
      <c r="J458" s="9"/>
      <c r="K458" s="9"/>
    </row>
    <row r="459" spans="2:11" ht="12.75">
      <c r="B459" s="8"/>
      <c r="C459" s="9"/>
      <c r="D459" s="9"/>
      <c r="E459" s="9"/>
      <c r="F459" s="9"/>
      <c r="G459" s="9"/>
      <c r="H459" s="9"/>
      <c r="I459" s="9"/>
      <c r="J459" s="9"/>
      <c r="K459" s="9"/>
    </row>
    <row r="460" spans="2:11" ht="12.75">
      <c r="B460" s="8"/>
      <c r="C460" s="9"/>
      <c r="D460" s="9"/>
      <c r="E460" s="9"/>
      <c r="F460" s="9"/>
      <c r="G460" s="9"/>
      <c r="H460" s="9"/>
      <c r="I460" s="9"/>
      <c r="J460" s="9"/>
      <c r="K460" s="9"/>
    </row>
    <row r="461" spans="2:11" ht="12.75">
      <c r="B461" s="8"/>
      <c r="C461" s="9"/>
      <c r="D461" s="9"/>
      <c r="E461" s="9"/>
      <c r="F461" s="9"/>
      <c r="G461" s="9"/>
      <c r="H461" s="9"/>
      <c r="I461" s="9"/>
      <c r="J461" s="9"/>
      <c r="K461" s="9"/>
    </row>
    <row r="462" spans="2:11" ht="12.75">
      <c r="B462" s="8"/>
      <c r="C462" s="9"/>
      <c r="D462" s="9"/>
      <c r="E462" s="9"/>
      <c r="F462" s="9"/>
      <c r="G462" s="9"/>
      <c r="H462" s="9"/>
      <c r="I462" s="9"/>
      <c r="J462" s="9"/>
      <c r="K462" s="9"/>
    </row>
    <row r="463" spans="2:11" ht="12.75">
      <c r="B463" s="8"/>
      <c r="C463" s="9"/>
      <c r="D463" s="9"/>
      <c r="E463" s="9"/>
      <c r="F463" s="9"/>
      <c r="G463" s="9"/>
      <c r="H463" s="9"/>
      <c r="I463" s="9"/>
      <c r="J463" s="9"/>
      <c r="K463" s="9"/>
    </row>
    <row r="464" spans="2:11" ht="12.75">
      <c r="B464" s="8"/>
      <c r="C464" s="9"/>
      <c r="D464" s="9"/>
      <c r="E464" s="9"/>
      <c r="F464" s="9"/>
      <c r="G464" s="9"/>
      <c r="H464" s="9"/>
      <c r="I464" s="9"/>
      <c r="J464" s="9"/>
      <c r="K464" s="9"/>
    </row>
    <row r="465" spans="2:11" ht="12.75">
      <c r="B465" s="8"/>
      <c r="C465" s="9"/>
      <c r="D465" s="9"/>
      <c r="E465" s="9"/>
      <c r="F465" s="9"/>
      <c r="G465" s="9"/>
      <c r="H465" s="9"/>
      <c r="I465" s="9"/>
      <c r="J465" s="9"/>
      <c r="K465" s="9"/>
    </row>
    <row r="466" spans="2:11" ht="12.75">
      <c r="B466" s="8"/>
      <c r="C466" s="9"/>
      <c r="D466" s="9"/>
      <c r="E466" s="9"/>
      <c r="F466" s="9"/>
      <c r="G466" s="9"/>
      <c r="H466" s="9"/>
      <c r="I466" s="9"/>
      <c r="J466" s="9"/>
      <c r="K466" s="9"/>
    </row>
    <row r="467" spans="2:11" ht="12.75">
      <c r="B467" s="8"/>
      <c r="C467" s="9"/>
      <c r="D467" s="9"/>
      <c r="E467" s="9"/>
      <c r="F467" s="9"/>
      <c r="G467" s="9"/>
      <c r="H467" s="9"/>
      <c r="I467" s="9"/>
      <c r="J467" s="9"/>
      <c r="K467" s="9"/>
    </row>
    <row r="468" spans="2:11" ht="12.75">
      <c r="B468" s="8"/>
      <c r="C468" s="9"/>
      <c r="D468" s="9"/>
      <c r="E468" s="9"/>
      <c r="F468" s="9"/>
      <c r="G468" s="9"/>
      <c r="H468" s="9"/>
      <c r="I468" s="9"/>
      <c r="J468" s="9"/>
      <c r="K468" s="9"/>
    </row>
    <row r="469" spans="2:11" ht="12.75">
      <c r="B469" s="8"/>
      <c r="C469" s="9"/>
      <c r="D469" s="9"/>
      <c r="E469" s="9"/>
      <c r="F469" s="9"/>
      <c r="G469" s="9"/>
      <c r="H469" s="9"/>
      <c r="I469" s="9"/>
      <c r="J469" s="9"/>
      <c r="K469" s="9"/>
    </row>
    <row r="470" spans="2:11" ht="12.75">
      <c r="B470" s="8"/>
      <c r="C470" s="9"/>
      <c r="D470" s="9"/>
      <c r="E470" s="9"/>
      <c r="F470" s="9"/>
      <c r="G470" s="9"/>
      <c r="H470" s="9"/>
      <c r="I470" s="9"/>
      <c r="J470" s="9"/>
      <c r="K470" s="9"/>
    </row>
    <row r="471" spans="2:11" ht="12.75">
      <c r="B471" s="8"/>
      <c r="C471" s="9"/>
      <c r="D471" s="9"/>
      <c r="E471" s="9"/>
      <c r="F471" s="9"/>
      <c r="G471" s="9"/>
      <c r="H471" s="9"/>
      <c r="I471" s="9"/>
      <c r="J471" s="9"/>
      <c r="K471" s="9"/>
    </row>
    <row r="472" spans="2:11" ht="12.75">
      <c r="B472" s="8"/>
      <c r="C472" s="9"/>
      <c r="D472" s="9"/>
      <c r="E472" s="9"/>
      <c r="F472" s="9"/>
      <c r="G472" s="9"/>
      <c r="H472" s="9"/>
      <c r="I472" s="9"/>
      <c r="J472" s="9"/>
      <c r="K472" s="9"/>
    </row>
    <row r="473" spans="2:11" ht="12.75">
      <c r="B473" s="8"/>
      <c r="C473" s="9"/>
      <c r="D473" s="9"/>
      <c r="E473" s="9"/>
      <c r="F473" s="9"/>
      <c r="G473" s="9"/>
      <c r="H473" s="9"/>
      <c r="I473" s="9"/>
      <c r="J473" s="9"/>
      <c r="K473" s="9"/>
    </row>
    <row r="474" spans="2:11" ht="12.75">
      <c r="B474" s="8"/>
      <c r="C474" s="9"/>
      <c r="D474" s="9"/>
      <c r="E474" s="9"/>
      <c r="F474" s="9"/>
      <c r="G474" s="9"/>
      <c r="H474" s="9"/>
      <c r="I474" s="9"/>
      <c r="J474" s="9"/>
      <c r="K474" s="9"/>
    </row>
    <row r="475" spans="2:11" ht="12.75">
      <c r="B475" s="8"/>
      <c r="C475" s="9"/>
      <c r="D475" s="9"/>
      <c r="E475" s="9"/>
      <c r="F475" s="9"/>
      <c r="G475" s="9"/>
      <c r="H475" s="9"/>
      <c r="I475" s="9"/>
      <c r="J475" s="9"/>
      <c r="K475" s="9"/>
    </row>
    <row r="476" spans="2:11" ht="12.75">
      <c r="B476" s="8"/>
      <c r="C476" s="9"/>
      <c r="D476" s="9"/>
      <c r="E476" s="9"/>
      <c r="F476" s="9"/>
      <c r="G476" s="9"/>
      <c r="H476" s="9"/>
      <c r="I476" s="9"/>
      <c r="J476" s="9"/>
      <c r="K476" s="9"/>
    </row>
    <row r="477" spans="2:11" ht="12.75">
      <c r="B477" s="8"/>
      <c r="C477" s="9"/>
      <c r="D477" s="9"/>
      <c r="E477" s="9"/>
      <c r="F477" s="9"/>
      <c r="G477" s="9"/>
      <c r="H477" s="9"/>
      <c r="I477" s="9"/>
      <c r="J477" s="9"/>
      <c r="K477" s="9"/>
    </row>
    <row r="478" spans="2:11" ht="12.75">
      <c r="B478" s="8"/>
      <c r="C478" s="9"/>
      <c r="D478" s="9"/>
      <c r="E478" s="9"/>
      <c r="F478" s="9"/>
      <c r="G478" s="9"/>
      <c r="H478" s="9"/>
      <c r="I478" s="9"/>
      <c r="J478" s="9"/>
      <c r="K478" s="9"/>
    </row>
    <row r="479" spans="2:11" ht="12.75">
      <c r="B479" s="8"/>
      <c r="C479" s="9"/>
      <c r="D479" s="9"/>
      <c r="E479" s="9"/>
      <c r="F479" s="9"/>
      <c r="G479" s="9"/>
      <c r="H479" s="9"/>
      <c r="I479" s="9"/>
      <c r="J479" s="9"/>
      <c r="K479" s="9"/>
    </row>
    <row r="480" spans="2:11" ht="12.75">
      <c r="B480" s="8"/>
      <c r="C480" s="9"/>
      <c r="D480" s="9"/>
      <c r="E480" s="9"/>
      <c r="F480" s="9"/>
      <c r="G480" s="9"/>
      <c r="H480" s="9"/>
      <c r="I480" s="9"/>
      <c r="J480" s="9"/>
      <c r="K480" s="9"/>
    </row>
    <row r="481" spans="2:11" ht="12.75">
      <c r="B481" s="8"/>
      <c r="C481" s="9"/>
      <c r="D481" s="9"/>
      <c r="E481" s="9"/>
      <c r="F481" s="9"/>
      <c r="G481" s="9"/>
      <c r="H481" s="9"/>
      <c r="I481" s="9"/>
      <c r="J481" s="9"/>
      <c r="K481" s="9"/>
    </row>
    <row r="482" spans="2:11" ht="12.75">
      <c r="B482" s="8"/>
      <c r="C482" s="9"/>
      <c r="D482" s="9"/>
      <c r="E482" s="9"/>
      <c r="F482" s="9"/>
      <c r="G482" s="9"/>
      <c r="H482" s="9"/>
      <c r="I482" s="9"/>
      <c r="J482" s="9"/>
      <c r="K482" s="9"/>
    </row>
    <row r="483" spans="2:11" ht="12.75">
      <c r="B483" s="8"/>
      <c r="C483" s="9"/>
      <c r="D483" s="9"/>
      <c r="E483" s="9"/>
      <c r="F483" s="9"/>
      <c r="G483" s="9"/>
      <c r="H483" s="9"/>
      <c r="I483" s="9"/>
      <c r="J483" s="9"/>
      <c r="K483" s="9"/>
    </row>
    <row r="484" spans="2:11" ht="12.75">
      <c r="B484" s="8"/>
      <c r="C484" s="9"/>
      <c r="D484" s="9"/>
      <c r="E484" s="9"/>
      <c r="F484" s="9"/>
      <c r="G484" s="9"/>
      <c r="H484" s="9"/>
      <c r="I484" s="9"/>
      <c r="J484" s="9"/>
      <c r="K484" s="9"/>
    </row>
    <row r="485" spans="2:11" ht="12.75">
      <c r="B485" s="8"/>
      <c r="C485" s="9"/>
      <c r="D485" s="9"/>
      <c r="E485" s="9"/>
      <c r="F485" s="9"/>
      <c r="G485" s="9"/>
      <c r="H485" s="9"/>
      <c r="I485" s="9"/>
      <c r="J485" s="9"/>
      <c r="K485" s="9"/>
    </row>
    <row r="486" spans="2:11" ht="12.75">
      <c r="B486" s="8"/>
      <c r="C486" s="9"/>
      <c r="D486" s="9"/>
      <c r="E486" s="9"/>
      <c r="F486" s="9"/>
      <c r="G486" s="9"/>
      <c r="H486" s="9"/>
      <c r="I486" s="9"/>
      <c r="J486" s="9"/>
      <c r="K486" s="9"/>
    </row>
    <row r="487" spans="2:11" ht="12.75">
      <c r="B487" s="8"/>
      <c r="C487" s="9"/>
      <c r="D487" s="9"/>
      <c r="E487" s="9"/>
      <c r="F487" s="9"/>
      <c r="G487" s="9"/>
      <c r="H487" s="9"/>
      <c r="I487" s="9"/>
      <c r="J487" s="9"/>
      <c r="K487" s="9"/>
    </row>
    <row r="488" spans="2:11" ht="12.75">
      <c r="B488" s="8"/>
      <c r="C488" s="9"/>
      <c r="D488" s="9"/>
      <c r="E488" s="9"/>
      <c r="F488" s="9"/>
      <c r="G488" s="9"/>
      <c r="H488" s="9"/>
      <c r="I488" s="9"/>
      <c r="J488" s="9"/>
      <c r="K488" s="9"/>
    </row>
    <row r="489" spans="2:11" ht="12.75">
      <c r="B489" s="8"/>
      <c r="C489" s="9"/>
      <c r="D489" s="9"/>
      <c r="E489" s="9"/>
      <c r="F489" s="9"/>
      <c r="G489" s="9"/>
      <c r="H489" s="9"/>
      <c r="I489" s="9"/>
      <c r="J489" s="9"/>
      <c r="K489" s="9"/>
    </row>
    <row r="490" spans="2:11" ht="12.75">
      <c r="B490" s="8"/>
      <c r="C490" s="9"/>
      <c r="D490" s="9"/>
      <c r="E490" s="9"/>
      <c r="F490" s="9"/>
      <c r="G490" s="9"/>
      <c r="H490" s="9"/>
      <c r="I490" s="9"/>
      <c r="J490" s="9"/>
      <c r="K490" s="9"/>
    </row>
    <row r="491" spans="2:11" ht="12.75">
      <c r="B491" s="8"/>
      <c r="C491" s="9"/>
      <c r="D491" s="9"/>
      <c r="E491" s="9"/>
      <c r="F491" s="9"/>
      <c r="G491" s="9"/>
      <c r="H491" s="9"/>
      <c r="I491" s="9"/>
      <c r="J491" s="9"/>
      <c r="K491" s="9"/>
    </row>
    <row r="492" spans="2:11" ht="12.75">
      <c r="B492" s="8"/>
      <c r="C492" s="9"/>
      <c r="D492" s="9"/>
      <c r="E492" s="9"/>
      <c r="F492" s="9"/>
      <c r="G492" s="9"/>
      <c r="H492" s="9"/>
      <c r="I492" s="9"/>
      <c r="J492" s="9"/>
      <c r="K492" s="9"/>
    </row>
    <row r="493" spans="2:11" ht="12.75">
      <c r="B493" s="8"/>
      <c r="C493" s="9"/>
      <c r="D493" s="9"/>
      <c r="E493" s="9"/>
      <c r="F493" s="9"/>
      <c r="G493" s="9"/>
      <c r="H493" s="9"/>
      <c r="I493" s="9"/>
      <c r="J493" s="9"/>
      <c r="K493" s="9"/>
    </row>
    <row r="494" spans="2:11" ht="12.75">
      <c r="B494" s="8"/>
      <c r="C494" s="9"/>
      <c r="D494" s="9"/>
      <c r="E494" s="9"/>
      <c r="F494" s="9"/>
      <c r="G494" s="9"/>
      <c r="H494" s="9"/>
      <c r="I494" s="9"/>
      <c r="J494" s="9"/>
      <c r="K494" s="9"/>
    </row>
    <row r="495" spans="2:11" ht="12.75">
      <c r="B495" s="8"/>
      <c r="C495" s="9"/>
      <c r="D495" s="9"/>
      <c r="E495" s="9"/>
      <c r="F495" s="9"/>
      <c r="G495" s="9"/>
      <c r="H495" s="9"/>
      <c r="I495" s="9"/>
      <c r="J495" s="9"/>
      <c r="K495" s="9"/>
    </row>
    <row r="496" spans="2:11" ht="12.75">
      <c r="B496" s="8"/>
      <c r="C496" s="9"/>
      <c r="D496" s="9"/>
      <c r="E496" s="9"/>
      <c r="F496" s="9"/>
      <c r="G496" s="9"/>
      <c r="H496" s="9"/>
      <c r="I496" s="9"/>
      <c r="J496" s="9"/>
      <c r="K496" s="9"/>
    </row>
    <row r="497" spans="2:11" ht="12.75">
      <c r="B497" s="8"/>
      <c r="C497" s="9"/>
      <c r="D497" s="9"/>
      <c r="E497" s="9"/>
      <c r="F497" s="9"/>
      <c r="G497" s="9"/>
      <c r="H497" s="9"/>
      <c r="I497" s="9"/>
      <c r="J497" s="9"/>
      <c r="K497" s="9"/>
    </row>
    <row r="498" spans="2:11" ht="12.75">
      <c r="B498" s="8"/>
      <c r="C498" s="9"/>
      <c r="D498" s="9"/>
      <c r="E498" s="9"/>
      <c r="F498" s="9"/>
      <c r="G498" s="9"/>
      <c r="H498" s="9"/>
      <c r="I498" s="9"/>
      <c r="J498" s="9"/>
      <c r="K498" s="9"/>
    </row>
    <row r="499" spans="2:11" ht="12.75">
      <c r="B499" s="8"/>
      <c r="C499" s="9"/>
      <c r="D499" s="9"/>
      <c r="E499" s="9"/>
      <c r="F499" s="9"/>
      <c r="G499" s="9"/>
      <c r="H499" s="9"/>
      <c r="I499" s="9"/>
      <c r="J499" s="9"/>
      <c r="K499" s="9"/>
    </row>
    <row r="500" spans="2:11" ht="12.75">
      <c r="B500" s="8"/>
      <c r="C500" s="9"/>
      <c r="D500" s="9"/>
      <c r="E500" s="9"/>
      <c r="F500" s="9"/>
      <c r="G500" s="9"/>
      <c r="H500" s="9"/>
      <c r="I500" s="9"/>
      <c r="J500" s="9"/>
      <c r="K500" s="9"/>
    </row>
    <row r="501" spans="2:11" ht="12.75">
      <c r="B501" s="8"/>
      <c r="C501" s="9"/>
      <c r="D501" s="9"/>
      <c r="E501" s="9"/>
      <c r="F501" s="9"/>
      <c r="G501" s="9"/>
      <c r="H501" s="9"/>
      <c r="I501" s="9"/>
      <c r="J501" s="9"/>
      <c r="K501" s="9"/>
    </row>
    <row r="502" spans="2:11" ht="12.75">
      <c r="B502" s="8"/>
      <c r="C502" s="9"/>
      <c r="D502" s="9"/>
      <c r="E502" s="9"/>
      <c r="F502" s="9"/>
      <c r="G502" s="9"/>
      <c r="H502" s="9"/>
      <c r="I502" s="9"/>
      <c r="J502" s="9"/>
      <c r="K502" s="9"/>
    </row>
    <row r="503" spans="2:11" ht="12.75">
      <c r="B503" s="8"/>
      <c r="C503" s="9"/>
      <c r="D503" s="9"/>
      <c r="E503" s="9"/>
      <c r="F503" s="9"/>
      <c r="G503" s="9"/>
      <c r="H503" s="9"/>
      <c r="I503" s="9"/>
      <c r="J503" s="9"/>
      <c r="K503" s="9"/>
    </row>
    <row r="504" spans="2:11" ht="12.75">
      <c r="B504" s="8"/>
      <c r="C504" s="9"/>
      <c r="D504" s="9"/>
      <c r="E504" s="9"/>
      <c r="F504" s="9"/>
      <c r="G504" s="9"/>
      <c r="H504" s="9"/>
      <c r="I504" s="9"/>
      <c r="J504" s="9"/>
      <c r="K504" s="9"/>
    </row>
    <row r="505" spans="2:11" ht="12.75">
      <c r="B505" s="8"/>
      <c r="C505" s="9"/>
      <c r="D505" s="9"/>
      <c r="E505" s="9"/>
      <c r="F505" s="9"/>
      <c r="G505" s="9"/>
      <c r="H505" s="9"/>
      <c r="I505" s="9"/>
      <c r="J505" s="9"/>
      <c r="K505" s="9"/>
    </row>
    <row r="506" spans="2:11" ht="12.75">
      <c r="B506" s="8"/>
      <c r="C506" s="9"/>
      <c r="D506" s="9"/>
      <c r="E506" s="9"/>
      <c r="F506" s="9"/>
      <c r="G506" s="9"/>
      <c r="H506" s="9"/>
      <c r="I506" s="9"/>
      <c r="J506" s="9"/>
      <c r="K506" s="9"/>
    </row>
    <row r="507" spans="2:11" ht="12.75">
      <c r="B507" s="8"/>
      <c r="C507" s="9"/>
      <c r="D507" s="9"/>
      <c r="E507" s="9"/>
      <c r="F507" s="9"/>
      <c r="G507" s="9"/>
      <c r="H507" s="9"/>
      <c r="I507" s="9"/>
      <c r="J507" s="9"/>
      <c r="K507" s="9"/>
    </row>
    <row r="508" spans="2:11" ht="12.75">
      <c r="B508" s="8"/>
      <c r="C508" s="9"/>
      <c r="D508" s="9"/>
      <c r="E508" s="9"/>
      <c r="F508" s="9"/>
      <c r="G508" s="9"/>
      <c r="H508" s="9"/>
      <c r="I508" s="9"/>
      <c r="J508" s="9"/>
      <c r="K508" s="9"/>
    </row>
    <row r="509" spans="2:11" ht="12.75">
      <c r="B509" s="8"/>
      <c r="C509" s="9"/>
      <c r="D509" s="9"/>
      <c r="E509" s="9"/>
      <c r="F509" s="9"/>
      <c r="G509" s="9"/>
      <c r="H509" s="9"/>
      <c r="I509" s="9"/>
      <c r="J509" s="9"/>
      <c r="K509" s="9"/>
    </row>
    <row r="510" spans="2:11" ht="12.75">
      <c r="B510" s="8"/>
      <c r="C510" s="9"/>
      <c r="D510" s="9"/>
      <c r="E510" s="9"/>
      <c r="F510" s="9"/>
      <c r="G510" s="9"/>
      <c r="H510" s="9"/>
      <c r="I510" s="9"/>
      <c r="J510" s="9"/>
      <c r="K510" s="9"/>
    </row>
    <row r="511" spans="2:11" ht="12.75">
      <c r="B511" s="8"/>
      <c r="C511" s="9"/>
      <c r="D511" s="9"/>
      <c r="E511" s="9"/>
      <c r="F511" s="9"/>
      <c r="G511" s="9"/>
      <c r="H511" s="9"/>
      <c r="I511" s="9"/>
      <c r="J511" s="9"/>
      <c r="K511" s="9"/>
    </row>
    <row r="512" spans="2:11" ht="12.75">
      <c r="B512" s="8"/>
      <c r="C512" s="9"/>
      <c r="D512" s="9"/>
      <c r="E512" s="9"/>
      <c r="F512" s="9"/>
      <c r="G512" s="9"/>
      <c r="H512" s="9"/>
      <c r="I512" s="9"/>
      <c r="J512" s="9"/>
      <c r="K512" s="9"/>
    </row>
    <row r="513" spans="2:11" ht="12.75">
      <c r="B513" s="8"/>
      <c r="C513" s="9"/>
      <c r="D513" s="9"/>
      <c r="E513" s="9"/>
      <c r="F513" s="9"/>
      <c r="G513" s="9"/>
      <c r="H513" s="9"/>
      <c r="I513" s="9"/>
      <c r="J513" s="9"/>
      <c r="K513" s="9"/>
    </row>
    <row r="514" spans="2:11" ht="12.75">
      <c r="B514" s="8"/>
      <c r="C514" s="9"/>
      <c r="D514" s="9"/>
      <c r="E514" s="9"/>
      <c r="F514" s="9"/>
      <c r="G514" s="9"/>
      <c r="H514" s="9"/>
      <c r="I514" s="9"/>
      <c r="J514" s="9"/>
      <c r="K514" s="9"/>
    </row>
    <row r="515" spans="2:11" ht="12.75">
      <c r="B515" s="8"/>
      <c r="C515" s="9"/>
      <c r="D515" s="9"/>
      <c r="E515" s="9"/>
      <c r="F515" s="9"/>
      <c r="G515" s="9"/>
      <c r="H515" s="9"/>
      <c r="I515" s="9"/>
      <c r="J515" s="9"/>
      <c r="K515" s="9"/>
    </row>
    <row r="516" spans="2:11" ht="12.75">
      <c r="B516" s="8"/>
      <c r="C516" s="9"/>
      <c r="D516" s="9"/>
      <c r="E516" s="9"/>
      <c r="F516" s="9"/>
      <c r="G516" s="9"/>
      <c r="H516" s="9"/>
      <c r="I516" s="9"/>
      <c r="J516" s="9"/>
      <c r="K516" s="9"/>
    </row>
    <row r="517" spans="2:11" ht="12.75">
      <c r="B517" s="8"/>
      <c r="C517" s="9"/>
      <c r="D517" s="9"/>
      <c r="E517" s="9"/>
      <c r="F517" s="9"/>
      <c r="G517" s="9"/>
      <c r="H517" s="9"/>
      <c r="I517" s="9"/>
      <c r="J517" s="9"/>
      <c r="K517" s="9"/>
    </row>
    <row r="518" spans="2:11" ht="12.75">
      <c r="B518" s="8"/>
      <c r="C518" s="9"/>
      <c r="D518" s="9"/>
      <c r="E518" s="9"/>
      <c r="F518" s="9"/>
      <c r="G518" s="9"/>
      <c r="H518" s="9"/>
      <c r="I518" s="9"/>
      <c r="J518" s="9"/>
      <c r="K518" s="9"/>
    </row>
    <row r="519" spans="2:11" ht="12.75">
      <c r="B519" s="8"/>
      <c r="C519" s="9"/>
      <c r="D519" s="9"/>
      <c r="E519" s="9"/>
      <c r="F519" s="9"/>
      <c r="G519" s="9"/>
      <c r="H519" s="9"/>
      <c r="I519" s="9"/>
      <c r="J519" s="9"/>
      <c r="K519" s="9"/>
    </row>
    <row r="520" spans="2:11" ht="12.75">
      <c r="B520" s="8"/>
      <c r="C520" s="9"/>
      <c r="D520" s="9"/>
      <c r="E520" s="9"/>
      <c r="F520" s="9"/>
      <c r="G520" s="9"/>
      <c r="H520" s="9"/>
      <c r="I520" s="9"/>
      <c r="J520" s="9"/>
      <c r="K520" s="9"/>
    </row>
    <row r="521" spans="2:11" ht="12.75">
      <c r="B521" s="8"/>
      <c r="C521" s="9"/>
      <c r="D521" s="9"/>
      <c r="E521" s="9"/>
      <c r="F521" s="9"/>
      <c r="G521" s="9"/>
      <c r="H521" s="9"/>
      <c r="I521" s="9"/>
      <c r="J521" s="9"/>
      <c r="K521" s="9"/>
    </row>
    <row r="522" spans="2:11" ht="12.75">
      <c r="B522" s="8"/>
      <c r="C522" s="9"/>
      <c r="D522" s="9"/>
      <c r="E522" s="9"/>
      <c r="F522" s="9"/>
      <c r="G522" s="9"/>
      <c r="H522" s="9"/>
      <c r="I522" s="9"/>
      <c r="J522" s="9"/>
      <c r="K522" s="9"/>
    </row>
    <row r="523" spans="2:11" ht="12.75">
      <c r="B523" s="8"/>
      <c r="C523" s="9"/>
      <c r="D523" s="9"/>
      <c r="E523" s="9"/>
      <c r="F523" s="9"/>
      <c r="G523" s="9"/>
      <c r="H523" s="9"/>
      <c r="I523" s="9"/>
      <c r="J523" s="9"/>
      <c r="K523" s="9"/>
    </row>
    <row r="524" spans="2:11" ht="12.75">
      <c r="B524" s="8"/>
      <c r="C524" s="9"/>
      <c r="D524" s="9"/>
      <c r="E524" s="9"/>
      <c r="F524" s="9"/>
      <c r="G524" s="9"/>
      <c r="H524" s="9"/>
      <c r="I524" s="9"/>
      <c r="J524" s="9"/>
      <c r="K524" s="9"/>
    </row>
    <row r="525" spans="2:11" ht="12.75">
      <c r="B525" s="8"/>
      <c r="C525" s="9"/>
      <c r="D525" s="9"/>
      <c r="E525" s="9"/>
      <c r="F525" s="9"/>
      <c r="G525" s="9"/>
      <c r="H525" s="9"/>
      <c r="I525" s="9"/>
      <c r="J525" s="9"/>
      <c r="K525" s="9"/>
    </row>
    <row r="526" spans="2:11" ht="12.75">
      <c r="B526" s="8"/>
      <c r="C526" s="9"/>
      <c r="D526" s="9"/>
      <c r="E526" s="9"/>
      <c r="F526" s="9"/>
      <c r="G526" s="9"/>
      <c r="H526" s="9"/>
      <c r="I526" s="9"/>
      <c r="J526" s="9"/>
      <c r="K526" s="9"/>
    </row>
    <row r="527" spans="2:11" ht="12.75">
      <c r="B527" s="8"/>
      <c r="C527" s="9"/>
      <c r="D527" s="9"/>
      <c r="E527" s="9"/>
      <c r="F527" s="9"/>
      <c r="G527" s="9"/>
      <c r="H527" s="9"/>
      <c r="I527" s="9"/>
      <c r="J527" s="9"/>
      <c r="K527" s="9"/>
    </row>
    <row r="528" spans="2:11" ht="12.75">
      <c r="B528" s="8"/>
      <c r="C528" s="9"/>
      <c r="D528" s="9"/>
      <c r="E528" s="9"/>
      <c r="F528" s="9"/>
      <c r="G528" s="9"/>
      <c r="H528" s="9"/>
      <c r="I528" s="9"/>
      <c r="J528" s="9"/>
      <c r="K528" s="9"/>
    </row>
    <row r="529" spans="2:11" ht="12.75">
      <c r="B529" s="8"/>
      <c r="C529" s="9"/>
      <c r="D529" s="9"/>
      <c r="E529" s="9"/>
      <c r="F529" s="9"/>
      <c r="G529" s="9"/>
      <c r="H529" s="9"/>
      <c r="I529" s="9"/>
      <c r="J529" s="9"/>
      <c r="K529" s="9"/>
    </row>
    <row r="530" spans="2:11" ht="12.75">
      <c r="B530" s="8"/>
      <c r="C530" s="9"/>
      <c r="D530" s="9"/>
      <c r="E530" s="9"/>
      <c r="F530" s="9"/>
      <c r="G530" s="9"/>
      <c r="H530" s="9"/>
      <c r="I530" s="9"/>
      <c r="J530" s="9"/>
      <c r="K530" s="9"/>
    </row>
    <row r="531" spans="2:11" ht="12.75">
      <c r="B531" s="8"/>
      <c r="C531" s="9"/>
      <c r="D531" s="9"/>
      <c r="E531" s="9"/>
      <c r="F531" s="9"/>
      <c r="G531" s="9"/>
      <c r="H531" s="9"/>
      <c r="I531" s="9"/>
      <c r="J531" s="9"/>
      <c r="K531" s="9"/>
    </row>
    <row r="532" spans="2:11" ht="12.75">
      <c r="B532" s="8"/>
      <c r="C532" s="9"/>
      <c r="D532" s="9"/>
      <c r="E532" s="9"/>
      <c r="F532" s="9"/>
      <c r="G532" s="9"/>
      <c r="H532" s="9"/>
      <c r="I532" s="9"/>
      <c r="J532" s="9"/>
      <c r="K532" s="9"/>
    </row>
    <row r="533" spans="2:11" ht="12.75">
      <c r="B533" s="8"/>
      <c r="C533" s="9"/>
      <c r="D533" s="9"/>
      <c r="E533" s="9"/>
      <c r="F533" s="9"/>
      <c r="G533" s="9"/>
      <c r="H533" s="9"/>
      <c r="I533" s="9"/>
      <c r="J533" s="9"/>
      <c r="K533" s="9"/>
    </row>
    <row r="534" spans="2:11" ht="12.75">
      <c r="B534" s="8"/>
      <c r="C534" s="9"/>
      <c r="D534" s="9"/>
      <c r="E534" s="9"/>
      <c r="F534" s="9"/>
      <c r="G534" s="9"/>
      <c r="H534" s="9"/>
      <c r="I534" s="9"/>
      <c r="J534" s="9"/>
      <c r="K534" s="9"/>
    </row>
    <row r="535" spans="2:11" ht="12.75">
      <c r="B535" s="8"/>
      <c r="C535" s="9"/>
      <c r="D535" s="9"/>
      <c r="E535" s="9"/>
      <c r="F535" s="9"/>
      <c r="G535" s="9"/>
      <c r="H535" s="9"/>
      <c r="I535" s="9"/>
      <c r="J535" s="9"/>
      <c r="K535" s="9"/>
    </row>
    <row r="536" spans="2:11" ht="12.75">
      <c r="B536" s="8"/>
      <c r="C536" s="9"/>
      <c r="D536" s="9"/>
      <c r="E536" s="9"/>
      <c r="F536" s="9"/>
      <c r="G536" s="9"/>
      <c r="H536" s="9"/>
      <c r="I536" s="9"/>
      <c r="J536" s="9"/>
      <c r="K536" s="9"/>
    </row>
    <row r="537" spans="2:11" ht="12.75">
      <c r="B537" s="8"/>
      <c r="C537" s="9"/>
      <c r="D537" s="9"/>
      <c r="E537" s="9"/>
      <c r="F537" s="9"/>
      <c r="G537" s="9"/>
      <c r="H537" s="9"/>
      <c r="I537" s="9"/>
      <c r="J537" s="9"/>
      <c r="K537" s="9"/>
    </row>
    <row r="538" spans="2:11" ht="12.75">
      <c r="B538" s="8"/>
      <c r="C538" s="9"/>
      <c r="D538" s="9"/>
      <c r="E538" s="9"/>
      <c r="F538" s="9"/>
      <c r="G538" s="9"/>
      <c r="H538" s="9"/>
      <c r="I538" s="9"/>
      <c r="J538" s="9"/>
      <c r="K538" s="9"/>
    </row>
    <row r="539" spans="2:11" ht="12.75">
      <c r="B539" s="8"/>
      <c r="C539" s="9"/>
      <c r="D539" s="9"/>
      <c r="E539" s="9"/>
      <c r="F539" s="9"/>
      <c r="G539" s="9"/>
      <c r="H539" s="9"/>
      <c r="I539" s="9"/>
      <c r="J539" s="9"/>
      <c r="K539" s="9"/>
    </row>
    <row r="540" spans="2:11" ht="12.75">
      <c r="B540" s="8"/>
      <c r="C540" s="9"/>
      <c r="D540" s="9"/>
      <c r="E540" s="9"/>
      <c r="F540" s="9"/>
      <c r="G540" s="9"/>
      <c r="H540" s="9"/>
      <c r="I540" s="9"/>
      <c r="J540" s="9"/>
      <c r="K540" s="9"/>
    </row>
    <row r="541" spans="2:11" ht="12.75">
      <c r="B541" s="8"/>
      <c r="C541" s="9"/>
      <c r="D541" s="9"/>
      <c r="E541" s="9"/>
      <c r="F541" s="9"/>
      <c r="G541" s="9"/>
      <c r="H541" s="9"/>
      <c r="I541" s="9"/>
      <c r="J541" s="9"/>
      <c r="K541" s="9"/>
    </row>
    <row r="542" spans="2:11" ht="12.75">
      <c r="B542" s="8"/>
      <c r="C542" s="9"/>
      <c r="D542" s="9"/>
      <c r="E542" s="9"/>
      <c r="F542" s="9"/>
      <c r="G542" s="9"/>
      <c r="H542" s="9"/>
      <c r="I542" s="9"/>
      <c r="J542" s="9"/>
      <c r="K542" s="9"/>
    </row>
    <row r="543" spans="2:11" ht="12.75">
      <c r="B543" s="8"/>
      <c r="C543" s="9"/>
      <c r="D543" s="9"/>
      <c r="E543" s="9"/>
      <c r="F543" s="9"/>
      <c r="G543" s="9"/>
      <c r="H543" s="9"/>
      <c r="I543" s="9"/>
      <c r="J543" s="9"/>
      <c r="K543" s="9"/>
    </row>
    <row r="544" spans="2:11" ht="12.75">
      <c r="B544" s="8"/>
      <c r="C544" s="9"/>
      <c r="D544" s="9"/>
      <c r="E544" s="9"/>
      <c r="F544" s="9"/>
      <c r="G544" s="9"/>
      <c r="H544" s="9"/>
      <c r="I544" s="9"/>
      <c r="J544" s="9"/>
      <c r="K544" s="9"/>
    </row>
    <row r="545" spans="2:11" ht="12.75">
      <c r="B545" s="8"/>
      <c r="C545" s="9"/>
      <c r="D545" s="9"/>
      <c r="E545" s="9"/>
      <c r="F545" s="9"/>
      <c r="G545" s="9"/>
      <c r="H545" s="9"/>
      <c r="I545" s="9"/>
      <c r="J545" s="9"/>
      <c r="K545" s="9"/>
    </row>
    <row r="546" spans="2:11" ht="12.75">
      <c r="B546" s="8"/>
      <c r="C546" s="9"/>
      <c r="D546" s="9"/>
      <c r="E546" s="9"/>
      <c r="F546" s="9"/>
      <c r="G546" s="9"/>
      <c r="H546" s="9"/>
      <c r="I546" s="9"/>
      <c r="J546" s="9"/>
      <c r="K546" s="9"/>
    </row>
    <row r="547" spans="2:11" ht="12.75">
      <c r="B547" s="8"/>
      <c r="C547" s="9"/>
      <c r="D547" s="9"/>
      <c r="E547" s="9"/>
      <c r="F547" s="9"/>
      <c r="G547" s="9"/>
      <c r="H547" s="9"/>
      <c r="I547" s="9"/>
      <c r="J547" s="9"/>
      <c r="K547" s="9"/>
    </row>
    <row r="548" spans="2:11" ht="12.75">
      <c r="B548" s="8"/>
      <c r="C548" s="9"/>
      <c r="D548" s="9"/>
      <c r="E548" s="9"/>
      <c r="F548" s="9"/>
      <c r="G548" s="9"/>
      <c r="H548" s="9"/>
      <c r="I548" s="9"/>
      <c r="J548" s="9"/>
      <c r="K548" s="9"/>
    </row>
    <row r="549" spans="2:11" ht="12.75">
      <c r="B549" s="8"/>
      <c r="C549" s="9"/>
      <c r="D549" s="9"/>
      <c r="E549" s="9"/>
      <c r="F549" s="9"/>
      <c r="G549" s="9"/>
      <c r="H549" s="9"/>
      <c r="I549" s="9"/>
      <c r="J549" s="9"/>
      <c r="K549" s="9"/>
    </row>
    <row r="550" spans="2:11" ht="12.75">
      <c r="B550" s="8"/>
      <c r="C550" s="9"/>
      <c r="D550" s="9"/>
      <c r="E550" s="9"/>
      <c r="F550" s="9"/>
      <c r="G550" s="9"/>
      <c r="H550" s="9"/>
      <c r="I550" s="9"/>
      <c r="J550" s="9"/>
      <c r="K550" s="9"/>
    </row>
    <row r="551" spans="2:11" ht="12.75">
      <c r="B551" s="8"/>
      <c r="C551" s="9"/>
      <c r="D551" s="9"/>
      <c r="E551" s="9"/>
      <c r="F551" s="9"/>
      <c r="G551" s="9"/>
      <c r="H551" s="9"/>
      <c r="I551" s="9"/>
      <c r="J551" s="9"/>
      <c r="K551" s="9"/>
    </row>
    <row r="552" spans="2:11" ht="12.75">
      <c r="B552" s="8"/>
      <c r="C552" s="9"/>
      <c r="D552" s="9"/>
      <c r="E552" s="9"/>
      <c r="F552" s="9"/>
      <c r="G552" s="9"/>
      <c r="H552" s="9"/>
      <c r="I552" s="9"/>
      <c r="J552" s="9"/>
      <c r="K552" s="9"/>
    </row>
    <row r="553" spans="2:11" ht="12.75">
      <c r="B553" s="8"/>
      <c r="C553" s="9"/>
      <c r="D553" s="9"/>
      <c r="E553" s="9"/>
      <c r="F553" s="9"/>
      <c r="G553" s="9"/>
      <c r="H553" s="9"/>
      <c r="I553" s="9"/>
      <c r="J553" s="9"/>
      <c r="K553" s="9"/>
    </row>
    <row r="554" spans="2:11" ht="12.75">
      <c r="B554" s="8"/>
      <c r="C554" s="9"/>
      <c r="D554" s="9"/>
      <c r="E554" s="9"/>
      <c r="F554" s="9"/>
      <c r="G554" s="9"/>
      <c r="H554" s="9"/>
      <c r="I554" s="9"/>
      <c r="J554" s="9"/>
      <c r="K554" s="9"/>
    </row>
    <row r="555" spans="2:11" ht="12.75">
      <c r="B555" s="8"/>
      <c r="C555" s="9"/>
      <c r="D555" s="9"/>
      <c r="E555" s="9"/>
      <c r="F555" s="9"/>
      <c r="G555" s="9"/>
      <c r="H555" s="9"/>
      <c r="I555" s="9"/>
      <c r="J555" s="9"/>
      <c r="K555" s="9"/>
    </row>
    <row r="556" spans="2:11" ht="12.75">
      <c r="B556" s="8"/>
      <c r="C556" s="9"/>
      <c r="D556" s="9"/>
      <c r="E556" s="9"/>
      <c r="F556" s="9"/>
      <c r="G556" s="9"/>
      <c r="H556" s="9"/>
      <c r="I556" s="9"/>
      <c r="J556" s="9"/>
      <c r="K556" s="9"/>
    </row>
    <row r="557" spans="2:11" ht="12.75">
      <c r="B557" s="8"/>
      <c r="C557" s="9"/>
      <c r="D557" s="9"/>
      <c r="E557" s="9"/>
      <c r="F557" s="9"/>
      <c r="G557" s="9"/>
      <c r="H557" s="9"/>
      <c r="I557" s="9"/>
      <c r="J557" s="9"/>
      <c r="K557" s="9"/>
    </row>
    <row r="558" spans="2:11" ht="12.75"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2:11" ht="12.75"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2:11" ht="12.75"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2:11" ht="12.75"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2:11" ht="12.75"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2:11" ht="12.75"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2:11" ht="12.75"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2:11" ht="12.75"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2:11" ht="12.75"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2:11" ht="12.75"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2:11" ht="12.75"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2:11" ht="12.75"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2:11" ht="12.75"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2:11" ht="12.75"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2:11" ht="12.75"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2:11" ht="12.75"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2:11" ht="12.75"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2:11" ht="12.75"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2:11" ht="12.75"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2:11" ht="12.75"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2:11" ht="12.75"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2:11" ht="12.75"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2:11" ht="12.75"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2:11" ht="12.75"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2:11" ht="12.75">
      <c r="B582" s="9"/>
      <c r="C582" s="9"/>
      <c r="D582" s="9"/>
      <c r="E582" s="9"/>
      <c r="F582" s="9"/>
      <c r="G582" s="9"/>
      <c r="H582" s="9"/>
      <c r="I582" s="9"/>
      <c r="J582" s="9"/>
      <c r="K582" s="9"/>
    </row>
  </sheetData>
  <mergeCells count="9">
    <mergeCell ref="H1:I1"/>
    <mergeCell ref="J1:J2"/>
    <mergeCell ref="K1:K2"/>
    <mergeCell ref="E1:F1"/>
    <mergeCell ref="G1:G2"/>
    <mergeCell ref="A1:A2"/>
    <mergeCell ref="B1:B2"/>
    <mergeCell ref="C1:C2"/>
    <mergeCell ref="D1:D2"/>
  </mergeCells>
  <printOptions gridLines="1" horizontalCentered="1"/>
  <pageMargins left="0.1968503937007874" right="0.1968503937007874" top="0.984251968503937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CE,Pogrubiony"&amp;12Wykonanie planu inwestycji miasta Opola w 2007 roku realizowanego 
w ramach Wieloletniego Programu Inwestycyjnego w zakresie pozostałych zadań&amp;RZałącznik Nr 8</oddHeader>
    <oddFooter>&amp;C&amp;P</oddFooter>
  </headerFooter>
  <ignoredErrors>
    <ignoredError sqref="M4:T26 L4:L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620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5" customWidth="1"/>
    <col min="2" max="2" width="8.875" style="5" bestFit="1" customWidth="1"/>
    <col min="3" max="3" width="39.875" style="5" customWidth="1"/>
    <col min="4" max="5" width="14.75390625" style="5" customWidth="1"/>
    <col min="6" max="6" width="15.375" style="5" customWidth="1"/>
    <col min="7" max="8" width="14.75390625" style="5" customWidth="1"/>
    <col min="9" max="9" width="15.375" style="5" customWidth="1"/>
    <col min="10" max="11" width="10.00390625" style="5" customWidth="1"/>
    <col min="12" max="16384" width="9.125" style="5" customWidth="1"/>
  </cols>
  <sheetData>
    <row r="1" spans="1:11" s="2" customFormat="1" ht="23.25" customHeight="1">
      <c r="A1" s="212" t="s">
        <v>0</v>
      </c>
      <c r="B1" s="212" t="s">
        <v>1</v>
      </c>
      <c r="C1" s="213" t="s">
        <v>2</v>
      </c>
      <c r="D1" s="214" t="s">
        <v>89</v>
      </c>
      <c r="E1" s="216" t="s">
        <v>3</v>
      </c>
      <c r="F1" s="220"/>
      <c r="G1" s="214" t="s">
        <v>90</v>
      </c>
      <c r="H1" s="216" t="s">
        <v>3</v>
      </c>
      <c r="I1" s="217"/>
      <c r="J1" s="218" t="s">
        <v>33</v>
      </c>
      <c r="K1" s="219" t="s">
        <v>91</v>
      </c>
    </row>
    <row r="2" spans="1:11" s="2" customFormat="1" ht="55.5" customHeight="1">
      <c r="A2" s="212"/>
      <c r="B2" s="212"/>
      <c r="C2" s="213"/>
      <c r="D2" s="215"/>
      <c r="E2" s="45" t="s">
        <v>4</v>
      </c>
      <c r="F2" s="57" t="s">
        <v>5</v>
      </c>
      <c r="G2" s="215"/>
      <c r="H2" s="45" t="s">
        <v>4</v>
      </c>
      <c r="I2" s="28" t="s">
        <v>5</v>
      </c>
      <c r="J2" s="218"/>
      <c r="K2" s="219"/>
    </row>
    <row r="3" spans="1:11" s="3" customFormat="1" ht="11.25">
      <c r="A3" s="29">
        <v>1</v>
      </c>
      <c r="B3" s="29">
        <v>2</v>
      </c>
      <c r="C3" s="44">
        <v>3</v>
      </c>
      <c r="D3" s="52">
        <v>4</v>
      </c>
      <c r="E3" s="46">
        <v>5</v>
      </c>
      <c r="F3" s="44">
        <v>6</v>
      </c>
      <c r="G3" s="52">
        <v>7</v>
      </c>
      <c r="H3" s="46">
        <v>8</v>
      </c>
      <c r="I3" s="29">
        <v>9</v>
      </c>
      <c r="J3" s="29">
        <v>10</v>
      </c>
      <c r="K3" s="29">
        <v>11</v>
      </c>
    </row>
    <row r="4" spans="1:11" s="2" customFormat="1" ht="19.5" customHeight="1">
      <c r="A4" s="1">
        <v>600</v>
      </c>
      <c r="B4" s="1"/>
      <c r="C4" s="31" t="s">
        <v>6</v>
      </c>
      <c r="D4" s="53">
        <f aca="true" t="shared" si="0" ref="D4:D34">E4+F4</f>
        <v>23657332</v>
      </c>
      <c r="E4" s="47">
        <f>E5+E14+E23+E26</f>
        <v>17732332</v>
      </c>
      <c r="F4" s="31">
        <f>F5+F14+F23+F26</f>
        <v>5925000</v>
      </c>
      <c r="G4" s="78">
        <f aca="true" t="shared" si="1" ref="G4:G34">H4+I4</f>
        <v>17497426.549999997</v>
      </c>
      <c r="H4" s="79">
        <f>H5+H14+H23+H26</f>
        <v>16497426.549999999</v>
      </c>
      <c r="I4" s="80">
        <f>I5+I14+I23+I26</f>
        <v>1000000</v>
      </c>
      <c r="J4" s="10">
        <f>G4/D4</f>
        <v>0.7396196050340755</v>
      </c>
      <c r="K4" s="10">
        <f aca="true" t="shared" si="2" ref="K4:K35">G4/$G$180</f>
        <v>0.41833057539620033</v>
      </c>
    </row>
    <row r="5" spans="1:11" s="2" customFormat="1" ht="25.5">
      <c r="A5" s="12"/>
      <c r="B5" s="12">
        <v>60015</v>
      </c>
      <c r="C5" s="32" t="s">
        <v>7</v>
      </c>
      <c r="D5" s="54">
        <f t="shared" si="0"/>
        <v>14639702</v>
      </c>
      <c r="E5" s="48">
        <f>SUM(E6:E13)</f>
        <v>8714702</v>
      </c>
      <c r="F5" s="58">
        <f>SUM(F6:F13)</f>
        <v>5925000</v>
      </c>
      <c r="G5" s="81">
        <f t="shared" si="1"/>
        <v>9146127.73</v>
      </c>
      <c r="H5" s="82">
        <f>SUM(H6:H13)</f>
        <v>8146127.7299999995</v>
      </c>
      <c r="I5" s="83">
        <f>SUM(I6:I13)</f>
        <v>1000000</v>
      </c>
      <c r="J5" s="25">
        <f aca="true" t="shared" si="3" ref="J5:J67">G5/D5</f>
        <v>0.6247482175525157</v>
      </c>
      <c r="K5" s="25">
        <f t="shared" si="2"/>
        <v>0.21866672021766792</v>
      </c>
    </row>
    <row r="6" spans="1:11" ht="25.5">
      <c r="A6" s="30"/>
      <c r="B6" s="12"/>
      <c r="C6" s="33" t="s">
        <v>114</v>
      </c>
      <c r="D6" s="55">
        <f t="shared" si="0"/>
        <v>9832821</v>
      </c>
      <c r="E6" s="49">
        <v>4907821</v>
      </c>
      <c r="F6" s="59">
        <v>4925000</v>
      </c>
      <c r="G6" s="84">
        <f t="shared" si="1"/>
        <v>4836670</v>
      </c>
      <c r="H6" s="90">
        <v>4836670</v>
      </c>
      <c r="I6" s="86"/>
      <c r="J6" s="167">
        <f t="shared" si="3"/>
        <v>0.4918903740849142</v>
      </c>
      <c r="K6" s="167">
        <f t="shared" si="2"/>
        <v>0.11563568724347871</v>
      </c>
    </row>
    <row r="7" spans="1:11" ht="38.25">
      <c r="A7" s="30"/>
      <c r="B7" s="12"/>
      <c r="C7" s="33" t="s">
        <v>115</v>
      </c>
      <c r="D7" s="55">
        <f t="shared" si="0"/>
        <v>187997</v>
      </c>
      <c r="E7" s="49">
        <v>187997</v>
      </c>
      <c r="F7" s="59"/>
      <c r="G7" s="84">
        <f t="shared" si="1"/>
        <v>187996.2</v>
      </c>
      <c r="H7" s="90">
        <v>187996.2</v>
      </c>
      <c r="I7" s="86"/>
      <c r="J7" s="167">
        <f t="shared" si="3"/>
        <v>0.999995744612946</v>
      </c>
      <c r="K7" s="167">
        <f t="shared" si="2"/>
        <v>0.0044946357279207535</v>
      </c>
    </row>
    <row r="8" spans="1:11" ht="38.25">
      <c r="A8" s="30"/>
      <c r="B8" s="12"/>
      <c r="C8" s="33" t="s">
        <v>116</v>
      </c>
      <c r="D8" s="55">
        <f t="shared" si="0"/>
        <v>47824</v>
      </c>
      <c r="E8" s="49">
        <v>47824</v>
      </c>
      <c r="F8" s="59"/>
      <c r="G8" s="84">
        <f t="shared" si="1"/>
        <v>47824</v>
      </c>
      <c r="H8" s="90">
        <v>47824</v>
      </c>
      <c r="I8" s="86"/>
      <c r="J8" s="167">
        <f t="shared" si="3"/>
        <v>1</v>
      </c>
      <c r="K8" s="167">
        <f t="shared" si="2"/>
        <v>0.001143381935656583</v>
      </c>
    </row>
    <row r="9" spans="1:11" ht="25.5">
      <c r="A9" s="30"/>
      <c r="B9" s="12"/>
      <c r="C9" s="33" t="s">
        <v>117</v>
      </c>
      <c r="D9" s="55">
        <f>E9+F9</f>
        <v>1266000</v>
      </c>
      <c r="E9" s="50">
        <v>1266000</v>
      </c>
      <c r="F9" s="59"/>
      <c r="G9" s="84">
        <f>H9+I9</f>
        <v>1265947.93</v>
      </c>
      <c r="H9" s="85">
        <v>1265947.93</v>
      </c>
      <c r="I9" s="86"/>
      <c r="J9" s="167">
        <f t="shared" si="3"/>
        <v>0.9999588704581358</v>
      </c>
      <c r="K9" s="167">
        <f t="shared" si="2"/>
        <v>0.03026643515063241</v>
      </c>
    </row>
    <row r="10" spans="1:11" ht="76.5">
      <c r="A10" s="30"/>
      <c r="B10" s="12"/>
      <c r="C10" s="33" t="s">
        <v>118</v>
      </c>
      <c r="D10" s="55">
        <f>E10+F10</f>
        <v>82960</v>
      </c>
      <c r="E10" s="50">
        <v>82960</v>
      </c>
      <c r="F10" s="59"/>
      <c r="G10" s="84">
        <f>H10+I10</f>
        <v>82960</v>
      </c>
      <c r="H10" s="85">
        <v>82960</v>
      </c>
      <c r="I10" s="86"/>
      <c r="J10" s="167">
        <f t="shared" si="3"/>
        <v>1</v>
      </c>
      <c r="K10" s="167">
        <f t="shared" si="2"/>
        <v>0.0019834176434859094</v>
      </c>
    </row>
    <row r="11" spans="1:11" ht="14.25">
      <c r="A11" s="30"/>
      <c r="B11" s="12"/>
      <c r="C11" s="33" t="s">
        <v>119</v>
      </c>
      <c r="D11" s="55">
        <f t="shared" si="0"/>
        <v>6100</v>
      </c>
      <c r="E11" s="50">
        <v>6100</v>
      </c>
      <c r="F11" s="59"/>
      <c r="G11" s="84">
        <f t="shared" si="1"/>
        <v>6100</v>
      </c>
      <c r="H11" s="85">
        <v>6100</v>
      </c>
      <c r="I11" s="86"/>
      <c r="J11" s="167">
        <f t="shared" si="3"/>
        <v>1</v>
      </c>
      <c r="K11" s="167">
        <f t="shared" si="2"/>
        <v>0.00014583953260925803</v>
      </c>
    </row>
    <row r="12" spans="1:11" ht="25.5">
      <c r="A12" s="30"/>
      <c r="B12" s="12"/>
      <c r="C12" s="33" t="s">
        <v>120</v>
      </c>
      <c r="D12" s="55">
        <f t="shared" si="0"/>
        <v>2016000</v>
      </c>
      <c r="E12" s="50">
        <v>1616000</v>
      </c>
      <c r="F12" s="59">
        <v>400000</v>
      </c>
      <c r="G12" s="84">
        <f t="shared" si="1"/>
        <v>1545694.06</v>
      </c>
      <c r="H12" s="85">
        <v>1145694.06</v>
      </c>
      <c r="I12" s="86">
        <v>400000</v>
      </c>
      <c r="J12" s="167">
        <f t="shared" si="3"/>
        <v>0.7667133234126985</v>
      </c>
      <c r="K12" s="167">
        <f t="shared" si="2"/>
        <v>0.0369546392241486</v>
      </c>
    </row>
    <row r="13" spans="1:11" s="2" customFormat="1" ht="38.25">
      <c r="A13" s="30"/>
      <c r="B13" s="12"/>
      <c r="C13" s="33" t="s">
        <v>121</v>
      </c>
      <c r="D13" s="55">
        <f t="shared" si="0"/>
        <v>1200000</v>
      </c>
      <c r="E13" s="50">
        <v>600000</v>
      </c>
      <c r="F13" s="59">
        <v>600000</v>
      </c>
      <c r="G13" s="84">
        <f t="shared" si="1"/>
        <v>1172935.54</v>
      </c>
      <c r="H13" s="85">
        <v>572935.54</v>
      </c>
      <c r="I13" s="86">
        <v>600000</v>
      </c>
      <c r="J13" s="167">
        <f t="shared" si="3"/>
        <v>0.9774462833333334</v>
      </c>
      <c r="K13" s="167">
        <f t="shared" si="2"/>
        <v>0.02804268375973569</v>
      </c>
    </row>
    <row r="14" spans="1:11" ht="15">
      <c r="A14" s="12"/>
      <c r="B14" s="12">
        <v>60016</v>
      </c>
      <c r="C14" s="39" t="s">
        <v>8</v>
      </c>
      <c r="D14" s="54">
        <f>E14+F14</f>
        <v>4580000</v>
      </c>
      <c r="E14" s="48">
        <f>SUM(E15:E22)</f>
        <v>4580000</v>
      </c>
      <c r="F14" s="58">
        <f>SUM(F15:F22)</f>
        <v>0</v>
      </c>
      <c r="G14" s="81">
        <f>H14+I14</f>
        <v>4158697.3499999996</v>
      </c>
      <c r="H14" s="82">
        <f>SUM(H15:H22)</f>
        <v>4158697.3499999996</v>
      </c>
      <c r="I14" s="83">
        <f>SUM(I15:I22)</f>
        <v>0</v>
      </c>
      <c r="J14" s="25">
        <f t="shared" si="3"/>
        <v>0.908012521834061</v>
      </c>
      <c r="K14" s="25">
        <f t="shared" si="2"/>
        <v>0.09942663570284589</v>
      </c>
    </row>
    <row r="15" spans="1:11" s="2" customFormat="1" ht="63.75">
      <c r="A15" s="30"/>
      <c r="B15" s="12"/>
      <c r="C15" s="33" t="s">
        <v>68</v>
      </c>
      <c r="D15" s="55">
        <f t="shared" si="0"/>
        <v>300000</v>
      </c>
      <c r="E15" s="50">
        <v>300000</v>
      </c>
      <c r="F15" s="59"/>
      <c r="G15" s="84">
        <f t="shared" si="1"/>
        <v>293998.49</v>
      </c>
      <c r="H15" s="85">
        <v>293998.49</v>
      </c>
      <c r="I15" s="86"/>
      <c r="J15" s="167">
        <f t="shared" si="3"/>
        <v>0.9799949666666666</v>
      </c>
      <c r="K15" s="167">
        <f t="shared" si="2"/>
        <v>0.007028951208102889</v>
      </c>
    </row>
    <row r="16" spans="1:11" s="2" customFormat="1" ht="38.25">
      <c r="A16" s="30"/>
      <c r="B16" s="12"/>
      <c r="C16" s="33" t="s">
        <v>122</v>
      </c>
      <c r="D16" s="55">
        <f t="shared" si="0"/>
        <v>400000</v>
      </c>
      <c r="E16" s="50">
        <v>400000</v>
      </c>
      <c r="F16" s="59"/>
      <c r="G16" s="84">
        <f t="shared" si="1"/>
        <v>392748.86</v>
      </c>
      <c r="H16" s="85">
        <v>392748.86</v>
      </c>
      <c r="I16" s="86"/>
      <c r="J16" s="167">
        <f t="shared" si="3"/>
        <v>0.9818721499999999</v>
      </c>
      <c r="K16" s="167">
        <f t="shared" si="2"/>
        <v>0.009389886913970314</v>
      </c>
    </row>
    <row r="17" spans="1:11" ht="38.25">
      <c r="A17" s="30"/>
      <c r="B17" s="12"/>
      <c r="C17" s="33" t="s">
        <v>123</v>
      </c>
      <c r="D17" s="55">
        <f t="shared" si="0"/>
        <v>150000</v>
      </c>
      <c r="E17" s="50">
        <v>150000</v>
      </c>
      <c r="F17" s="59"/>
      <c r="G17" s="84">
        <f t="shared" si="1"/>
        <v>41993.2</v>
      </c>
      <c r="H17" s="85">
        <v>41993.2</v>
      </c>
      <c r="I17" s="86"/>
      <c r="J17" s="167">
        <f t="shared" si="3"/>
        <v>0.27995466666666663</v>
      </c>
      <c r="K17" s="167">
        <f t="shared" si="2"/>
        <v>0.0010039784689782122</v>
      </c>
    </row>
    <row r="18" spans="1:11" s="2" customFormat="1" ht="25.5">
      <c r="A18" s="30"/>
      <c r="B18" s="12"/>
      <c r="C18" s="33" t="s">
        <v>62</v>
      </c>
      <c r="D18" s="55">
        <f t="shared" si="0"/>
        <v>380000</v>
      </c>
      <c r="E18" s="49">
        <v>380000</v>
      </c>
      <c r="F18" s="59"/>
      <c r="G18" s="84">
        <f t="shared" si="1"/>
        <v>379991.77</v>
      </c>
      <c r="H18" s="90">
        <v>379991.77</v>
      </c>
      <c r="I18" s="86"/>
      <c r="J18" s="167">
        <f t="shared" si="3"/>
        <v>0.9999783421052632</v>
      </c>
      <c r="K18" s="167">
        <f t="shared" si="2"/>
        <v>0.009084888874125358</v>
      </c>
    </row>
    <row r="19" spans="1:11" s="2" customFormat="1" ht="38.25">
      <c r="A19" s="30"/>
      <c r="B19" s="12"/>
      <c r="C19" s="33" t="s">
        <v>48</v>
      </c>
      <c r="D19" s="55">
        <f t="shared" si="0"/>
        <v>681000</v>
      </c>
      <c r="E19" s="50">
        <v>681000</v>
      </c>
      <c r="F19" s="59"/>
      <c r="G19" s="84">
        <f t="shared" si="1"/>
        <v>634118.09</v>
      </c>
      <c r="H19" s="85">
        <v>634118.09</v>
      </c>
      <c r="I19" s="86"/>
      <c r="J19" s="167">
        <f t="shared" si="3"/>
        <v>0.9311572540381791</v>
      </c>
      <c r="K19" s="167">
        <f t="shared" si="2"/>
        <v>0.01516057145322548</v>
      </c>
    </row>
    <row r="20" spans="1:11" ht="51">
      <c r="A20" s="30"/>
      <c r="B20" s="12"/>
      <c r="C20" s="33" t="s">
        <v>67</v>
      </c>
      <c r="D20" s="55">
        <f t="shared" si="0"/>
        <v>710000</v>
      </c>
      <c r="E20" s="50">
        <v>710000</v>
      </c>
      <c r="F20" s="59"/>
      <c r="G20" s="84">
        <f t="shared" si="1"/>
        <v>606619.65</v>
      </c>
      <c r="H20" s="85">
        <v>606619.65</v>
      </c>
      <c r="I20" s="86"/>
      <c r="J20" s="167">
        <f t="shared" si="3"/>
        <v>0.8543938732394366</v>
      </c>
      <c r="K20" s="167">
        <f t="shared" si="2"/>
        <v>0.014503135447146182</v>
      </c>
    </row>
    <row r="21" spans="1:11" s="2" customFormat="1" ht="51">
      <c r="A21" s="30"/>
      <c r="B21" s="12"/>
      <c r="C21" s="33" t="s">
        <v>69</v>
      </c>
      <c r="D21" s="55">
        <f t="shared" si="0"/>
        <v>500000</v>
      </c>
      <c r="E21" s="50">
        <v>500000</v>
      </c>
      <c r="F21" s="59"/>
      <c r="G21" s="84">
        <f t="shared" si="1"/>
        <v>350718.91</v>
      </c>
      <c r="H21" s="85">
        <v>350718.91</v>
      </c>
      <c r="I21" s="86"/>
      <c r="J21" s="167">
        <f t="shared" si="3"/>
        <v>0.70143782</v>
      </c>
      <c r="K21" s="167">
        <f t="shared" si="2"/>
        <v>0.008385029821578432</v>
      </c>
    </row>
    <row r="22" spans="1:11" ht="14.25">
      <c r="A22" s="30"/>
      <c r="B22" s="12"/>
      <c r="C22" s="33" t="s">
        <v>124</v>
      </c>
      <c r="D22" s="55">
        <f t="shared" si="0"/>
        <v>1459000</v>
      </c>
      <c r="E22" s="50">
        <v>1459000</v>
      </c>
      <c r="F22" s="59"/>
      <c r="G22" s="84">
        <f t="shared" si="1"/>
        <v>1458508.38</v>
      </c>
      <c r="H22" s="85">
        <v>1458508.38</v>
      </c>
      <c r="I22" s="86"/>
      <c r="J22" s="167">
        <f t="shared" si="3"/>
        <v>0.9996630431802603</v>
      </c>
      <c r="K22" s="167">
        <f t="shared" si="2"/>
        <v>0.03487019351571903</v>
      </c>
    </row>
    <row r="23" spans="1:11" s="2" customFormat="1" ht="15">
      <c r="A23" s="12"/>
      <c r="B23" s="12">
        <v>60017</v>
      </c>
      <c r="C23" s="39" t="s">
        <v>125</v>
      </c>
      <c r="D23" s="54">
        <f t="shared" si="0"/>
        <v>4347630</v>
      </c>
      <c r="E23" s="48">
        <f>SUM(E24:E25)</f>
        <v>4347630</v>
      </c>
      <c r="F23" s="58">
        <f>SUM(F24:F25)</f>
        <v>0</v>
      </c>
      <c r="G23" s="81">
        <f t="shared" si="1"/>
        <v>4192601.47</v>
      </c>
      <c r="H23" s="82">
        <f>SUM(H24:H25)</f>
        <v>4192601.47</v>
      </c>
      <c r="I23" s="83">
        <f>SUM(I24:I25)</f>
        <v>0</v>
      </c>
      <c r="J23" s="25">
        <f t="shared" si="3"/>
        <v>0.9643418299165293</v>
      </c>
      <c r="K23" s="25">
        <f t="shared" si="2"/>
        <v>0.1002372194756866</v>
      </c>
    </row>
    <row r="24" spans="1:11" s="2" customFormat="1" ht="25.5">
      <c r="A24" s="30"/>
      <c r="B24" s="12"/>
      <c r="C24" s="33" t="s">
        <v>70</v>
      </c>
      <c r="D24" s="55">
        <f t="shared" si="0"/>
        <v>3687630</v>
      </c>
      <c r="E24" s="50">
        <v>3687630</v>
      </c>
      <c r="F24" s="59"/>
      <c r="G24" s="84">
        <f t="shared" si="1"/>
        <v>3548471.33</v>
      </c>
      <c r="H24" s="85">
        <v>3548471.33</v>
      </c>
      <c r="I24" s="86"/>
      <c r="J24" s="37">
        <f t="shared" si="3"/>
        <v>0.9622633859687658</v>
      </c>
      <c r="K24" s="37">
        <f t="shared" si="2"/>
        <v>0.08483727872861513</v>
      </c>
    </row>
    <row r="25" spans="1:11" ht="25.5">
      <c r="A25" s="30"/>
      <c r="B25" s="12"/>
      <c r="C25" s="33" t="s">
        <v>126</v>
      </c>
      <c r="D25" s="55">
        <f t="shared" si="0"/>
        <v>660000</v>
      </c>
      <c r="E25" s="50">
        <v>660000</v>
      </c>
      <c r="F25" s="59"/>
      <c r="G25" s="84">
        <f t="shared" si="1"/>
        <v>644130.14</v>
      </c>
      <c r="H25" s="85">
        <v>644130.14</v>
      </c>
      <c r="I25" s="86"/>
      <c r="J25" s="167">
        <f t="shared" si="3"/>
        <v>0.9759547575757576</v>
      </c>
      <c r="K25" s="167">
        <f t="shared" si="2"/>
        <v>0.015399940747071468</v>
      </c>
    </row>
    <row r="26" spans="1:11" s="2" customFormat="1" ht="15">
      <c r="A26" s="12"/>
      <c r="B26" s="12">
        <v>60095</v>
      </c>
      <c r="C26" s="39" t="s">
        <v>18</v>
      </c>
      <c r="D26" s="54">
        <f t="shared" si="0"/>
        <v>90000</v>
      </c>
      <c r="E26" s="48">
        <f>E27</f>
        <v>90000</v>
      </c>
      <c r="F26" s="58">
        <f>IA27</f>
        <v>0</v>
      </c>
      <c r="G26" s="81">
        <f t="shared" si="1"/>
        <v>0</v>
      </c>
      <c r="H26" s="82">
        <f>H27</f>
        <v>0</v>
      </c>
      <c r="I26" s="83">
        <f>ID27</f>
        <v>0</v>
      </c>
      <c r="J26" s="25">
        <f t="shared" si="3"/>
        <v>0</v>
      </c>
      <c r="K26" s="25">
        <f t="shared" si="2"/>
        <v>0</v>
      </c>
    </row>
    <row r="27" spans="1:11" s="2" customFormat="1" ht="25.5">
      <c r="A27" s="30"/>
      <c r="B27" s="12"/>
      <c r="C27" s="33" t="s">
        <v>127</v>
      </c>
      <c r="D27" s="55">
        <f t="shared" si="0"/>
        <v>90000</v>
      </c>
      <c r="E27" s="50">
        <v>90000</v>
      </c>
      <c r="F27" s="59"/>
      <c r="G27" s="84">
        <f t="shared" si="1"/>
        <v>0</v>
      </c>
      <c r="H27" s="85"/>
      <c r="I27" s="86"/>
      <c r="J27" s="167">
        <f t="shared" si="3"/>
        <v>0</v>
      </c>
      <c r="K27" s="167">
        <f t="shared" si="2"/>
        <v>0</v>
      </c>
    </row>
    <row r="28" spans="1:11" ht="19.5" customHeight="1">
      <c r="A28" s="1">
        <v>710</v>
      </c>
      <c r="B28" s="1"/>
      <c r="C28" s="31" t="s">
        <v>26</v>
      </c>
      <c r="D28" s="53">
        <f t="shared" si="0"/>
        <v>1071000</v>
      </c>
      <c r="E28" s="47">
        <f>E29+E31</f>
        <v>1066000</v>
      </c>
      <c r="F28" s="31">
        <f>F29+F31</f>
        <v>5000</v>
      </c>
      <c r="G28" s="78">
        <f t="shared" si="1"/>
        <v>1033388</v>
      </c>
      <c r="H28" s="79">
        <f>H29+H31</f>
        <v>1028445</v>
      </c>
      <c r="I28" s="80">
        <f>I29+I31</f>
        <v>4943</v>
      </c>
      <c r="J28" s="10">
        <f t="shared" si="3"/>
        <v>0.9648814192343604</v>
      </c>
      <c r="K28" s="10">
        <f t="shared" si="2"/>
        <v>0.024706364413773108</v>
      </c>
    </row>
    <row r="29" spans="1:11" s="2" customFormat="1" ht="15">
      <c r="A29" s="12"/>
      <c r="B29" s="12">
        <v>71015</v>
      </c>
      <c r="C29" s="32" t="s">
        <v>128</v>
      </c>
      <c r="D29" s="54">
        <f t="shared" si="0"/>
        <v>5000</v>
      </c>
      <c r="E29" s="48">
        <f>SUM(E30:E30)</f>
        <v>0</v>
      </c>
      <c r="F29" s="58">
        <f>SUM(F30:F30)</f>
        <v>5000</v>
      </c>
      <c r="G29" s="81">
        <f t="shared" si="1"/>
        <v>4943</v>
      </c>
      <c r="H29" s="82">
        <f>SUM(H30:H30)</f>
        <v>0</v>
      </c>
      <c r="I29" s="83">
        <f>SUM(I30:I30)</f>
        <v>4943</v>
      </c>
      <c r="J29" s="25">
        <f t="shared" si="3"/>
        <v>0.9886</v>
      </c>
      <c r="K29" s="25">
        <f t="shared" si="2"/>
        <v>0.00011817783765369877</v>
      </c>
    </row>
    <row r="30" spans="1:11" ht="14.25">
      <c r="A30" s="30"/>
      <c r="B30" s="30"/>
      <c r="C30" s="40" t="s">
        <v>37</v>
      </c>
      <c r="D30" s="55">
        <f t="shared" si="0"/>
        <v>5000</v>
      </c>
      <c r="E30" s="50"/>
      <c r="F30" s="59">
        <v>5000</v>
      </c>
      <c r="G30" s="84">
        <f t="shared" si="1"/>
        <v>4943</v>
      </c>
      <c r="H30" s="85"/>
      <c r="I30" s="86">
        <v>4943</v>
      </c>
      <c r="J30" s="167">
        <f t="shared" si="3"/>
        <v>0.9886</v>
      </c>
      <c r="K30" s="167">
        <f t="shared" si="2"/>
        <v>0.00011817783765369877</v>
      </c>
    </row>
    <row r="31" spans="1:11" ht="15">
      <c r="A31" s="12"/>
      <c r="B31" s="12">
        <v>71035</v>
      </c>
      <c r="C31" s="32" t="s">
        <v>27</v>
      </c>
      <c r="D31" s="54">
        <f t="shared" si="0"/>
        <v>1066000</v>
      </c>
      <c r="E31" s="48">
        <f>SUM(E32:E33)</f>
        <v>1066000</v>
      </c>
      <c r="F31" s="58">
        <f>SUM(F32:F33)</f>
        <v>0</v>
      </c>
      <c r="G31" s="81">
        <f t="shared" si="1"/>
        <v>1028445</v>
      </c>
      <c r="H31" s="82">
        <f>SUM(H32:H33)</f>
        <v>1028445</v>
      </c>
      <c r="I31" s="83">
        <f>SUM(I32:I33)</f>
        <v>0</v>
      </c>
      <c r="J31" s="25">
        <f t="shared" si="3"/>
        <v>0.9647701688555347</v>
      </c>
      <c r="K31" s="25">
        <f t="shared" si="2"/>
        <v>0.024588186576119407</v>
      </c>
    </row>
    <row r="32" spans="1:11" s="2" customFormat="1" ht="25.5">
      <c r="A32" s="30"/>
      <c r="B32" s="30"/>
      <c r="C32" s="40" t="s">
        <v>129</v>
      </c>
      <c r="D32" s="55">
        <f t="shared" si="0"/>
        <v>710000</v>
      </c>
      <c r="E32" s="50">
        <v>710000</v>
      </c>
      <c r="F32" s="59"/>
      <c r="G32" s="84">
        <f t="shared" si="1"/>
        <v>709996</v>
      </c>
      <c r="H32" s="85">
        <v>709996</v>
      </c>
      <c r="I32" s="86"/>
      <c r="J32" s="167">
        <f t="shared" si="3"/>
        <v>0.9999943661971831</v>
      </c>
      <c r="K32" s="167">
        <f t="shared" si="2"/>
        <v>0.01697466963843324</v>
      </c>
    </row>
    <row r="33" spans="1:11" s="2" customFormat="1" ht="25.5">
      <c r="A33" s="30"/>
      <c r="B33" s="30"/>
      <c r="C33" s="40" t="s">
        <v>130</v>
      </c>
      <c r="D33" s="55">
        <f t="shared" si="0"/>
        <v>356000</v>
      </c>
      <c r="E33" s="50">
        <v>356000</v>
      </c>
      <c r="F33" s="59"/>
      <c r="G33" s="84">
        <f t="shared" si="1"/>
        <v>318449</v>
      </c>
      <c r="H33" s="85">
        <v>318449</v>
      </c>
      <c r="I33" s="86"/>
      <c r="J33" s="167">
        <f t="shared" si="3"/>
        <v>0.8945196629213483</v>
      </c>
      <c r="K33" s="167">
        <f t="shared" si="2"/>
        <v>0.007613516937686166</v>
      </c>
    </row>
    <row r="34" spans="1:11" ht="19.5" customHeight="1">
      <c r="A34" s="1">
        <v>750</v>
      </c>
      <c r="B34" s="1"/>
      <c r="C34" s="31" t="s">
        <v>10</v>
      </c>
      <c r="D34" s="53">
        <f t="shared" si="0"/>
        <v>3661395</v>
      </c>
      <c r="E34" s="47">
        <f>E35</f>
        <v>3661395</v>
      </c>
      <c r="F34" s="31">
        <f>F35</f>
        <v>0</v>
      </c>
      <c r="G34" s="78">
        <f t="shared" si="1"/>
        <v>2880161.99</v>
      </c>
      <c r="H34" s="79">
        <f>H35</f>
        <v>2880161.99</v>
      </c>
      <c r="I34" s="80">
        <f>I35</f>
        <v>0</v>
      </c>
      <c r="J34" s="10">
        <f t="shared" si="3"/>
        <v>0.7866296834949521</v>
      </c>
      <c r="K34" s="10">
        <f t="shared" si="2"/>
        <v>0.06885925876402468</v>
      </c>
    </row>
    <row r="35" spans="1:11" ht="25.5">
      <c r="A35" s="12"/>
      <c r="B35" s="12">
        <v>75023</v>
      </c>
      <c r="C35" s="32" t="s">
        <v>11</v>
      </c>
      <c r="D35" s="54">
        <f>E35+F35</f>
        <v>3661395</v>
      </c>
      <c r="E35" s="48">
        <f>SUM(E36:E43)</f>
        <v>3661395</v>
      </c>
      <c r="F35" s="58">
        <f>SUM(F36:F43)</f>
        <v>0</v>
      </c>
      <c r="G35" s="81">
        <f>H35+I35</f>
        <v>2880161.99</v>
      </c>
      <c r="H35" s="82">
        <f>SUM(H36:H43)</f>
        <v>2880161.99</v>
      </c>
      <c r="I35" s="83">
        <f>SUM(I36:I43)</f>
        <v>0</v>
      </c>
      <c r="J35" s="25">
        <f t="shared" si="3"/>
        <v>0.7866296834949521</v>
      </c>
      <c r="K35" s="25">
        <f t="shared" si="2"/>
        <v>0.06885925876402468</v>
      </c>
    </row>
    <row r="36" spans="1:11" s="2" customFormat="1" ht="14.25">
      <c r="A36" s="30"/>
      <c r="B36" s="30"/>
      <c r="C36" s="40" t="s">
        <v>36</v>
      </c>
      <c r="D36" s="55">
        <f aca="true" t="shared" si="4" ref="D36:D73">E36+F36</f>
        <v>696395</v>
      </c>
      <c r="E36" s="50">
        <v>696395</v>
      </c>
      <c r="F36" s="59"/>
      <c r="G36" s="84">
        <f aca="true" t="shared" si="5" ref="G36:G73">H36+I36</f>
        <v>694463.58</v>
      </c>
      <c r="H36" s="85">
        <v>694463.58</v>
      </c>
      <c r="I36" s="86"/>
      <c r="J36" s="167">
        <f t="shared" si="3"/>
        <v>0.9972265452796185</v>
      </c>
      <c r="K36" s="167">
        <f aca="true" t="shared" si="6" ref="K36:K67">G36/$G$180</f>
        <v>0.016603318675631487</v>
      </c>
    </row>
    <row r="37" spans="1:11" ht="14.25">
      <c r="A37" s="30"/>
      <c r="B37" s="30"/>
      <c r="C37" s="40" t="s">
        <v>37</v>
      </c>
      <c r="D37" s="55">
        <f t="shared" si="4"/>
        <v>120000</v>
      </c>
      <c r="E37" s="50">
        <v>120000</v>
      </c>
      <c r="F37" s="59"/>
      <c r="G37" s="84">
        <f t="shared" si="5"/>
        <v>100484.63</v>
      </c>
      <c r="H37" s="85">
        <v>100484.63</v>
      </c>
      <c r="I37" s="86"/>
      <c r="J37" s="167">
        <f t="shared" si="3"/>
        <v>0.8373719166666667</v>
      </c>
      <c r="K37" s="167">
        <f t="shared" si="6"/>
        <v>0.002402398602231841</v>
      </c>
    </row>
    <row r="38" spans="1:11" s="2" customFormat="1" ht="25.5">
      <c r="A38" s="30"/>
      <c r="B38" s="30"/>
      <c r="C38" s="40" t="s">
        <v>131</v>
      </c>
      <c r="D38" s="55">
        <f t="shared" si="4"/>
        <v>50000</v>
      </c>
      <c r="E38" s="50">
        <v>50000</v>
      </c>
      <c r="F38" s="59"/>
      <c r="G38" s="84">
        <f t="shared" si="5"/>
        <v>50000</v>
      </c>
      <c r="H38" s="85">
        <v>50000</v>
      </c>
      <c r="I38" s="86"/>
      <c r="J38" s="167">
        <f t="shared" si="3"/>
        <v>1</v>
      </c>
      <c r="K38" s="167">
        <f t="shared" si="6"/>
        <v>0.0011954060049939185</v>
      </c>
    </row>
    <row r="39" spans="1:11" ht="38.25">
      <c r="A39" s="30"/>
      <c r="B39" s="30"/>
      <c r="C39" s="40" t="s">
        <v>132</v>
      </c>
      <c r="D39" s="55">
        <f t="shared" si="4"/>
        <v>1000000</v>
      </c>
      <c r="E39" s="50">
        <v>1000000</v>
      </c>
      <c r="F39" s="59"/>
      <c r="G39" s="84">
        <f t="shared" si="5"/>
        <v>998228.79</v>
      </c>
      <c r="H39" s="85">
        <v>998228.79</v>
      </c>
      <c r="I39" s="86"/>
      <c r="J39" s="167">
        <f t="shared" si="3"/>
        <v>0.9982287900000001</v>
      </c>
      <c r="K39" s="167">
        <f t="shared" si="6"/>
        <v>0.023865773798476264</v>
      </c>
    </row>
    <row r="40" spans="1:11" s="2" customFormat="1" ht="14.25">
      <c r="A40" s="30"/>
      <c r="B40" s="30"/>
      <c r="C40" s="40" t="s">
        <v>133</v>
      </c>
      <c r="D40" s="55">
        <f t="shared" si="4"/>
        <v>40000</v>
      </c>
      <c r="E40" s="50">
        <v>40000</v>
      </c>
      <c r="F40" s="59"/>
      <c r="G40" s="84">
        <f t="shared" si="5"/>
        <v>32099.99</v>
      </c>
      <c r="H40" s="85">
        <v>32099.99</v>
      </c>
      <c r="I40" s="86"/>
      <c r="J40" s="167">
        <f t="shared" si="3"/>
        <v>0.8024997500000001</v>
      </c>
      <c r="K40" s="167">
        <f t="shared" si="6"/>
        <v>0.0007674504161248947</v>
      </c>
    </row>
    <row r="41" spans="1:11" ht="63.75">
      <c r="A41" s="30"/>
      <c r="B41" s="30"/>
      <c r="C41" s="170" t="s">
        <v>134</v>
      </c>
      <c r="D41" s="55">
        <f t="shared" si="4"/>
        <v>1550000</v>
      </c>
      <c r="E41" s="50">
        <v>1550000</v>
      </c>
      <c r="F41" s="59"/>
      <c r="G41" s="84">
        <f t="shared" si="5"/>
        <v>801052</v>
      </c>
      <c r="H41" s="85">
        <v>801052</v>
      </c>
      <c r="I41" s="86"/>
      <c r="J41" s="167">
        <f t="shared" si="3"/>
        <v>0.5168077419354838</v>
      </c>
      <c r="K41" s="167">
        <f t="shared" si="6"/>
        <v>0.019151647422247765</v>
      </c>
    </row>
    <row r="42" spans="1:11" ht="14.25">
      <c r="A42" s="30"/>
      <c r="B42" s="30"/>
      <c r="C42" s="40" t="s">
        <v>240</v>
      </c>
      <c r="D42" s="55">
        <f t="shared" si="4"/>
        <v>130000</v>
      </c>
      <c r="E42" s="50">
        <v>130000</v>
      </c>
      <c r="F42" s="59"/>
      <c r="G42" s="84">
        <f t="shared" si="5"/>
        <v>129033</v>
      </c>
      <c r="H42" s="85">
        <v>129033</v>
      </c>
      <c r="I42" s="86"/>
      <c r="J42" s="167">
        <f t="shared" si="3"/>
        <v>0.9925615384615385</v>
      </c>
      <c r="K42" s="167">
        <f t="shared" si="6"/>
        <v>0.0030849364608476052</v>
      </c>
    </row>
    <row r="43" spans="1:11" ht="14.25">
      <c r="A43" s="30"/>
      <c r="B43" s="30"/>
      <c r="C43" s="40" t="s">
        <v>135</v>
      </c>
      <c r="D43" s="55">
        <f>E43+F43</f>
        <v>75000</v>
      </c>
      <c r="E43" s="50">
        <v>75000</v>
      </c>
      <c r="F43" s="59"/>
      <c r="G43" s="84">
        <f>H43+I43</f>
        <v>74800</v>
      </c>
      <c r="H43" s="85">
        <v>74800</v>
      </c>
      <c r="I43" s="86"/>
      <c r="J43" s="167">
        <f t="shared" si="3"/>
        <v>0.9973333333333333</v>
      </c>
      <c r="K43" s="167">
        <f t="shared" si="6"/>
        <v>0.0017883273834709019</v>
      </c>
    </row>
    <row r="44" spans="1:11" ht="25.5">
      <c r="A44" s="1">
        <v>754</v>
      </c>
      <c r="B44" s="1"/>
      <c r="C44" s="31" t="s">
        <v>63</v>
      </c>
      <c r="D44" s="53">
        <f t="shared" si="4"/>
        <v>1648000</v>
      </c>
      <c r="E44" s="47">
        <f>E45+E49+E51</f>
        <v>1414000</v>
      </c>
      <c r="F44" s="31">
        <f>F45+F49+F51</f>
        <v>234000</v>
      </c>
      <c r="G44" s="78">
        <f t="shared" si="5"/>
        <v>1110068.4</v>
      </c>
      <c r="H44" s="79">
        <f>H45+H49+H51</f>
        <v>876110.4</v>
      </c>
      <c r="I44" s="80">
        <f>I45+I49+I51</f>
        <v>233958</v>
      </c>
      <c r="J44" s="10">
        <f t="shared" si="3"/>
        <v>0.6735851941747573</v>
      </c>
      <c r="K44" s="10">
        <f t="shared" si="6"/>
        <v>0.02653964862627982</v>
      </c>
    </row>
    <row r="45" spans="1:11" ht="25.5">
      <c r="A45" s="12"/>
      <c r="B45" s="13">
        <v>75411</v>
      </c>
      <c r="C45" s="32" t="s">
        <v>12</v>
      </c>
      <c r="D45" s="54">
        <f>E45+F45</f>
        <v>584000</v>
      </c>
      <c r="E45" s="48">
        <f>SUM(E46:E48)</f>
        <v>350000</v>
      </c>
      <c r="F45" s="58">
        <f>SUM(F46:F48)</f>
        <v>234000</v>
      </c>
      <c r="G45" s="81">
        <f>H45+I45</f>
        <v>583958</v>
      </c>
      <c r="H45" s="82">
        <f>SUM(H46:H48)</f>
        <v>350000</v>
      </c>
      <c r="I45" s="83">
        <f>SUM(I46:I48)</f>
        <v>233958</v>
      </c>
      <c r="J45" s="25">
        <f t="shared" si="3"/>
        <v>0.9999280821917809</v>
      </c>
      <c r="K45" s="25">
        <f t="shared" si="6"/>
        <v>0.013961337997284771</v>
      </c>
    </row>
    <row r="46" spans="1:11" ht="63.75">
      <c r="A46" s="30"/>
      <c r="B46" s="13"/>
      <c r="C46" s="33" t="s">
        <v>136</v>
      </c>
      <c r="D46" s="55">
        <f t="shared" si="4"/>
        <v>34000</v>
      </c>
      <c r="E46" s="50"/>
      <c r="F46" s="59">
        <v>34000</v>
      </c>
      <c r="G46" s="84">
        <f t="shared" si="5"/>
        <v>34000</v>
      </c>
      <c r="H46" s="85"/>
      <c r="I46" s="86">
        <v>34000</v>
      </c>
      <c r="J46" s="167">
        <f t="shared" si="3"/>
        <v>1</v>
      </c>
      <c r="K46" s="167">
        <f t="shared" si="6"/>
        <v>0.0008128760833958645</v>
      </c>
    </row>
    <row r="47" spans="1:11" ht="25.5">
      <c r="A47" s="30"/>
      <c r="B47" s="13"/>
      <c r="C47" s="33" t="s">
        <v>137</v>
      </c>
      <c r="D47" s="55">
        <f t="shared" si="4"/>
        <v>350000</v>
      </c>
      <c r="E47" s="50">
        <v>350000</v>
      </c>
      <c r="F47" s="59"/>
      <c r="G47" s="84">
        <f t="shared" si="5"/>
        <v>350000</v>
      </c>
      <c r="H47" s="85">
        <v>350000</v>
      </c>
      <c r="I47" s="86"/>
      <c r="J47" s="167">
        <f t="shared" si="3"/>
        <v>1</v>
      </c>
      <c r="K47" s="167">
        <f t="shared" si="6"/>
        <v>0.008367842034957428</v>
      </c>
    </row>
    <row r="48" spans="1:11" ht="76.5">
      <c r="A48" s="30"/>
      <c r="B48" s="13"/>
      <c r="C48" s="33" t="s">
        <v>138</v>
      </c>
      <c r="D48" s="55">
        <f>E48+F48</f>
        <v>200000</v>
      </c>
      <c r="E48" s="50"/>
      <c r="F48" s="59">
        <v>200000</v>
      </c>
      <c r="G48" s="84">
        <f>H48+I48</f>
        <v>199958</v>
      </c>
      <c r="H48" s="85"/>
      <c r="I48" s="86">
        <v>199958</v>
      </c>
      <c r="J48" s="167">
        <f t="shared" si="3"/>
        <v>0.99979</v>
      </c>
      <c r="K48" s="167">
        <f t="shared" si="6"/>
        <v>0.004780619878931479</v>
      </c>
    </row>
    <row r="49" spans="1:11" ht="15">
      <c r="A49" s="12"/>
      <c r="B49" s="13">
        <v>75412</v>
      </c>
      <c r="C49" s="32" t="s">
        <v>59</v>
      </c>
      <c r="D49" s="54">
        <f t="shared" si="4"/>
        <v>450000</v>
      </c>
      <c r="E49" s="48">
        <f>SUM(E50:E50)</f>
        <v>450000</v>
      </c>
      <c r="F49" s="58">
        <f>SUM(F50:F50)</f>
        <v>0</v>
      </c>
      <c r="G49" s="81">
        <f t="shared" si="5"/>
        <v>450000</v>
      </c>
      <c r="H49" s="82">
        <f>SUM(H50:H50)</f>
        <v>450000</v>
      </c>
      <c r="I49" s="83">
        <f>SUM(I50:I50)</f>
        <v>0</v>
      </c>
      <c r="J49" s="25">
        <f t="shared" si="3"/>
        <v>1</v>
      </c>
      <c r="K49" s="25">
        <f t="shared" si="6"/>
        <v>0.010758654044945266</v>
      </c>
    </row>
    <row r="50" spans="1:11" ht="25.5">
      <c r="A50" s="30"/>
      <c r="B50" s="13"/>
      <c r="C50" s="33" t="s">
        <v>139</v>
      </c>
      <c r="D50" s="55">
        <f t="shared" si="4"/>
        <v>450000</v>
      </c>
      <c r="E50" s="50">
        <v>450000</v>
      </c>
      <c r="F50" s="59"/>
      <c r="G50" s="84">
        <f t="shared" si="5"/>
        <v>450000</v>
      </c>
      <c r="H50" s="85">
        <v>450000</v>
      </c>
      <c r="I50" s="86"/>
      <c r="J50" s="167">
        <f t="shared" si="3"/>
        <v>1</v>
      </c>
      <c r="K50" s="167">
        <f t="shared" si="6"/>
        <v>0.010758654044945266</v>
      </c>
    </row>
    <row r="51" spans="1:11" ht="15">
      <c r="A51" s="12"/>
      <c r="B51" s="13">
        <v>75416</v>
      </c>
      <c r="C51" s="32" t="s">
        <v>140</v>
      </c>
      <c r="D51" s="54">
        <f t="shared" si="4"/>
        <v>614000</v>
      </c>
      <c r="E51" s="48">
        <f>SUM(E52:E53)</f>
        <v>614000</v>
      </c>
      <c r="F51" s="58">
        <f>SUM(F52:F53)</f>
        <v>0</v>
      </c>
      <c r="G51" s="81">
        <f t="shared" si="5"/>
        <v>76110.4</v>
      </c>
      <c r="H51" s="82">
        <f>SUM(H52:H53)</f>
        <v>76110.4</v>
      </c>
      <c r="I51" s="83">
        <f>SUM(I52:I53)</f>
        <v>0</v>
      </c>
      <c r="J51" s="167">
        <f t="shared" si="3"/>
        <v>0.12395830618892507</v>
      </c>
      <c r="K51" s="167">
        <f t="shared" si="6"/>
        <v>0.0018196565840497823</v>
      </c>
    </row>
    <row r="52" spans="1:11" ht="14.25">
      <c r="A52" s="30"/>
      <c r="B52" s="13"/>
      <c r="C52" s="33" t="s">
        <v>141</v>
      </c>
      <c r="D52" s="55">
        <f t="shared" si="4"/>
        <v>44000</v>
      </c>
      <c r="E52" s="50">
        <v>44000</v>
      </c>
      <c r="F52" s="59"/>
      <c r="G52" s="84">
        <f t="shared" si="5"/>
        <v>44000</v>
      </c>
      <c r="H52" s="85">
        <v>44000</v>
      </c>
      <c r="I52" s="86"/>
      <c r="J52" s="167">
        <f t="shared" si="3"/>
        <v>1</v>
      </c>
      <c r="K52" s="167">
        <f t="shared" si="6"/>
        <v>0.001051957284394648</v>
      </c>
    </row>
    <row r="53" spans="1:11" ht="25.5">
      <c r="A53" s="30"/>
      <c r="B53" s="13"/>
      <c r="C53" s="33" t="s">
        <v>142</v>
      </c>
      <c r="D53" s="55">
        <f t="shared" si="4"/>
        <v>570000</v>
      </c>
      <c r="E53" s="50">
        <v>570000</v>
      </c>
      <c r="F53" s="59"/>
      <c r="G53" s="84">
        <f t="shared" si="5"/>
        <v>32110.4</v>
      </c>
      <c r="H53" s="85">
        <v>32110.4</v>
      </c>
      <c r="I53" s="86"/>
      <c r="J53" s="167">
        <f t="shared" si="3"/>
        <v>0.0563340350877193</v>
      </c>
      <c r="K53" s="167">
        <f t="shared" si="6"/>
        <v>0.0007676992996551344</v>
      </c>
    </row>
    <row r="54" spans="1:11" ht="19.5" customHeight="1">
      <c r="A54" s="1">
        <v>801</v>
      </c>
      <c r="B54" s="1"/>
      <c r="C54" s="31" t="s">
        <v>13</v>
      </c>
      <c r="D54" s="53">
        <f t="shared" si="4"/>
        <v>7197705</v>
      </c>
      <c r="E54" s="47">
        <f>E55+E66+E68+E75+E80+E87+E90+E92</f>
        <v>6025868</v>
      </c>
      <c r="F54" s="31">
        <f>F55+F66+F68+F75+F80+F87+F90+F92</f>
        <v>1171837</v>
      </c>
      <c r="G54" s="78">
        <f t="shared" si="5"/>
        <v>7070478.380000001</v>
      </c>
      <c r="H54" s="79">
        <f>H55+H66+H68+H75+H80+H87+H90+H92</f>
        <v>6018687.24</v>
      </c>
      <c r="I54" s="80">
        <f>I55+I66+I68+I75+I80+I87+I90+I92</f>
        <v>1051791.1400000001</v>
      </c>
      <c r="J54" s="10">
        <f t="shared" si="3"/>
        <v>0.9823240018867126</v>
      </c>
      <c r="K54" s="10">
        <f t="shared" si="6"/>
        <v>0.16904184627263347</v>
      </c>
    </row>
    <row r="55" spans="1:11" ht="15">
      <c r="A55" s="12"/>
      <c r="B55" s="13">
        <v>80101</v>
      </c>
      <c r="C55" s="32" t="s">
        <v>14</v>
      </c>
      <c r="D55" s="54">
        <f t="shared" si="4"/>
        <v>3743933</v>
      </c>
      <c r="E55" s="48">
        <f>SUM(E56:E65)</f>
        <v>2932568</v>
      </c>
      <c r="F55" s="58">
        <f>SUM(F56:F65)</f>
        <v>811365</v>
      </c>
      <c r="G55" s="81">
        <f t="shared" si="5"/>
        <v>3706896.29</v>
      </c>
      <c r="H55" s="82">
        <f>SUM(H56:H65)</f>
        <v>2913805.15</v>
      </c>
      <c r="I55" s="83">
        <f>SUM(I56:I65)</f>
        <v>793091.14</v>
      </c>
      <c r="J55" s="25">
        <f t="shared" si="3"/>
        <v>0.9901075393176106</v>
      </c>
      <c r="K55" s="25">
        <f t="shared" si="6"/>
        <v>0.08862492169911355</v>
      </c>
    </row>
    <row r="56" spans="1:11" ht="14.25">
      <c r="A56" s="176"/>
      <c r="B56" s="177"/>
      <c r="C56" s="171" t="s">
        <v>143</v>
      </c>
      <c r="D56" s="113">
        <f>E56+F56</f>
        <v>123400</v>
      </c>
      <c r="E56" s="178">
        <v>123400</v>
      </c>
      <c r="F56" s="179"/>
      <c r="G56" s="114">
        <f>H56+I56</f>
        <v>123307.72</v>
      </c>
      <c r="H56" s="180">
        <v>123307.72</v>
      </c>
      <c r="I56" s="181"/>
      <c r="J56" s="182">
        <f t="shared" si="3"/>
        <v>0.999252188006483</v>
      </c>
      <c r="K56" s="182">
        <f t="shared" si="6"/>
        <v>0.0029480557790021737</v>
      </c>
    </row>
    <row r="57" spans="1:11" ht="25.5">
      <c r="A57" s="176"/>
      <c r="B57" s="177"/>
      <c r="C57" s="171" t="s">
        <v>144</v>
      </c>
      <c r="D57" s="113">
        <f t="shared" si="4"/>
        <v>648000</v>
      </c>
      <c r="E57" s="178">
        <v>648000</v>
      </c>
      <c r="F57" s="179"/>
      <c r="G57" s="114">
        <f t="shared" si="5"/>
        <v>647674.58</v>
      </c>
      <c r="H57" s="180">
        <v>647674.58</v>
      </c>
      <c r="I57" s="181"/>
      <c r="J57" s="182">
        <f t="shared" si="3"/>
        <v>0.9994978086419752</v>
      </c>
      <c r="K57" s="182">
        <f t="shared" si="6"/>
        <v>0.015484681644278278</v>
      </c>
    </row>
    <row r="58" spans="1:11" ht="25.5">
      <c r="A58" s="176"/>
      <c r="B58" s="177"/>
      <c r="C58" s="33" t="s">
        <v>145</v>
      </c>
      <c r="D58" s="113">
        <f t="shared" si="4"/>
        <v>669400</v>
      </c>
      <c r="E58" s="178">
        <v>669400</v>
      </c>
      <c r="F58" s="179"/>
      <c r="G58" s="114">
        <f t="shared" si="5"/>
        <v>669311.97</v>
      </c>
      <c r="H58" s="180">
        <v>669311.97</v>
      </c>
      <c r="I58" s="181"/>
      <c r="J58" s="182">
        <f t="shared" si="3"/>
        <v>0.999868494173887</v>
      </c>
      <c r="K58" s="182">
        <f t="shared" si="6"/>
        <v>0.016001990963046185</v>
      </c>
    </row>
    <row r="59" spans="1:11" ht="38.25">
      <c r="A59" s="176"/>
      <c r="B59" s="177"/>
      <c r="C59" s="33" t="s">
        <v>146</v>
      </c>
      <c r="D59" s="113">
        <f>E59+F59</f>
        <v>25400</v>
      </c>
      <c r="E59" s="178">
        <v>25400</v>
      </c>
      <c r="F59" s="179"/>
      <c r="G59" s="114">
        <f>H59+I59</f>
        <v>25400</v>
      </c>
      <c r="H59" s="180">
        <v>25400</v>
      </c>
      <c r="I59" s="181"/>
      <c r="J59" s="182">
        <f t="shared" si="3"/>
        <v>1</v>
      </c>
      <c r="K59" s="182">
        <f t="shared" si="6"/>
        <v>0.0006072662505369105</v>
      </c>
    </row>
    <row r="60" spans="1:11" ht="25.5">
      <c r="A60" s="176"/>
      <c r="B60" s="177"/>
      <c r="C60" s="171" t="s">
        <v>147</v>
      </c>
      <c r="D60" s="113">
        <f t="shared" si="4"/>
        <v>15000</v>
      </c>
      <c r="E60" s="178">
        <v>15000</v>
      </c>
      <c r="F60" s="179"/>
      <c r="G60" s="114">
        <f t="shared" si="5"/>
        <v>12810</v>
      </c>
      <c r="H60" s="180">
        <v>12810</v>
      </c>
      <c r="I60" s="181"/>
      <c r="J60" s="182">
        <f t="shared" si="3"/>
        <v>0.854</v>
      </c>
      <c r="K60" s="182">
        <f t="shared" si="6"/>
        <v>0.0003062630184794419</v>
      </c>
    </row>
    <row r="61" spans="1:11" ht="38.25">
      <c r="A61" s="176"/>
      <c r="B61" s="177"/>
      <c r="C61" s="33" t="s">
        <v>148</v>
      </c>
      <c r="D61" s="113">
        <f>E61+F61</f>
        <v>150000</v>
      </c>
      <c r="E61" s="178">
        <v>150000</v>
      </c>
      <c r="F61" s="175"/>
      <c r="G61" s="114">
        <f>H61+I61</f>
        <v>150000</v>
      </c>
      <c r="H61" s="180">
        <v>150000</v>
      </c>
      <c r="I61" s="169"/>
      <c r="J61" s="168">
        <f t="shared" si="3"/>
        <v>1</v>
      </c>
      <c r="K61" s="168">
        <f t="shared" si="6"/>
        <v>0.0035862180149817554</v>
      </c>
    </row>
    <row r="62" spans="1:11" ht="25.5">
      <c r="A62" s="176"/>
      <c r="B62" s="177"/>
      <c r="C62" s="33" t="s">
        <v>149</v>
      </c>
      <c r="D62" s="113">
        <f>E62+F62</f>
        <v>30000</v>
      </c>
      <c r="E62" s="178">
        <v>30000</v>
      </c>
      <c r="F62" s="175"/>
      <c r="G62" s="114">
        <f>H62+I62</f>
        <v>0</v>
      </c>
      <c r="H62" s="180"/>
      <c r="I62" s="169"/>
      <c r="J62" s="168">
        <f t="shared" si="3"/>
        <v>0</v>
      </c>
      <c r="K62" s="168">
        <f t="shared" si="6"/>
        <v>0</v>
      </c>
    </row>
    <row r="63" spans="1:11" ht="14.25">
      <c r="A63" s="176"/>
      <c r="B63" s="177"/>
      <c r="C63" s="33" t="s">
        <v>150</v>
      </c>
      <c r="D63" s="113">
        <f>E63+F63</f>
        <v>5000</v>
      </c>
      <c r="E63" s="178">
        <v>5000</v>
      </c>
      <c r="F63" s="175"/>
      <c r="G63" s="114">
        <f>H63+I63</f>
        <v>4995.9</v>
      </c>
      <c r="H63" s="180">
        <v>4995.9</v>
      </c>
      <c r="I63" s="169"/>
      <c r="J63" s="168">
        <f t="shared" si="3"/>
        <v>0.99918</v>
      </c>
      <c r="K63" s="168">
        <f t="shared" si="6"/>
        <v>0.00011944257720698232</v>
      </c>
    </row>
    <row r="64" spans="1:11" ht="14.25">
      <c r="A64" s="176"/>
      <c r="B64" s="177"/>
      <c r="C64" s="33" t="s">
        <v>151</v>
      </c>
      <c r="D64" s="113">
        <f t="shared" si="4"/>
        <v>1452833</v>
      </c>
      <c r="E64" s="178">
        <v>641468</v>
      </c>
      <c r="F64" s="175">
        <v>811365</v>
      </c>
      <c r="G64" s="114">
        <f>H64+I64</f>
        <v>1448516.8</v>
      </c>
      <c r="H64" s="180">
        <v>655425.66</v>
      </c>
      <c r="I64" s="169">
        <v>793091.14</v>
      </c>
      <c r="J64" s="168">
        <f t="shared" si="3"/>
        <v>0.9970291148397649</v>
      </c>
      <c r="K64" s="168">
        <f t="shared" si="6"/>
        <v>0.034631313621091495</v>
      </c>
    </row>
    <row r="65" spans="1:11" ht="25.5">
      <c r="A65" s="176"/>
      <c r="B65" s="177"/>
      <c r="C65" s="33" t="s">
        <v>152</v>
      </c>
      <c r="D65" s="113">
        <f t="shared" si="4"/>
        <v>624900</v>
      </c>
      <c r="E65" s="178">
        <v>624900</v>
      </c>
      <c r="F65" s="175"/>
      <c r="G65" s="114">
        <f>H65+I65</f>
        <v>624879.32</v>
      </c>
      <c r="H65" s="180">
        <v>624879.32</v>
      </c>
      <c r="I65" s="169"/>
      <c r="J65" s="168">
        <f t="shared" si="3"/>
        <v>0.9999669067050727</v>
      </c>
      <c r="K65" s="168">
        <f t="shared" si="6"/>
        <v>0.014939689830490325</v>
      </c>
    </row>
    <row r="66" spans="1:11" ht="15">
      <c r="A66" s="12"/>
      <c r="B66" s="13">
        <v>80102</v>
      </c>
      <c r="C66" s="32" t="s">
        <v>15</v>
      </c>
      <c r="D66" s="54">
        <f t="shared" si="4"/>
        <v>358700</v>
      </c>
      <c r="E66" s="48">
        <f>SUM(E67:E67)</f>
        <v>100000</v>
      </c>
      <c r="F66" s="58">
        <f>SUM(F67:F67)</f>
        <v>258700</v>
      </c>
      <c r="G66" s="81">
        <f t="shared" si="5"/>
        <v>354829.01</v>
      </c>
      <c r="H66" s="82">
        <f>SUM(H67:H67)</f>
        <v>96129.01</v>
      </c>
      <c r="I66" s="83">
        <f>SUM(I67:I67)</f>
        <v>258700</v>
      </c>
      <c r="J66" s="25">
        <f t="shared" si="3"/>
        <v>0.9892082798996376</v>
      </c>
      <c r="K66" s="25">
        <f t="shared" si="6"/>
        <v>0.008483294586000943</v>
      </c>
    </row>
    <row r="67" spans="1:11" ht="25.5">
      <c r="A67" s="176"/>
      <c r="B67" s="177"/>
      <c r="C67" s="171" t="s">
        <v>71</v>
      </c>
      <c r="D67" s="113">
        <f t="shared" si="4"/>
        <v>358700</v>
      </c>
      <c r="E67" s="178">
        <v>100000</v>
      </c>
      <c r="F67" s="179">
        <v>258700</v>
      </c>
      <c r="G67" s="114">
        <f t="shared" si="5"/>
        <v>354829.01</v>
      </c>
      <c r="H67" s="180">
        <v>96129.01</v>
      </c>
      <c r="I67" s="181">
        <v>258700</v>
      </c>
      <c r="J67" s="182">
        <f t="shared" si="3"/>
        <v>0.9892082798996376</v>
      </c>
      <c r="K67" s="182">
        <f t="shared" si="6"/>
        <v>0.008483294586000943</v>
      </c>
    </row>
    <row r="68" spans="1:11" ht="15">
      <c r="A68" s="12"/>
      <c r="B68" s="13">
        <v>80110</v>
      </c>
      <c r="C68" s="32" t="s">
        <v>32</v>
      </c>
      <c r="D68" s="54">
        <f>E68+F68</f>
        <v>960500</v>
      </c>
      <c r="E68" s="48">
        <f>SUM(E69:E74)</f>
        <v>960500</v>
      </c>
      <c r="F68" s="58">
        <f>SUM(F69:F74)</f>
        <v>0</v>
      </c>
      <c r="G68" s="81">
        <f>H68+I68</f>
        <v>943511.62</v>
      </c>
      <c r="H68" s="82">
        <f>SUM(H69:H74)</f>
        <v>943511.62</v>
      </c>
      <c r="I68" s="83">
        <f>SUM(I69:I74)</f>
        <v>0</v>
      </c>
      <c r="J68" s="25">
        <f aca="true" t="shared" si="7" ref="J68:J130">G68/D68</f>
        <v>0.9823129828214472</v>
      </c>
      <c r="K68" s="25">
        <f aca="true" t="shared" si="8" ref="K68:K99">G68/$G$180</f>
        <v>0.0225575891265908</v>
      </c>
    </row>
    <row r="69" spans="1:11" ht="14.25">
      <c r="A69" s="176"/>
      <c r="B69" s="177"/>
      <c r="C69" s="171" t="s">
        <v>153</v>
      </c>
      <c r="D69" s="113">
        <f>E69+F69</f>
        <v>3700</v>
      </c>
      <c r="E69" s="178">
        <v>3700</v>
      </c>
      <c r="F69" s="179"/>
      <c r="G69" s="114">
        <f>H69+I69</f>
        <v>3700</v>
      </c>
      <c r="H69" s="180">
        <v>3700</v>
      </c>
      <c r="I69" s="181"/>
      <c r="J69" s="182">
        <f t="shared" si="7"/>
        <v>1</v>
      </c>
      <c r="K69" s="182">
        <f t="shared" si="8"/>
        <v>8.846004436954996E-05</v>
      </c>
    </row>
    <row r="70" spans="1:11" ht="25.5">
      <c r="A70" s="176"/>
      <c r="B70" s="177"/>
      <c r="C70" s="171" t="s">
        <v>154</v>
      </c>
      <c r="D70" s="113">
        <f t="shared" si="4"/>
        <v>35000</v>
      </c>
      <c r="E70" s="178">
        <v>35000</v>
      </c>
      <c r="F70" s="179"/>
      <c r="G70" s="114">
        <f t="shared" si="5"/>
        <v>32163</v>
      </c>
      <c r="H70" s="180">
        <v>32163</v>
      </c>
      <c r="I70" s="181"/>
      <c r="J70" s="182">
        <f t="shared" si="7"/>
        <v>0.9189428571428572</v>
      </c>
      <c r="K70" s="182">
        <f t="shared" si="8"/>
        <v>0.0007689568667723879</v>
      </c>
    </row>
    <row r="71" spans="1:11" ht="25.5">
      <c r="A71" s="176"/>
      <c r="B71" s="177"/>
      <c r="C71" s="171" t="s">
        <v>155</v>
      </c>
      <c r="D71" s="113">
        <f t="shared" si="4"/>
        <v>740000</v>
      </c>
      <c r="E71" s="178">
        <v>740000</v>
      </c>
      <c r="F71" s="179"/>
      <c r="G71" s="114">
        <f t="shared" si="5"/>
        <v>731068.62</v>
      </c>
      <c r="H71" s="180">
        <v>731068.62</v>
      </c>
      <c r="I71" s="181"/>
      <c r="J71" s="182">
        <f t="shared" si="7"/>
        <v>0.9879305675675676</v>
      </c>
      <c r="K71" s="182">
        <f t="shared" si="8"/>
        <v>0.01747847636821234</v>
      </c>
    </row>
    <row r="72" spans="1:11" ht="14.25">
      <c r="A72" s="176"/>
      <c r="B72" s="177"/>
      <c r="C72" s="171" t="s">
        <v>156</v>
      </c>
      <c r="D72" s="113">
        <f t="shared" si="4"/>
        <v>126200</v>
      </c>
      <c r="E72" s="178">
        <v>126200</v>
      </c>
      <c r="F72" s="179"/>
      <c r="G72" s="114">
        <f t="shared" si="5"/>
        <v>126200</v>
      </c>
      <c r="H72" s="180">
        <v>126200</v>
      </c>
      <c r="I72" s="181"/>
      <c r="J72" s="182">
        <f t="shared" si="7"/>
        <v>1</v>
      </c>
      <c r="K72" s="182">
        <f t="shared" si="8"/>
        <v>0.00301720475660465</v>
      </c>
    </row>
    <row r="73" spans="1:11" ht="25.5">
      <c r="A73" s="176"/>
      <c r="B73" s="177"/>
      <c r="C73" s="171" t="s">
        <v>157</v>
      </c>
      <c r="D73" s="113">
        <f t="shared" si="4"/>
        <v>53800</v>
      </c>
      <c r="E73" s="178">
        <v>53800</v>
      </c>
      <c r="F73" s="179"/>
      <c r="G73" s="114">
        <f t="shared" si="5"/>
        <v>48580</v>
      </c>
      <c r="H73" s="180">
        <v>48580</v>
      </c>
      <c r="I73" s="181"/>
      <c r="J73" s="182">
        <f t="shared" si="7"/>
        <v>0.9029739776951673</v>
      </c>
      <c r="K73" s="182">
        <f t="shared" si="8"/>
        <v>0.001161456474452091</v>
      </c>
    </row>
    <row r="74" spans="1:11" ht="14.25">
      <c r="A74" s="176"/>
      <c r="B74" s="177"/>
      <c r="C74" s="171" t="s">
        <v>158</v>
      </c>
      <c r="D74" s="113">
        <f>E74+F74</f>
        <v>1800</v>
      </c>
      <c r="E74" s="178">
        <v>1800</v>
      </c>
      <c r="F74" s="179"/>
      <c r="G74" s="114">
        <f>H74+I74</f>
        <v>1800</v>
      </c>
      <c r="H74" s="180">
        <v>1800</v>
      </c>
      <c r="I74" s="181"/>
      <c r="J74" s="182">
        <f t="shared" si="7"/>
        <v>1</v>
      </c>
      <c r="K74" s="182">
        <f t="shared" si="8"/>
        <v>4.303461617978106E-05</v>
      </c>
    </row>
    <row r="75" spans="1:11" ht="15">
      <c r="A75" s="12"/>
      <c r="B75" s="13">
        <v>80120</v>
      </c>
      <c r="C75" s="32" t="s">
        <v>16</v>
      </c>
      <c r="D75" s="54">
        <f aca="true" t="shared" si="9" ref="D75:D141">E75+F75</f>
        <v>56500</v>
      </c>
      <c r="E75" s="48">
        <f>SUM(E76:E79)</f>
        <v>56500</v>
      </c>
      <c r="F75" s="58">
        <f>SUM(F76:F79)</f>
        <v>0</v>
      </c>
      <c r="G75" s="81">
        <f aca="true" t="shared" si="10" ref="G75:G141">H75+I75</f>
        <v>56157.5</v>
      </c>
      <c r="H75" s="82">
        <f>SUM(H76:H79)</f>
        <v>56157.5</v>
      </c>
      <c r="I75" s="83">
        <f>SUM(I76:I79)</f>
        <v>0</v>
      </c>
      <c r="J75" s="25">
        <f t="shared" si="7"/>
        <v>0.9939380530973452</v>
      </c>
      <c r="K75" s="25">
        <f t="shared" si="8"/>
        <v>0.0013426202545089195</v>
      </c>
    </row>
    <row r="76" spans="1:11" ht="51">
      <c r="A76" s="176"/>
      <c r="B76" s="177"/>
      <c r="C76" s="171" t="s">
        <v>159</v>
      </c>
      <c r="D76" s="113">
        <f t="shared" si="9"/>
        <v>5500</v>
      </c>
      <c r="E76" s="178">
        <v>5500</v>
      </c>
      <c r="F76" s="179"/>
      <c r="G76" s="114">
        <f t="shared" si="10"/>
        <v>5500</v>
      </c>
      <c r="H76" s="180">
        <v>5500</v>
      </c>
      <c r="I76" s="181"/>
      <c r="J76" s="182">
        <f t="shared" si="7"/>
        <v>1</v>
      </c>
      <c r="K76" s="182">
        <f t="shared" si="8"/>
        <v>0.000131494660549331</v>
      </c>
    </row>
    <row r="77" spans="1:11" ht="38.25">
      <c r="A77" s="176"/>
      <c r="B77" s="177"/>
      <c r="C77" s="33" t="s">
        <v>160</v>
      </c>
      <c r="D77" s="113">
        <f t="shared" si="9"/>
        <v>30000</v>
      </c>
      <c r="E77" s="178">
        <v>30000</v>
      </c>
      <c r="F77" s="179"/>
      <c r="G77" s="114">
        <f t="shared" si="10"/>
        <v>29676.5</v>
      </c>
      <c r="H77" s="180">
        <v>29676.5</v>
      </c>
      <c r="I77" s="181"/>
      <c r="J77" s="182">
        <f t="shared" si="7"/>
        <v>0.9892166666666666</v>
      </c>
      <c r="K77" s="182">
        <f t="shared" si="8"/>
        <v>0.0007095093261440404</v>
      </c>
    </row>
    <row r="78" spans="1:11" ht="25.5">
      <c r="A78" s="176"/>
      <c r="B78" s="177"/>
      <c r="C78" s="33" t="s">
        <v>161</v>
      </c>
      <c r="D78" s="113">
        <f t="shared" si="9"/>
        <v>16000</v>
      </c>
      <c r="E78" s="178">
        <v>16000</v>
      </c>
      <c r="F78" s="179"/>
      <c r="G78" s="114">
        <f t="shared" si="10"/>
        <v>15982</v>
      </c>
      <c r="H78" s="180">
        <v>15982</v>
      </c>
      <c r="I78" s="181"/>
      <c r="J78" s="182">
        <f t="shared" si="7"/>
        <v>0.998875</v>
      </c>
      <c r="K78" s="182">
        <f t="shared" si="8"/>
        <v>0.0003820995754362561</v>
      </c>
    </row>
    <row r="79" spans="1:11" ht="14.25">
      <c r="A79" s="176"/>
      <c r="B79" s="177"/>
      <c r="C79" s="33" t="s">
        <v>162</v>
      </c>
      <c r="D79" s="113">
        <f>E79+F79</f>
        <v>5000</v>
      </c>
      <c r="E79" s="178">
        <v>5000</v>
      </c>
      <c r="F79" s="179"/>
      <c r="G79" s="114">
        <f>H79+I79</f>
        <v>4999</v>
      </c>
      <c r="H79" s="180">
        <v>4999</v>
      </c>
      <c r="I79" s="181"/>
      <c r="J79" s="182">
        <f t="shared" si="7"/>
        <v>0.9998</v>
      </c>
      <c r="K79" s="182">
        <f t="shared" si="8"/>
        <v>0.00011951669237929196</v>
      </c>
    </row>
    <row r="80" spans="1:11" ht="15">
      <c r="A80" s="12"/>
      <c r="B80" s="13">
        <v>80130</v>
      </c>
      <c r="C80" s="32" t="s">
        <v>17</v>
      </c>
      <c r="D80" s="54">
        <f t="shared" si="9"/>
        <v>257600</v>
      </c>
      <c r="E80" s="48">
        <f>SUM(E81:E86)</f>
        <v>257600</v>
      </c>
      <c r="F80" s="58">
        <f>SUM(F81:F86)</f>
        <v>0</v>
      </c>
      <c r="G80" s="81">
        <f t="shared" si="10"/>
        <v>250574.86</v>
      </c>
      <c r="H80" s="82">
        <f>SUM(H81:H86)</f>
        <v>250574.86</v>
      </c>
      <c r="I80" s="83">
        <f>SUM(I81:I86)</f>
        <v>0</v>
      </c>
      <c r="J80" s="25">
        <f t="shared" si="7"/>
        <v>0.9727284937888199</v>
      </c>
      <c r="K80" s="25">
        <f t="shared" si="8"/>
        <v>0.005990773846890208</v>
      </c>
    </row>
    <row r="81" spans="1:11" ht="25.5">
      <c r="A81" s="176"/>
      <c r="B81" s="177"/>
      <c r="C81" s="171" t="s">
        <v>163</v>
      </c>
      <c r="D81" s="113">
        <f t="shared" si="9"/>
        <v>12000</v>
      </c>
      <c r="E81" s="178">
        <v>12000</v>
      </c>
      <c r="F81" s="179"/>
      <c r="G81" s="114">
        <f t="shared" si="10"/>
        <v>11856</v>
      </c>
      <c r="H81" s="180">
        <v>11856</v>
      </c>
      <c r="I81" s="181"/>
      <c r="J81" s="182">
        <f t="shared" si="7"/>
        <v>0.988</v>
      </c>
      <c r="K81" s="182">
        <f t="shared" si="8"/>
        <v>0.00028345467190415795</v>
      </c>
    </row>
    <row r="82" spans="1:11" ht="25.5">
      <c r="A82" s="176"/>
      <c r="B82" s="177"/>
      <c r="C82" s="171" t="s">
        <v>164</v>
      </c>
      <c r="D82" s="113">
        <f>E82+F82</f>
        <v>227000</v>
      </c>
      <c r="E82" s="178">
        <v>227000</v>
      </c>
      <c r="F82" s="179"/>
      <c r="G82" s="114">
        <f>H82+I82</f>
        <v>220138</v>
      </c>
      <c r="H82" s="180">
        <v>220138</v>
      </c>
      <c r="I82" s="181"/>
      <c r="J82" s="182">
        <f t="shared" si="7"/>
        <v>0.9697709251101322</v>
      </c>
      <c r="K82" s="182">
        <f t="shared" si="8"/>
        <v>0.0052630857425470245</v>
      </c>
    </row>
    <row r="83" spans="1:11" ht="38.25">
      <c r="A83" s="176"/>
      <c r="B83" s="177"/>
      <c r="C83" s="171" t="s">
        <v>165</v>
      </c>
      <c r="D83" s="113">
        <f t="shared" si="9"/>
        <v>4000</v>
      </c>
      <c r="E83" s="178">
        <v>4000</v>
      </c>
      <c r="F83" s="179"/>
      <c r="G83" s="114">
        <f t="shared" si="10"/>
        <v>3980.86</v>
      </c>
      <c r="H83" s="180">
        <v>3980.86</v>
      </c>
      <c r="I83" s="181"/>
      <c r="J83" s="182">
        <f t="shared" si="7"/>
        <v>0.9952150000000001</v>
      </c>
      <c r="K83" s="182">
        <f t="shared" si="8"/>
        <v>9.517487898080181E-05</v>
      </c>
    </row>
    <row r="84" spans="1:11" ht="25.5">
      <c r="A84" s="176"/>
      <c r="B84" s="177"/>
      <c r="C84" s="171" t="s">
        <v>166</v>
      </c>
      <c r="D84" s="113">
        <f t="shared" si="9"/>
        <v>8300</v>
      </c>
      <c r="E84" s="178">
        <v>8300</v>
      </c>
      <c r="F84" s="179"/>
      <c r="G84" s="114">
        <f t="shared" si="10"/>
        <v>8300</v>
      </c>
      <c r="H84" s="180">
        <v>8300</v>
      </c>
      <c r="I84" s="181"/>
      <c r="J84" s="182">
        <f t="shared" si="7"/>
        <v>1</v>
      </c>
      <c r="K84" s="182">
        <f t="shared" si="8"/>
        <v>0.00019843739682899044</v>
      </c>
    </row>
    <row r="85" spans="1:11" ht="25.5">
      <c r="A85" s="176"/>
      <c r="B85" s="177"/>
      <c r="C85" s="171" t="s">
        <v>167</v>
      </c>
      <c r="D85" s="113">
        <f>E85+F85</f>
        <v>3000</v>
      </c>
      <c r="E85" s="178">
        <v>3000</v>
      </c>
      <c r="F85" s="179"/>
      <c r="G85" s="114">
        <f>H85+I85</f>
        <v>3000</v>
      </c>
      <c r="H85" s="180">
        <v>3000</v>
      </c>
      <c r="I85" s="181"/>
      <c r="J85" s="182">
        <f t="shared" si="7"/>
        <v>1</v>
      </c>
      <c r="K85" s="182">
        <f t="shared" si="8"/>
        <v>7.17243602996351E-05</v>
      </c>
    </row>
    <row r="86" spans="1:11" ht="25.5">
      <c r="A86" s="176"/>
      <c r="B86" s="177"/>
      <c r="C86" s="171" t="s">
        <v>168</v>
      </c>
      <c r="D86" s="113">
        <f t="shared" si="9"/>
        <v>3300</v>
      </c>
      <c r="E86" s="178">
        <v>3300</v>
      </c>
      <c r="F86" s="179"/>
      <c r="G86" s="114">
        <f t="shared" si="10"/>
        <v>3300</v>
      </c>
      <c r="H86" s="180">
        <v>3300</v>
      </c>
      <c r="I86" s="181"/>
      <c r="J86" s="182">
        <f t="shared" si="7"/>
        <v>1</v>
      </c>
      <c r="K86" s="182">
        <f t="shared" si="8"/>
        <v>7.889679632959861E-05</v>
      </c>
    </row>
    <row r="87" spans="1:11" ht="38.25">
      <c r="A87" s="12"/>
      <c r="B87" s="13">
        <v>80140</v>
      </c>
      <c r="C87" s="32" t="s">
        <v>49</v>
      </c>
      <c r="D87" s="54">
        <f t="shared" si="9"/>
        <v>1330000</v>
      </c>
      <c r="E87" s="48">
        <f>E88+E89</f>
        <v>1330000</v>
      </c>
      <c r="F87" s="58">
        <f>F88+F89</f>
        <v>0</v>
      </c>
      <c r="G87" s="81">
        <f t="shared" si="10"/>
        <v>1268299.16</v>
      </c>
      <c r="H87" s="82">
        <f>H88+H89</f>
        <v>1268299.16</v>
      </c>
      <c r="I87" s="83">
        <f>I88+I89</f>
        <v>0</v>
      </c>
      <c r="J87" s="25">
        <f t="shared" si="7"/>
        <v>0.9536083909774435</v>
      </c>
      <c r="K87" s="25">
        <f t="shared" si="8"/>
        <v>0.030322648639854847</v>
      </c>
    </row>
    <row r="88" spans="1:11" ht="14.25">
      <c r="A88" s="176"/>
      <c r="B88" s="177"/>
      <c r="C88" s="171" t="s">
        <v>169</v>
      </c>
      <c r="D88" s="113">
        <f t="shared" si="9"/>
        <v>980000</v>
      </c>
      <c r="E88" s="178">
        <v>980000</v>
      </c>
      <c r="F88" s="179"/>
      <c r="G88" s="114">
        <f t="shared" si="10"/>
        <v>979974.75</v>
      </c>
      <c r="H88" s="180">
        <v>979974.75</v>
      </c>
      <c r="I88" s="181"/>
      <c r="J88" s="182">
        <f t="shared" si="7"/>
        <v>0.9999742346938776</v>
      </c>
      <c r="K88" s="182">
        <f t="shared" si="8"/>
        <v>0.023429354017848278</v>
      </c>
    </row>
    <row r="89" spans="1:11" ht="25.5">
      <c r="A89" s="176"/>
      <c r="B89" s="177"/>
      <c r="C89" s="33" t="s">
        <v>170</v>
      </c>
      <c r="D89" s="113">
        <f>E89+F89</f>
        <v>350000</v>
      </c>
      <c r="E89" s="178">
        <v>350000</v>
      </c>
      <c r="F89" s="179"/>
      <c r="G89" s="114">
        <f>H89+I89</f>
        <v>288324.41</v>
      </c>
      <c r="H89" s="180">
        <v>288324.41</v>
      </c>
      <c r="I89" s="181"/>
      <c r="J89" s="182">
        <f t="shared" si="7"/>
        <v>0.8237840285714285</v>
      </c>
      <c r="K89" s="182">
        <f t="shared" si="8"/>
        <v>0.006893294622006571</v>
      </c>
    </row>
    <row r="90" spans="1:11" ht="25.5">
      <c r="A90" s="12"/>
      <c r="B90" s="13">
        <v>80142</v>
      </c>
      <c r="C90" s="32" t="s">
        <v>72</v>
      </c>
      <c r="D90" s="54">
        <f>E90+F90</f>
        <v>388700</v>
      </c>
      <c r="E90" s="48">
        <f>E91</f>
        <v>388700</v>
      </c>
      <c r="F90" s="58">
        <f>F91</f>
        <v>0</v>
      </c>
      <c r="G90" s="81">
        <f>H90+I90</f>
        <v>388691</v>
      </c>
      <c r="H90" s="82">
        <f>H91</f>
        <v>388691</v>
      </c>
      <c r="I90" s="83">
        <f>I91</f>
        <v>0</v>
      </c>
      <c r="J90" s="25">
        <f t="shared" si="7"/>
        <v>0.9999768458965783</v>
      </c>
      <c r="K90" s="25">
        <f t="shared" si="8"/>
        <v>0.009292871109741823</v>
      </c>
    </row>
    <row r="91" spans="1:11" ht="38.25">
      <c r="A91" s="176"/>
      <c r="B91" s="177"/>
      <c r="C91" s="33" t="s">
        <v>171</v>
      </c>
      <c r="D91" s="113">
        <f>E91+F91</f>
        <v>388700</v>
      </c>
      <c r="E91" s="178">
        <v>388700</v>
      </c>
      <c r="F91" s="179"/>
      <c r="G91" s="114">
        <f>H91+I91</f>
        <v>388691</v>
      </c>
      <c r="H91" s="180">
        <v>388691</v>
      </c>
      <c r="I91" s="181"/>
      <c r="J91" s="182">
        <f t="shared" si="7"/>
        <v>0.9999768458965783</v>
      </c>
      <c r="K91" s="182">
        <f t="shared" si="8"/>
        <v>0.009292871109741823</v>
      </c>
    </row>
    <row r="92" spans="1:11" ht="15">
      <c r="A92" s="12"/>
      <c r="B92" s="13">
        <v>80195</v>
      </c>
      <c r="C92" s="32" t="s">
        <v>18</v>
      </c>
      <c r="D92" s="54">
        <f>E92+F92</f>
        <v>101772</v>
      </c>
      <c r="E92" s="48">
        <f>E93</f>
        <v>0</v>
      </c>
      <c r="F92" s="58">
        <f>F93</f>
        <v>101772</v>
      </c>
      <c r="G92" s="81">
        <f>H92+I92</f>
        <v>101518.94</v>
      </c>
      <c r="H92" s="82">
        <f>H93</f>
        <v>101518.94</v>
      </c>
      <c r="I92" s="83">
        <f>I93</f>
        <v>0</v>
      </c>
      <c r="J92" s="25">
        <f t="shared" si="7"/>
        <v>0.9975134614628778</v>
      </c>
      <c r="K92" s="25">
        <f t="shared" si="8"/>
        <v>0.002427127009932346</v>
      </c>
    </row>
    <row r="93" spans="1:11" ht="76.5">
      <c r="A93" s="176"/>
      <c r="B93" s="177"/>
      <c r="C93" s="33" t="s">
        <v>172</v>
      </c>
      <c r="D93" s="113">
        <f>E93+F93</f>
        <v>101772</v>
      </c>
      <c r="E93" s="178"/>
      <c r="F93" s="179">
        <v>101772</v>
      </c>
      <c r="G93" s="114">
        <f>H93+I93</f>
        <v>101518.94</v>
      </c>
      <c r="H93" s="180">
        <v>101518.94</v>
      </c>
      <c r="I93" s="181"/>
      <c r="J93" s="182">
        <f t="shared" si="7"/>
        <v>0.9975134614628778</v>
      </c>
      <c r="K93" s="182">
        <f t="shared" si="8"/>
        <v>0.002427127009932346</v>
      </c>
    </row>
    <row r="94" spans="1:11" ht="19.5" customHeight="1">
      <c r="A94" s="1">
        <v>851</v>
      </c>
      <c r="B94" s="1"/>
      <c r="C94" s="31" t="s">
        <v>38</v>
      </c>
      <c r="D94" s="53">
        <f t="shared" si="9"/>
        <v>297927</v>
      </c>
      <c r="E94" s="47">
        <f>E97+E95+E101</f>
        <v>282500</v>
      </c>
      <c r="F94" s="31">
        <f>F97+F95+F101</f>
        <v>15427</v>
      </c>
      <c r="G94" s="78">
        <f t="shared" si="10"/>
        <v>289887.68</v>
      </c>
      <c r="H94" s="79">
        <f>H97+H95+H101</f>
        <v>274460.85</v>
      </c>
      <c r="I94" s="80">
        <f>I97+I95+I101</f>
        <v>15426.83</v>
      </c>
      <c r="J94" s="10">
        <f t="shared" si="7"/>
        <v>0.9730158058853343</v>
      </c>
      <c r="K94" s="10">
        <f t="shared" si="8"/>
        <v>0.0069306694689151085</v>
      </c>
    </row>
    <row r="95" spans="1:11" ht="15">
      <c r="A95" s="12"/>
      <c r="B95" s="13">
        <v>85111</v>
      </c>
      <c r="C95" s="32" t="s">
        <v>73</v>
      </c>
      <c r="D95" s="54">
        <f t="shared" si="9"/>
        <v>90000</v>
      </c>
      <c r="E95" s="48">
        <f>SUM(E96)</f>
        <v>90000</v>
      </c>
      <c r="F95" s="58">
        <f>SUM(F96)</f>
        <v>0</v>
      </c>
      <c r="G95" s="81">
        <f t="shared" si="10"/>
        <v>90000</v>
      </c>
      <c r="H95" s="82">
        <f>SUM(H96)</f>
        <v>90000</v>
      </c>
      <c r="I95" s="83">
        <f>SUM(I96)</f>
        <v>0</v>
      </c>
      <c r="J95" s="25">
        <f t="shared" si="7"/>
        <v>1</v>
      </c>
      <c r="K95" s="25">
        <f t="shared" si="8"/>
        <v>0.002151730808989053</v>
      </c>
    </row>
    <row r="96" spans="1:11" ht="89.25">
      <c r="A96" s="176"/>
      <c r="B96" s="177"/>
      <c r="C96" s="172" t="s">
        <v>173</v>
      </c>
      <c r="D96" s="113">
        <f t="shared" si="9"/>
        <v>90000</v>
      </c>
      <c r="E96" s="178">
        <v>90000</v>
      </c>
      <c r="F96" s="179"/>
      <c r="G96" s="114">
        <f t="shared" si="10"/>
        <v>90000</v>
      </c>
      <c r="H96" s="180">
        <v>90000</v>
      </c>
      <c r="I96" s="181"/>
      <c r="J96" s="182">
        <f t="shared" si="7"/>
        <v>1</v>
      </c>
      <c r="K96" s="182">
        <f t="shared" si="8"/>
        <v>0.002151730808989053</v>
      </c>
    </row>
    <row r="97" spans="1:11" ht="15">
      <c r="A97" s="12"/>
      <c r="B97" s="13">
        <v>85121</v>
      </c>
      <c r="C97" s="32" t="s">
        <v>39</v>
      </c>
      <c r="D97" s="54">
        <f t="shared" si="9"/>
        <v>127927</v>
      </c>
      <c r="E97" s="48">
        <f>SUM(E98:E100)</f>
        <v>112500</v>
      </c>
      <c r="F97" s="58">
        <f>SUM(F98:F100)</f>
        <v>15427</v>
      </c>
      <c r="G97" s="81">
        <f t="shared" si="10"/>
        <v>119887.68000000001</v>
      </c>
      <c r="H97" s="82">
        <f>SUM(H98:H100)</f>
        <v>104460.85</v>
      </c>
      <c r="I97" s="83">
        <f>SUM(I98:I100)</f>
        <v>15426.83</v>
      </c>
      <c r="J97" s="25">
        <f t="shared" si="7"/>
        <v>0.9371569723357853</v>
      </c>
      <c r="K97" s="25">
        <f t="shared" si="8"/>
        <v>0.002866289051935786</v>
      </c>
    </row>
    <row r="98" spans="1:11" ht="38.25">
      <c r="A98" s="176"/>
      <c r="B98" s="177"/>
      <c r="C98" s="33" t="s">
        <v>174</v>
      </c>
      <c r="D98" s="113">
        <f t="shared" si="9"/>
        <v>8000</v>
      </c>
      <c r="E98" s="178">
        <v>8000</v>
      </c>
      <c r="F98" s="179"/>
      <c r="G98" s="114">
        <f t="shared" si="10"/>
        <v>0</v>
      </c>
      <c r="H98" s="180"/>
      <c r="I98" s="181"/>
      <c r="J98" s="182">
        <f t="shared" si="7"/>
        <v>0</v>
      </c>
      <c r="K98" s="182">
        <f t="shared" si="8"/>
        <v>0</v>
      </c>
    </row>
    <row r="99" spans="1:11" ht="25.5">
      <c r="A99" s="176"/>
      <c r="B99" s="177"/>
      <c r="C99" s="33" t="s">
        <v>74</v>
      </c>
      <c r="D99" s="113">
        <f t="shared" si="9"/>
        <v>15427</v>
      </c>
      <c r="E99" s="178"/>
      <c r="F99" s="179">
        <v>15427</v>
      </c>
      <c r="G99" s="114">
        <f t="shared" si="10"/>
        <v>15426.83</v>
      </c>
      <c r="H99" s="180"/>
      <c r="I99" s="181">
        <v>15426.83</v>
      </c>
      <c r="J99" s="182">
        <f t="shared" si="7"/>
        <v>0.9999889803591107</v>
      </c>
      <c r="K99" s="182">
        <f t="shared" si="8"/>
        <v>0.0003688265044004066</v>
      </c>
    </row>
    <row r="100" spans="1:11" ht="14.25">
      <c r="A100" s="176"/>
      <c r="B100" s="177"/>
      <c r="C100" s="33" t="s">
        <v>175</v>
      </c>
      <c r="D100" s="113">
        <f t="shared" si="9"/>
        <v>104500</v>
      </c>
      <c r="E100" s="178">
        <v>104500</v>
      </c>
      <c r="F100" s="179"/>
      <c r="G100" s="114">
        <f t="shared" si="10"/>
        <v>104460.85</v>
      </c>
      <c r="H100" s="180">
        <v>104460.85</v>
      </c>
      <c r="I100" s="181"/>
      <c r="J100" s="182">
        <f t="shared" si="7"/>
        <v>0.9996253588516747</v>
      </c>
      <c r="K100" s="182">
        <f aca="true" t="shared" si="11" ref="K100:K131">G100/$G$180</f>
        <v>0.0024974625475353792</v>
      </c>
    </row>
    <row r="101" spans="1:11" ht="15">
      <c r="A101" s="12"/>
      <c r="B101" s="13">
        <v>85141</v>
      </c>
      <c r="C101" s="32" t="s">
        <v>176</v>
      </c>
      <c r="D101" s="54">
        <f t="shared" si="9"/>
        <v>80000</v>
      </c>
      <c r="E101" s="48">
        <f>SUM(E102)</f>
        <v>80000</v>
      </c>
      <c r="F101" s="58">
        <f>SUM(F102)</f>
        <v>0</v>
      </c>
      <c r="G101" s="81">
        <f t="shared" si="10"/>
        <v>80000</v>
      </c>
      <c r="H101" s="82">
        <f>SUM(H102)</f>
        <v>80000</v>
      </c>
      <c r="I101" s="83">
        <f>SUM(I102)</f>
        <v>0</v>
      </c>
      <c r="J101" s="25">
        <f t="shared" si="7"/>
        <v>1</v>
      </c>
      <c r="K101" s="25">
        <f t="shared" si="11"/>
        <v>0.0019126496079902694</v>
      </c>
    </row>
    <row r="102" spans="1:11" ht="38.25">
      <c r="A102" s="176"/>
      <c r="B102" s="177"/>
      <c r="C102" s="172" t="s">
        <v>177</v>
      </c>
      <c r="D102" s="113">
        <f t="shared" si="9"/>
        <v>80000</v>
      </c>
      <c r="E102" s="178">
        <v>80000</v>
      </c>
      <c r="F102" s="179"/>
      <c r="G102" s="114">
        <f t="shared" si="10"/>
        <v>80000</v>
      </c>
      <c r="H102" s="180">
        <v>80000</v>
      </c>
      <c r="I102" s="181"/>
      <c r="J102" s="182">
        <f t="shared" si="7"/>
        <v>1</v>
      </c>
      <c r="K102" s="182">
        <f t="shared" si="11"/>
        <v>0.0019126496079902694</v>
      </c>
    </row>
    <row r="103" spans="1:11" ht="19.5" customHeight="1">
      <c r="A103" s="1">
        <v>852</v>
      </c>
      <c r="B103" s="1"/>
      <c r="C103" s="31" t="s">
        <v>50</v>
      </c>
      <c r="D103" s="53">
        <f>E103+F103</f>
        <v>459809</v>
      </c>
      <c r="E103" s="47">
        <f>E104+E113+E115+E111</f>
        <v>324500</v>
      </c>
      <c r="F103" s="31">
        <f>F104+F113+F115+F111</f>
        <v>135309</v>
      </c>
      <c r="G103" s="78">
        <f>H103+I103</f>
        <v>403967.78</v>
      </c>
      <c r="H103" s="79">
        <f>H104+H113+H115+H111</f>
        <v>322377.38</v>
      </c>
      <c r="I103" s="80">
        <f>I104+I113+I115+I111</f>
        <v>81590.4</v>
      </c>
      <c r="J103" s="10">
        <f t="shared" si="7"/>
        <v>0.8785556176586365</v>
      </c>
      <c r="K103" s="10">
        <f t="shared" si="11"/>
        <v>0.009658110200721243</v>
      </c>
    </row>
    <row r="104" spans="1:11" ht="15">
      <c r="A104" s="12"/>
      <c r="B104" s="13">
        <v>85202</v>
      </c>
      <c r="C104" s="32" t="s">
        <v>31</v>
      </c>
      <c r="D104" s="54">
        <f>E104+F104</f>
        <v>409400</v>
      </c>
      <c r="E104" s="48">
        <f>SUM(E105:E110)</f>
        <v>279400</v>
      </c>
      <c r="F104" s="58">
        <f>SUM(F105:F110)</f>
        <v>130000</v>
      </c>
      <c r="G104" s="81">
        <f>H104+I104</f>
        <v>353771.4</v>
      </c>
      <c r="H104" s="82">
        <f>SUM(H105:H110)</f>
        <v>277490</v>
      </c>
      <c r="I104" s="83">
        <f>SUM(I105:I110)</f>
        <v>76281.4</v>
      </c>
      <c r="J104" s="25">
        <f t="shared" si="7"/>
        <v>0.8641216414264778</v>
      </c>
      <c r="K104" s="25">
        <f t="shared" si="11"/>
        <v>0.00845800911910211</v>
      </c>
    </row>
    <row r="105" spans="1:11" ht="25.5">
      <c r="A105" s="176"/>
      <c r="B105" s="177"/>
      <c r="C105" s="171" t="s">
        <v>75</v>
      </c>
      <c r="D105" s="113">
        <f t="shared" si="9"/>
        <v>37900</v>
      </c>
      <c r="E105" s="178">
        <v>37900</v>
      </c>
      <c r="F105" s="179"/>
      <c r="G105" s="114">
        <f t="shared" si="10"/>
        <v>37619.28</v>
      </c>
      <c r="H105" s="180">
        <v>37619.28</v>
      </c>
      <c r="I105" s="181"/>
      <c r="J105" s="182">
        <f t="shared" si="7"/>
        <v>0.9925931398416886</v>
      </c>
      <c r="K105" s="182">
        <f t="shared" si="11"/>
        <v>0.0008994062643109523</v>
      </c>
    </row>
    <row r="106" spans="1:11" ht="25.5">
      <c r="A106" s="176"/>
      <c r="B106" s="177"/>
      <c r="C106" s="171" t="s">
        <v>178</v>
      </c>
      <c r="D106" s="113">
        <f t="shared" si="9"/>
        <v>123000</v>
      </c>
      <c r="E106" s="178">
        <v>123000</v>
      </c>
      <c r="F106" s="179"/>
      <c r="G106" s="114">
        <f t="shared" si="10"/>
        <v>123000</v>
      </c>
      <c r="H106" s="180">
        <v>123000</v>
      </c>
      <c r="I106" s="181"/>
      <c r="J106" s="182">
        <f t="shared" si="7"/>
        <v>1</v>
      </c>
      <c r="K106" s="182">
        <f t="shared" si="11"/>
        <v>0.002940698772285039</v>
      </c>
    </row>
    <row r="107" spans="1:11" ht="25.5">
      <c r="A107" s="176"/>
      <c r="B107" s="177"/>
      <c r="C107" s="173" t="s">
        <v>179</v>
      </c>
      <c r="D107" s="113">
        <f t="shared" si="9"/>
        <v>17000</v>
      </c>
      <c r="E107" s="178">
        <v>17000</v>
      </c>
      <c r="F107" s="179"/>
      <c r="G107" s="114">
        <f t="shared" si="10"/>
        <v>16999.98</v>
      </c>
      <c r="H107" s="180">
        <v>16999.98</v>
      </c>
      <c r="I107" s="181"/>
      <c r="J107" s="182">
        <f t="shared" si="7"/>
        <v>0.9999988235294117</v>
      </c>
      <c r="K107" s="182">
        <f t="shared" si="11"/>
        <v>0.00040643756353553025</v>
      </c>
    </row>
    <row r="108" spans="1:11" ht="51">
      <c r="A108" s="176"/>
      <c r="B108" s="177"/>
      <c r="C108" s="173" t="s">
        <v>180</v>
      </c>
      <c r="D108" s="113">
        <f t="shared" si="9"/>
        <v>110000</v>
      </c>
      <c r="E108" s="178">
        <v>55000</v>
      </c>
      <c r="F108" s="179">
        <v>55000</v>
      </c>
      <c r="G108" s="114">
        <f t="shared" si="10"/>
        <v>56856</v>
      </c>
      <c r="H108" s="180">
        <v>53941</v>
      </c>
      <c r="I108" s="181">
        <v>2915</v>
      </c>
      <c r="J108" s="182">
        <f t="shared" si="7"/>
        <v>0.5168727272727273</v>
      </c>
      <c r="K108" s="182">
        <f t="shared" si="11"/>
        <v>0.0013593200763986845</v>
      </c>
    </row>
    <row r="109" spans="1:11" ht="51">
      <c r="A109" s="176"/>
      <c r="B109" s="177"/>
      <c r="C109" s="173" t="s">
        <v>181</v>
      </c>
      <c r="D109" s="113">
        <f t="shared" si="9"/>
        <v>93000</v>
      </c>
      <c r="E109" s="178">
        <v>46500</v>
      </c>
      <c r="F109" s="179">
        <v>46500</v>
      </c>
      <c r="G109" s="114">
        <f t="shared" si="10"/>
        <v>91859.5</v>
      </c>
      <c r="H109" s="180">
        <v>45929.74</v>
      </c>
      <c r="I109" s="181">
        <v>45929.76</v>
      </c>
      <c r="J109" s="182">
        <f t="shared" si="7"/>
        <v>0.987736559139785</v>
      </c>
      <c r="K109" s="182">
        <f t="shared" si="11"/>
        <v>0.002196187958314777</v>
      </c>
    </row>
    <row r="110" spans="1:11" ht="51">
      <c r="A110" s="176"/>
      <c r="B110" s="177"/>
      <c r="C110" s="173" t="s">
        <v>182</v>
      </c>
      <c r="D110" s="113">
        <f t="shared" si="9"/>
        <v>28500</v>
      </c>
      <c r="E110" s="178"/>
      <c r="F110" s="179">
        <v>28500</v>
      </c>
      <c r="G110" s="114">
        <f t="shared" si="10"/>
        <v>27436.64</v>
      </c>
      <c r="H110" s="180"/>
      <c r="I110" s="181">
        <v>27436.64</v>
      </c>
      <c r="J110" s="182">
        <f t="shared" si="7"/>
        <v>0.9626891228070176</v>
      </c>
      <c r="K110" s="182">
        <f t="shared" si="11"/>
        <v>0.0006559584842571268</v>
      </c>
    </row>
    <row r="111" spans="1:11" ht="15">
      <c r="A111" s="12"/>
      <c r="B111" s="13">
        <v>85203</v>
      </c>
      <c r="C111" s="32" t="s">
        <v>76</v>
      </c>
      <c r="D111" s="54">
        <f t="shared" si="9"/>
        <v>5309</v>
      </c>
      <c r="E111" s="48">
        <f>E112</f>
        <v>0</v>
      </c>
      <c r="F111" s="58">
        <f>F112</f>
        <v>5309</v>
      </c>
      <c r="G111" s="81">
        <f t="shared" si="10"/>
        <v>5309</v>
      </c>
      <c r="H111" s="82">
        <f>H112</f>
        <v>0</v>
      </c>
      <c r="I111" s="83">
        <f>I112</f>
        <v>5309</v>
      </c>
      <c r="J111" s="25">
        <f t="shared" si="7"/>
        <v>1</v>
      </c>
      <c r="K111" s="25">
        <f t="shared" si="11"/>
        <v>0.00012692820961025426</v>
      </c>
    </row>
    <row r="112" spans="1:11" ht="63.75">
      <c r="A112" s="176"/>
      <c r="B112" s="177"/>
      <c r="C112" s="173" t="s">
        <v>183</v>
      </c>
      <c r="D112" s="113">
        <f t="shared" si="9"/>
        <v>5309</v>
      </c>
      <c r="E112" s="178"/>
      <c r="F112" s="179">
        <v>5309</v>
      </c>
      <c r="G112" s="114">
        <f t="shared" si="10"/>
        <v>5309</v>
      </c>
      <c r="H112" s="180"/>
      <c r="I112" s="181">
        <v>5309</v>
      </c>
      <c r="J112" s="182">
        <f t="shared" si="7"/>
        <v>1</v>
      </c>
      <c r="K112" s="182">
        <f t="shared" si="11"/>
        <v>0.00012692820961025426</v>
      </c>
    </row>
    <row r="113" spans="1:11" ht="15">
      <c r="A113" s="12"/>
      <c r="B113" s="13">
        <v>85219</v>
      </c>
      <c r="C113" s="32" t="s">
        <v>184</v>
      </c>
      <c r="D113" s="54">
        <f t="shared" si="9"/>
        <v>10000</v>
      </c>
      <c r="E113" s="48">
        <f>SUM(E114)</f>
        <v>10000</v>
      </c>
      <c r="F113" s="58">
        <f>SUM(F114)</f>
        <v>0</v>
      </c>
      <c r="G113" s="81">
        <f t="shared" si="10"/>
        <v>10000</v>
      </c>
      <c r="H113" s="82">
        <f>SUM(H114)</f>
        <v>10000</v>
      </c>
      <c r="I113" s="83">
        <f>SUM(I114)</f>
        <v>0</v>
      </c>
      <c r="J113" s="25">
        <f t="shared" si="7"/>
        <v>1</v>
      </c>
      <c r="K113" s="25">
        <f t="shared" si="11"/>
        <v>0.00023908120099878368</v>
      </c>
    </row>
    <row r="114" spans="1:11" ht="38.25">
      <c r="A114" s="176"/>
      <c r="B114" s="177"/>
      <c r="C114" s="171" t="s">
        <v>77</v>
      </c>
      <c r="D114" s="113">
        <f t="shared" si="9"/>
        <v>10000</v>
      </c>
      <c r="E114" s="178">
        <v>10000</v>
      </c>
      <c r="F114" s="179"/>
      <c r="G114" s="114">
        <f t="shared" si="10"/>
        <v>10000</v>
      </c>
      <c r="H114" s="180">
        <v>10000</v>
      </c>
      <c r="I114" s="181"/>
      <c r="J114" s="182">
        <f t="shared" si="7"/>
        <v>1</v>
      </c>
      <c r="K114" s="182">
        <f t="shared" si="11"/>
        <v>0.00023908120099878368</v>
      </c>
    </row>
    <row r="115" spans="1:11" ht="15">
      <c r="A115" s="12"/>
      <c r="B115" s="13">
        <v>85295</v>
      </c>
      <c r="C115" s="32" t="s">
        <v>18</v>
      </c>
      <c r="D115" s="54">
        <f t="shared" si="9"/>
        <v>35100</v>
      </c>
      <c r="E115" s="48">
        <f>SUM(E116:E117)</f>
        <v>35100</v>
      </c>
      <c r="F115" s="58">
        <f>SUM(F116:F117)</f>
        <v>0</v>
      </c>
      <c r="G115" s="81">
        <f t="shared" si="10"/>
        <v>34887.380000000005</v>
      </c>
      <c r="H115" s="82">
        <f>SUM(H116:H117)</f>
        <v>34887.380000000005</v>
      </c>
      <c r="I115" s="83">
        <f>SUM(I116:I117)</f>
        <v>0</v>
      </c>
      <c r="J115" s="25">
        <f t="shared" si="7"/>
        <v>0.9939424501424503</v>
      </c>
      <c r="K115" s="25">
        <f t="shared" si="11"/>
        <v>0.0008340916710100947</v>
      </c>
    </row>
    <row r="116" spans="1:11" ht="25.5">
      <c r="A116" s="176"/>
      <c r="B116" s="177"/>
      <c r="C116" s="33" t="s">
        <v>185</v>
      </c>
      <c r="D116" s="113">
        <f t="shared" si="9"/>
        <v>18300</v>
      </c>
      <c r="E116" s="178">
        <v>18300</v>
      </c>
      <c r="F116" s="179"/>
      <c r="G116" s="114">
        <f t="shared" si="10"/>
        <v>18148.39</v>
      </c>
      <c r="H116" s="180">
        <v>18148.39</v>
      </c>
      <c r="I116" s="181"/>
      <c r="J116" s="182">
        <f t="shared" si="7"/>
        <v>0.9917153005464481</v>
      </c>
      <c r="K116" s="182">
        <f t="shared" si="11"/>
        <v>0.0004338938877394316</v>
      </c>
    </row>
    <row r="117" spans="1:11" ht="25.5">
      <c r="A117" s="176"/>
      <c r="B117" s="177"/>
      <c r="C117" s="33" t="s">
        <v>186</v>
      </c>
      <c r="D117" s="113">
        <f t="shared" si="9"/>
        <v>16800</v>
      </c>
      <c r="E117" s="178">
        <v>16800</v>
      </c>
      <c r="F117" s="179"/>
      <c r="G117" s="114">
        <f t="shared" si="10"/>
        <v>16738.99</v>
      </c>
      <c r="H117" s="180">
        <v>16738.99</v>
      </c>
      <c r="I117" s="181"/>
      <c r="J117" s="182">
        <f t="shared" si="7"/>
        <v>0.9963684523809525</v>
      </c>
      <c r="K117" s="182">
        <f t="shared" si="11"/>
        <v>0.00040019778327066304</v>
      </c>
    </row>
    <row r="118" spans="1:11" ht="25.5">
      <c r="A118" s="1">
        <v>853</v>
      </c>
      <c r="B118" s="1"/>
      <c r="C118" s="31" t="s">
        <v>51</v>
      </c>
      <c r="D118" s="53">
        <f t="shared" si="9"/>
        <v>467000</v>
      </c>
      <c r="E118" s="47">
        <f>E122+E124+E119</f>
        <v>467000</v>
      </c>
      <c r="F118" s="31">
        <f>F122+F124+F119</f>
        <v>0</v>
      </c>
      <c r="G118" s="78">
        <f t="shared" si="10"/>
        <v>66312</v>
      </c>
      <c r="H118" s="79">
        <f>H122+H124+H119</f>
        <v>66312</v>
      </c>
      <c r="I118" s="80">
        <f>I122+I124+I119</f>
        <v>0</v>
      </c>
      <c r="J118" s="10">
        <f t="shared" si="7"/>
        <v>0.14199571734475375</v>
      </c>
      <c r="K118" s="10">
        <f t="shared" si="11"/>
        <v>0.0015853952600631343</v>
      </c>
    </row>
    <row r="119" spans="1:11" ht="15">
      <c r="A119" s="12"/>
      <c r="B119" s="13">
        <v>85305</v>
      </c>
      <c r="C119" s="32" t="s">
        <v>28</v>
      </c>
      <c r="D119" s="54">
        <f t="shared" si="9"/>
        <v>400000</v>
      </c>
      <c r="E119" s="48">
        <f>SUM(E120:E121)</f>
        <v>400000</v>
      </c>
      <c r="F119" s="58">
        <f>SUM(F120:F121)</f>
        <v>0</v>
      </c>
      <c r="G119" s="81">
        <f t="shared" si="10"/>
        <v>0</v>
      </c>
      <c r="H119" s="82">
        <f>SUM(H120:H121)</f>
        <v>0</v>
      </c>
      <c r="I119" s="83">
        <f>SUM(I120:I121)</f>
        <v>0</v>
      </c>
      <c r="J119" s="25">
        <f t="shared" si="7"/>
        <v>0</v>
      </c>
      <c r="K119" s="25">
        <f t="shared" si="11"/>
        <v>0</v>
      </c>
    </row>
    <row r="120" spans="1:11" ht="38.25">
      <c r="A120" s="176"/>
      <c r="B120" s="177"/>
      <c r="C120" s="171" t="s">
        <v>187</v>
      </c>
      <c r="D120" s="113">
        <f t="shared" si="9"/>
        <v>300000</v>
      </c>
      <c r="E120" s="178">
        <v>300000</v>
      </c>
      <c r="F120" s="179"/>
      <c r="G120" s="114">
        <f t="shared" si="10"/>
        <v>0</v>
      </c>
      <c r="H120" s="180"/>
      <c r="I120" s="181"/>
      <c r="J120" s="182">
        <f t="shared" si="7"/>
        <v>0</v>
      </c>
      <c r="K120" s="182">
        <f t="shared" si="11"/>
        <v>0</v>
      </c>
    </row>
    <row r="121" spans="1:11" ht="38.25">
      <c r="A121" s="176"/>
      <c r="B121" s="177"/>
      <c r="C121" s="171" t="s">
        <v>188</v>
      </c>
      <c r="D121" s="113">
        <f t="shared" si="9"/>
        <v>100000</v>
      </c>
      <c r="E121" s="178">
        <v>100000</v>
      </c>
      <c r="F121" s="179"/>
      <c r="G121" s="114">
        <f t="shared" si="10"/>
        <v>0</v>
      </c>
      <c r="H121" s="180"/>
      <c r="I121" s="181"/>
      <c r="J121" s="182">
        <f t="shared" si="7"/>
        <v>0</v>
      </c>
      <c r="K121" s="182">
        <f t="shared" si="11"/>
        <v>0</v>
      </c>
    </row>
    <row r="122" spans="1:11" ht="25.5">
      <c r="A122" s="12"/>
      <c r="B122" s="13">
        <v>85324</v>
      </c>
      <c r="C122" s="32" t="s">
        <v>40</v>
      </c>
      <c r="D122" s="54">
        <f t="shared" si="9"/>
        <v>10000</v>
      </c>
      <c r="E122" s="48">
        <f>SUM(E123:E123)</f>
        <v>10000</v>
      </c>
      <c r="F122" s="58">
        <f>SUM(F123:F123)</f>
        <v>0</v>
      </c>
      <c r="G122" s="81">
        <f t="shared" si="10"/>
        <v>9413</v>
      </c>
      <c r="H122" s="82">
        <f>SUM(H123:H123)</f>
        <v>9413</v>
      </c>
      <c r="I122" s="83">
        <f>SUM(I123:I123)</f>
        <v>0</v>
      </c>
      <c r="J122" s="25">
        <f t="shared" si="7"/>
        <v>0.9413</v>
      </c>
      <c r="K122" s="25">
        <f t="shared" si="11"/>
        <v>0.00022504713450015507</v>
      </c>
    </row>
    <row r="123" spans="1:11" ht="14.25">
      <c r="A123" s="176"/>
      <c r="B123" s="177"/>
      <c r="C123" s="171" t="s">
        <v>37</v>
      </c>
      <c r="D123" s="113">
        <f t="shared" si="9"/>
        <v>10000</v>
      </c>
      <c r="E123" s="178">
        <v>10000</v>
      </c>
      <c r="F123" s="179"/>
      <c r="G123" s="114">
        <f t="shared" si="10"/>
        <v>9413</v>
      </c>
      <c r="H123" s="180">
        <v>9413</v>
      </c>
      <c r="I123" s="181"/>
      <c r="J123" s="182">
        <f t="shared" si="7"/>
        <v>0.9413</v>
      </c>
      <c r="K123" s="182">
        <f t="shared" si="11"/>
        <v>0.00022504713450015507</v>
      </c>
    </row>
    <row r="124" spans="1:11" ht="15">
      <c r="A124" s="12"/>
      <c r="B124" s="13">
        <v>85333</v>
      </c>
      <c r="C124" s="32" t="s">
        <v>41</v>
      </c>
      <c r="D124" s="54">
        <f t="shared" si="9"/>
        <v>57000</v>
      </c>
      <c r="E124" s="48">
        <f>SUM(E125:E126)</f>
        <v>57000</v>
      </c>
      <c r="F124" s="58">
        <f>SUM(F126:F126)</f>
        <v>0</v>
      </c>
      <c r="G124" s="81">
        <f t="shared" si="10"/>
        <v>56899</v>
      </c>
      <c r="H124" s="82">
        <f>SUM(H125:H126)</f>
        <v>56899</v>
      </c>
      <c r="I124" s="83">
        <f>SUM(I126:I126)</f>
        <v>0</v>
      </c>
      <c r="J124" s="25">
        <f t="shared" si="7"/>
        <v>0.9982280701754386</v>
      </c>
      <c r="K124" s="25">
        <f t="shared" si="11"/>
        <v>0.0013603481255629792</v>
      </c>
    </row>
    <row r="125" spans="1:11" ht="14.25">
      <c r="A125" s="176"/>
      <c r="B125" s="177"/>
      <c r="C125" s="171" t="s">
        <v>189</v>
      </c>
      <c r="D125" s="113">
        <f t="shared" si="9"/>
        <v>55000</v>
      </c>
      <c r="E125" s="178">
        <v>55000</v>
      </c>
      <c r="F125" s="179"/>
      <c r="G125" s="114">
        <f t="shared" si="10"/>
        <v>55000</v>
      </c>
      <c r="H125" s="180">
        <v>55000</v>
      </c>
      <c r="I125" s="181"/>
      <c r="J125" s="182">
        <f t="shared" si="7"/>
        <v>1</v>
      </c>
      <c r="K125" s="182">
        <f t="shared" si="11"/>
        <v>0.0013149466054933102</v>
      </c>
    </row>
    <row r="126" spans="1:11" ht="25.5">
      <c r="A126" s="176"/>
      <c r="B126" s="177"/>
      <c r="C126" s="171" t="s">
        <v>190</v>
      </c>
      <c r="D126" s="113">
        <f t="shared" si="9"/>
        <v>2000</v>
      </c>
      <c r="E126" s="178">
        <v>2000</v>
      </c>
      <c r="F126" s="179"/>
      <c r="G126" s="114">
        <f t="shared" si="10"/>
        <v>1899</v>
      </c>
      <c r="H126" s="180">
        <v>1899</v>
      </c>
      <c r="I126" s="181"/>
      <c r="J126" s="182">
        <f t="shared" si="7"/>
        <v>0.9495</v>
      </c>
      <c r="K126" s="182">
        <f t="shared" si="11"/>
        <v>4.540152006966902E-05</v>
      </c>
    </row>
    <row r="127" spans="1:11" ht="19.5" customHeight="1">
      <c r="A127" s="1">
        <v>854</v>
      </c>
      <c r="B127" s="1"/>
      <c r="C127" s="31" t="s">
        <v>191</v>
      </c>
      <c r="D127" s="53">
        <f>E127+F127</f>
        <v>520000</v>
      </c>
      <c r="E127" s="47">
        <f>E128</f>
        <v>520000</v>
      </c>
      <c r="F127" s="31">
        <f>F128</f>
        <v>0</v>
      </c>
      <c r="G127" s="78">
        <f>H127+I127</f>
        <v>507514.74</v>
      </c>
      <c r="H127" s="79">
        <f>H128</f>
        <v>507514.74</v>
      </c>
      <c r="I127" s="80">
        <f>I128</f>
        <v>0</v>
      </c>
      <c r="J127" s="10">
        <f t="shared" si="7"/>
        <v>0.9759898846153846</v>
      </c>
      <c r="K127" s="10">
        <f t="shared" si="11"/>
        <v>0.012133723356378544</v>
      </c>
    </row>
    <row r="128" spans="1:11" ht="15">
      <c r="A128" s="12"/>
      <c r="B128" s="13">
        <v>85410</v>
      </c>
      <c r="C128" s="32" t="s">
        <v>85</v>
      </c>
      <c r="D128" s="54">
        <f>E128+F128</f>
        <v>520000</v>
      </c>
      <c r="E128" s="48">
        <f>SUM(E129:E130)</f>
        <v>520000</v>
      </c>
      <c r="F128" s="58">
        <f>SUM(F129:F130)</f>
        <v>0</v>
      </c>
      <c r="G128" s="81">
        <f>H128+I128</f>
        <v>507514.74</v>
      </c>
      <c r="H128" s="82">
        <f>SUM(H129:H130)</f>
        <v>507514.74</v>
      </c>
      <c r="I128" s="83">
        <f>SUM(I129:I130)</f>
        <v>0</v>
      </c>
      <c r="J128" s="25">
        <f t="shared" si="7"/>
        <v>0.9759898846153846</v>
      </c>
      <c r="K128" s="25">
        <f t="shared" si="11"/>
        <v>0.012133723356378544</v>
      </c>
    </row>
    <row r="129" spans="1:11" ht="25.5">
      <c r="A129" s="176"/>
      <c r="B129" s="177"/>
      <c r="C129" s="33" t="s">
        <v>192</v>
      </c>
      <c r="D129" s="113">
        <f>E129+F129</f>
        <v>220000</v>
      </c>
      <c r="E129" s="178">
        <v>220000</v>
      </c>
      <c r="F129" s="179"/>
      <c r="G129" s="114">
        <f>H129+I129</f>
        <v>213848.74</v>
      </c>
      <c r="H129" s="180">
        <v>213848.74</v>
      </c>
      <c r="I129" s="181"/>
      <c r="J129" s="182">
        <f t="shared" si="7"/>
        <v>0.9720397272727272</v>
      </c>
      <c r="K129" s="182">
        <f t="shared" si="11"/>
        <v>0.005112721359127663</v>
      </c>
    </row>
    <row r="130" spans="1:11" ht="25.5">
      <c r="A130" s="176"/>
      <c r="B130" s="177"/>
      <c r="C130" s="33" t="s">
        <v>193</v>
      </c>
      <c r="D130" s="113">
        <f>E130+F130</f>
        <v>300000</v>
      </c>
      <c r="E130" s="178">
        <v>300000</v>
      </c>
      <c r="F130" s="179"/>
      <c r="G130" s="114">
        <f>H130+I130</f>
        <v>293666</v>
      </c>
      <c r="H130" s="180">
        <v>293666</v>
      </c>
      <c r="I130" s="181"/>
      <c r="J130" s="182">
        <f t="shared" si="7"/>
        <v>0.9788866666666667</v>
      </c>
      <c r="K130" s="182">
        <f t="shared" si="11"/>
        <v>0.007021001997250881</v>
      </c>
    </row>
    <row r="131" spans="1:11" ht="25.5">
      <c r="A131" s="1">
        <v>900</v>
      </c>
      <c r="B131" s="1"/>
      <c r="C131" s="31" t="s">
        <v>19</v>
      </c>
      <c r="D131" s="53">
        <f t="shared" si="9"/>
        <v>10405497</v>
      </c>
      <c r="E131" s="47">
        <f>E132+E134+E136+E142+E144</f>
        <v>8457497</v>
      </c>
      <c r="F131" s="31">
        <f>F132+F134+F136+F142+F144</f>
        <v>1948000</v>
      </c>
      <c r="G131" s="78">
        <f t="shared" si="10"/>
        <v>9099430.35</v>
      </c>
      <c r="H131" s="79">
        <f>H132+H134+H136+H142+H144</f>
        <v>7290113.659999999</v>
      </c>
      <c r="I131" s="80">
        <f>I132+I134+I136+I142+I144</f>
        <v>1809316.69</v>
      </c>
      <c r="J131" s="10">
        <f aca="true" t="shared" si="12" ref="J131:J180">G131/D131</f>
        <v>0.8744830112391556</v>
      </c>
      <c r="K131" s="10">
        <f t="shared" si="11"/>
        <v>0.21755027364827825</v>
      </c>
    </row>
    <row r="132" spans="1:11" ht="15">
      <c r="A132" s="12"/>
      <c r="B132" s="13">
        <v>90001</v>
      </c>
      <c r="C132" s="32" t="s">
        <v>42</v>
      </c>
      <c r="D132" s="54">
        <f t="shared" si="9"/>
        <v>6384997</v>
      </c>
      <c r="E132" s="48">
        <f>E133</f>
        <v>4436997</v>
      </c>
      <c r="F132" s="58">
        <f>F133</f>
        <v>1948000</v>
      </c>
      <c r="G132" s="81">
        <f t="shared" si="10"/>
        <v>5670678.87</v>
      </c>
      <c r="H132" s="82">
        <f>H133</f>
        <v>3861362.18</v>
      </c>
      <c r="I132" s="83">
        <f>I133</f>
        <v>1809316.69</v>
      </c>
      <c r="J132" s="25">
        <f t="shared" si="12"/>
        <v>0.8881255339665782</v>
      </c>
      <c r="K132" s="25">
        <f aca="true" t="shared" si="13" ref="K132:K163">G132/$G$180</f>
        <v>0.13557527147180257</v>
      </c>
    </row>
    <row r="133" spans="1:11" ht="51">
      <c r="A133" s="176"/>
      <c r="B133" s="177"/>
      <c r="C133" s="33" t="s">
        <v>60</v>
      </c>
      <c r="D133" s="113">
        <f t="shared" si="9"/>
        <v>6384997</v>
      </c>
      <c r="E133" s="178">
        <v>4436997</v>
      </c>
      <c r="F133" s="179">
        <v>1948000</v>
      </c>
      <c r="G133" s="114">
        <f t="shared" si="10"/>
        <v>5670678.87</v>
      </c>
      <c r="H133" s="180">
        <v>3861362.18</v>
      </c>
      <c r="I133" s="181">
        <v>1809316.69</v>
      </c>
      <c r="J133" s="182">
        <f t="shared" si="12"/>
        <v>0.8881255339665782</v>
      </c>
      <c r="K133" s="182">
        <f t="shared" si="13"/>
        <v>0.13557527147180257</v>
      </c>
    </row>
    <row r="134" spans="1:11" ht="15">
      <c r="A134" s="12"/>
      <c r="B134" s="13">
        <v>90013</v>
      </c>
      <c r="C134" s="32" t="s">
        <v>194</v>
      </c>
      <c r="D134" s="54">
        <f t="shared" si="9"/>
        <v>2210000</v>
      </c>
      <c r="E134" s="48">
        <f>E135</f>
        <v>2210000</v>
      </c>
      <c r="F134" s="58">
        <f>F135</f>
        <v>0</v>
      </c>
      <c r="G134" s="81">
        <f t="shared" si="10"/>
        <v>2209999</v>
      </c>
      <c r="H134" s="82">
        <f>H135</f>
        <v>2209999</v>
      </c>
      <c r="I134" s="83">
        <f>I135</f>
        <v>0</v>
      </c>
      <c r="J134" s="25">
        <f t="shared" si="12"/>
        <v>0.9999995475113123</v>
      </c>
      <c r="K134" s="25">
        <f t="shared" si="13"/>
        <v>0.052836921512611094</v>
      </c>
    </row>
    <row r="135" spans="1:11" ht="38.25">
      <c r="A135" s="176"/>
      <c r="B135" s="177"/>
      <c r="C135" s="33" t="s">
        <v>195</v>
      </c>
      <c r="D135" s="113">
        <f t="shared" si="9"/>
        <v>2210000</v>
      </c>
      <c r="E135" s="178">
        <v>2210000</v>
      </c>
      <c r="F135" s="179"/>
      <c r="G135" s="114">
        <f t="shared" si="10"/>
        <v>2209999</v>
      </c>
      <c r="H135" s="180">
        <v>2209999</v>
      </c>
      <c r="I135" s="181"/>
      <c r="J135" s="182">
        <f t="shared" si="12"/>
        <v>0.9999995475113123</v>
      </c>
      <c r="K135" s="182">
        <f t="shared" si="13"/>
        <v>0.052836921512611094</v>
      </c>
    </row>
    <row r="136" spans="1:11" ht="15">
      <c r="A136" s="12"/>
      <c r="B136" s="13">
        <v>90015</v>
      </c>
      <c r="C136" s="32" t="s">
        <v>20</v>
      </c>
      <c r="D136" s="54">
        <f t="shared" si="9"/>
        <v>810000</v>
      </c>
      <c r="E136" s="48">
        <f>SUM(E137:E141)</f>
        <v>810000</v>
      </c>
      <c r="F136" s="58">
        <f>SUM(F137:F141)</f>
        <v>0</v>
      </c>
      <c r="G136" s="81">
        <f t="shared" si="10"/>
        <v>491450.31</v>
      </c>
      <c r="H136" s="82">
        <f>SUM(H137:H141)</f>
        <v>491450.31</v>
      </c>
      <c r="I136" s="83">
        <f>SUM(I137:I141)</f>
        <v>0</v>
      </c>
      <c r="J136" s="25">
        <f t="shared" si="12"/>
        <v>0.6067287777777778</v>
      </c>
      <c r="K136" s="25">
        <f t="shared" si="13"/>
        <v>0.011749653034602455</v>
      </c>
    </row>
    <row r="137" spans="1:11" ht="14.25">
      <c r="A137" s="176"/>
      <c r="B137" s="177"/>
      <c r="C137" s="173" t="s">
        <v>43</v>
      </c>
      <c r="D137" s="113">
        <f t="shared" si="9"/>
        <v>200000</v>
      </c>
      <c r="E137" s="178">
        <v>200000</v>
      </c>
      <c r="F137" s="179"/>
      <c r="G137" s="114">
        <f t="shared" si="10"/>
        <v>194791.94</v>
      </c>
      <c r="H137" s="180">
        <v>194791.94</v>
      </c>
      <c r="I137" s="181"/>
      <c r="J137" s="182">
        <f t="shared" si="12"/>
        <v>0.9739597</v>
      </c>
      <c r="K137" s="182">
        <f t="shared" si="13"/>
        <v>0.004657109096008301</v>
      </c>
    </row>
    <row r="138" spans="1:11" ht="38.25">
      <c r="A138" s="176"/>
      <c r="B138" s="177"/>
      <c r="C138" s="173" t="s">
        <v>196</v>
      </c>
      <c r="D138" s="113">
        <f t="shared" si="9"/>
        <v>260000</v>
      </c>
      <c r="E138" s="178">
        <v>260000</v>
      </c>
      <c r="F138" s="179"/>
      <c r="G138" s="114">
        <f t="shared" si="10"/>
        <v>0</v>
      </c>
      <c r="H138" s="180"/>
      <c r="I138" s="181"/>
      <c r="J138" s="182">
        <f t="shared" si="12"/>
        <v>0</v>
      </c>
      <c r="K138" s="182">
        <f t="shared" si="13"/>
        <v>0</v>
      </c>
    </row>
    <row r="139" spans="1:11" ht="38.25">
      <c r="A139" s="12"/>
      <c r="B139" s="12"/>
      <c r="C139" s="34" t="s">
        <v>79</v>
      </c>
      <c r="D139" s="55">
        <f t="shared" si="9"/>
        <v>200000</v>
      </c>
      <c r="E139" s="50">
        <v>200000</v>
      </c>
      <c r="F139" s="59"/>
      <c r="G139" s="84">
        <f t="shared" si="10"/>
        <v>199470</v>
      </c>
      <c r="H139" s="85">
        <v>199470</v>
      </c>
      <c r="I139" s="86"/>
      <c r="J139" s="167">
        <f t="shared" si="12"/>
        <v>0.99735</v>
      </c>
      <c r="K139" s="167">
        <f t="shared" si="13"/>
        <v>0.004768952716322738</v>
      </c>
    </row>
    <row r="140" spans="1:11" ht="14.25">
      <c r="A140" s="12"/>
      <c r="B140" s="12"/>
      <c r="C140" s="40" t="s">
        <v>197</v>
      </c>
      <c r="D140" s="55">
        <f t="shared" si="9"/>
        <v>100000</v>
      </c>
      <c r="E140" s="50">
        <v>100000</v>
      </c>
      <c r="F140" s="59"/>
      <c r="G140" s="84">
        <f t="shared" si="10"/>
        <v>97188.37</v>
      </c>
      <c r="H140" s="85">
        <v>97188.37</v>
      </c>
      <c r="I140" s="86"/>
      <c r="J140" s="167">
        <f t="shared" si="12"/>
        <v>0.9718836999999999</v>
      </c>
      <c r="K140" s="167">
        <f t="shared" si="13"/>
        <v>0.0023235912222714155</v>
      </c>
    </row>
    <row r="141" spans="1:11" ht="14.25">
      <c r="A141" s="12"/>
      <c r="B141" s="12"/>
      <c r="C141" s="40" t="s">
        <v>198</v>
      </c>
      <c r="D141" s="55">
        <f t="shared" si="9"/>
        <v>50000</v>
      </c>
      <c r="E141" s="50">
        <v>50000</v>
      </c>
      <c r="F141" s="59"/>
      <c r="G141" s="84">
        <f t="shared" si="10"/>
        <v>0</v>
      </c>
      <c r="H141" s="85"/>
      <c r="I141" s="86"/>
      <c r="J141" s="167">
        <f t="shared" si="12"/>
        <v>0</v>
      </c>
      <c r="K141" s="167">
        <f t="shared" si="13"/>
        <v>0</v>
      </c>
    </row>
    <row r="142" spans="1:11" ht="15">
      <c r="A142" s="12"/>
      <c r="B142" s="13">
        <v>90017</v>
      </c>
      <c r="C142" s="32" t="s">
        <v>44</v>
      </c>
      <c r="D142" s="54">
        <f aca="true" t="shared" si="14" ref="D142:D179">E142+F142</f>
        <v>10500</v>
      </c>
      <c r="E142" s="48">
        <f>SUM(E143:E143)</f>
        <v>10500</v>
      </c>
      <c r="F142" s="58">
        <f>SUM(F143:F143)</f>
        <v>0</v>
      </c>
      <c r="G142" s="81">
        <f aca="true" t="shared" si="15" ref="G142:G179">H142+I142</f>
        <v>9896.22</v>
      </c>
      <c r="H142" s="82">
        <f>SUM(H143:H143)</f>
        <v>9896.22</v>
      </c>
      <c r="I142" s="83">
        <f>SUM(I143:I143)</f>
        <v>0</v>
      </c>
      <c r="J142" s="25">
        <f t="shared" si="12"/>
        <v>0.9424971428571428</v>
      </c>
      <c r="K142" s="25">
        <f t="shared" si="13"/>
        <v>0.00023660001629481828</v>
      </c>
    </row>
    <row r="143" spans="1:11" ht="25.5">
      <c r="A143" s="12"/>
      <c r="B143" s="12"/>
      <c r="C143" s="33" t="s">
        <v>80</v>
      </c>
      <c r="D143" s="55">
        <f t="shared" si="14"/>
        <v>10500</v>
      </c>
      <c r="E143" s="50">
        <v>10500</v>
      </c>
      <c r="F143" s="59"/>
      <c r="G143" s="84">
        <f t="shared" si="15"/>
        <v>9896.22</v>
      </c>
      <c r="H143" s="85">
        <v>9896.22</v>
      </c>
      <c r="I143" s="86"/>
      <c r="J143" s="167">
        <f t="shared" si="12"/>
        <v>0.9424971428571428</v>
      </c>
      <c r="K143" s="167">
        <f t="shared" si="13"/>
        <v>0.00023660001629481828</v>
      </c>
    </row>
    <row r="144" spans="1:11" ht="15">
      <c r="A144" s="12"/>
      <c r="B144" s="13">
        <v>90095</v>
      </c>
      <c r="C144" s="32" t="s">
        <v>18</v>
      </c>
      <c r="D144" s="54">
        <f t="shared" si="14"/>
        <v>990000</v>
      </c>
      <c r="E144" s="48">
        <f>SUM(E145:E149)</f>
        <v>990000</v>
      </c>
      <c r="F144" s="58">
        <f>SUM(F145:F149)</f>
        <v>0</v>
      </c>
      <c r="G144" s="81">
        <f t="shared" si="15"/>
        <v>717405.95</v>
      </c>
      <c r="H144" s="82">
        <f>SUM(H145:H149)</f>
        <v>717405.95</v>
      </c>
      <c r="I144" s="83">
        <f>SUM(I145:I149)</f>
        <v>0</v>
      </c>
      <c r="J144" s="25">
        <f t="shared" si="12"/>
        <v>0.7246524747474747</v>
      </c>
      <c r="K144" s="25">
        <f t="shared" si="13"/>
        <v>0.017151827612967335</v>
      </c>
    </row>
    <row r="145" spans="1:11" ht="14.25">
      <c r="A145" s="12"/>
      <c r="B145" s="12"/>
      <c r="C145" s="34" t="s">
        <v>35</v>
      </c>
      <c r="D145" s="55">
        <f t="shared" si="14"/>
        <v>465000</v>
      </c>
      <c r="E145" s="50">
        <v>465000</v>
      </c>
      <c r="F145" s="59"/>
      <c r="G145" s="84">
        <f t="shared" si="15"/>
        <v>348427.73</v>
      </c>
      <c r="H145" s="85">
        <v>348427.73</v>
      </c>
      <c r="I145" s="86"/>
      <c r="J145" s="167">
        <f t="shared" si="12"/>
        <v>0.7493069462365591</v>
      </c>
      <c r="K145" s="167">
        <f t="shared" si="13"/>
        <v>0.008330252014967992</v>
      </c>
    </row>
    <row r="146" spans="1:11" ht="14.25">
      <c r="A146" s="12"/>
      <c r="B146" s="12"/>
      <c r="C146" s="34" t="s">
        <v>45</v>
      </c>
      <c r="D146" s="55">
        <f t="shared" si="14"/>
        <v>210000</v>
      </c>
      <c r="E146" s="50">
        <v>210000</v>
      </c>
      <c r="F146" s="59"/>
      <c r="G146" s="84">
        <f t="shared" si="15"/>
        <v>199285.71</v>
      </c>
      <c r="H146" s="85">
        <v>199285.71</v>
      </c>
      <c r="I146" s="86"/>
      <c r="J146" s="167">
        <f t="shared" si="12"/>
        <v>0.9489795714285714</v>
      </c>
      <c r="K146" s="167">
        <f t="shared" si="13"/>
        <v>0.0047645466888695314</v>
      </c>
    </row>
    <row r="147" spans="1:11" ht="14.25">
      <c r="A147" s="12"/>
      <c r="B147" s="12"/>
      <c r="C147" s="33" t="s">
        <v>81</v>
      </c>
      <c r="D147" s="55">
        <f t="shared" si="14"/>
        <v>175000</v>
      </c>
      <c r="E147" s="50">
        <v>175000</v>
      </c>
      <c r="F147" s="59"/>
      <c r="G147" s="84">
        <f t="shared" si="15"/>
        <v>169692.51</v>
      </c>
      <c r="H147" s="85">
        <v>169692.51</v>
      </c>
      <c r="I147" s="86"/>
      <c r="J147" s="167">
        <f t="shared" si="12"/>
        <v>0.9696714857142857</v>
      </c>
      <c r="K147" s="167">
        <f t="shared" si="13"/>
        <v>0.004057028909129811</v>
      </c>
    </row>
    <row r="148" spans="1:11" ht="14.25">
      <c r="A148" s="12"/>
      <c r="B148" s="12"/>
      <c r="C148" s="33" t="s">
        <v>199</v>
      </c>
      <c r="D148" s="55">
        <f t="shared" si="14"/>
        <v>50000</v>
      </c>
      <c r="E148" s="50">
        <v>50000</v>
      </c>
      <c r="F148" s="59"/>
      <c r="G148" s="84">
        <f t="shared" si="15"/>
        <v>0</v>
      </c>
      <c r="H148" s="85"/>
      <c r="I148" s="86"/>
      <c r="J148" s="167">
        <f t="shared" si="12"/>
        <v>0</v>
      </c>
      <c r="K148" s="167">
        <f t="shared" si="13"/>
        <v>0</v>
      </c>
    </row>
    <row r="149" spans="1:11" ht="38.25">
      <c r="A149" s="12"/>
      <c r="B149" s="12"/>
      <c r="C149" s="34" t="s">
        <v>200</v>
      </c>
      <c r="D149" s="55">
        <f t="shared" si="14"/>
        <v>90000</v>
      </c>
      <c r="E149" s="50">
        <v>90000</v>
      </c>
      <c r="F149" s="59"/>
      <c r="G149" s="84">
        <f t="shared" si="15"/>
        <v>0</v>
      </c>
      <c r="H149" s="85"/>
      <c r="I149" s="86"/>
      <c r="J149" s="167">
        <f t="shared" si="12"/>
        <v>0</v>
      </c>
      <c r="K149" s="167">
        <f t="shared" si="13"/>
        <v>0</v>
      </c>
    </row>
    <row r="150" spans="1:11" ht="25.5">
      <c r="A150" s="1">
        <v>921</v>
      </c>
      <c r="B150" s="1"/>
      <c r="C150" s="31" t="s">
        <v>61</v>
      </c>
      <c r="D150" s="53">
        <f t="shared" si="14"/>
        <v>813600</v>
      </c>
      <c r="E150" s="47">
        <f>E157+E153+E155+E151</f>
        <v>813600</v>
      </c>
      <c r="F150" s="31">
        <f>F157+F155+F151</f>
        <v>0</v>
      </c>
      <c r="G150" s="78">
        <f t="shared" si="15"/>
        <v>568620.26</v>
      </c>
      <c r="H150" s="79">
        <f>H157+H153+H155+H151</f>
        <v>568620.26</v>
      </c>
      <c r="I150" s="80">
        <f>I157+I155+I151</f>
        <v>0</v>
      </c>
      <c r="J150" s="10">
        <f t="shared" si="12"/>
        <v>0.6988941248770895</v>
      </c>
      <c r="K150" s="10">
        <f t="shared" si="13"/>
        <v>0.013594641467304065</v>
      </c>
    </row>
    <row r="151" spans="1:11" ht="15">
      <c r="A151" s="12"/>
      <c r="B151" s="13">
        <v>92109</v>
      </c>
      <c r="C151" s="32" t="s">
        <v>201</v>
      </c>
      <c r="D151" s="54">
        <f t="shared" si="14"/>
        <v>80000</v>
      </c>
      <c r="E151" s="48">
        <f>SUM(E152:E152)</f>
        <v>80000</v>
      </c>
      <c r="F151" s="58">
        <f>SUM(F152:F152)</f>
        <v>0</v>
      </c>
      <c r="G151" s="81">
        <f t="shared" si="15"/>
        <v>0</v>
      </c>
      <c r="H151" s="82">
        <f>SUM(H152:H152)</f>
        <v>0</v>
      </c>
      <c r="I151" s="83">
        <f>SUM(I152:I152)</f>
        <v>0</v>
      </c>
      <c r="J151" s="25">
        <f t="shared" si="12"/>
        <v>0</v>
      </c>
      <c r="K151" s="25">
        <f t="shared" si="13"/>
        <v>0</v>
      </c>
    </row>
    <row r="152" spans="1:11" ht="38.25">
      <c r="A152" s="12"/>
      <c r="B152" s="12"/>
      <c r="C152" s="33" t="s">
        <v>202</v>
      </c>
      <c r="D152" s="55">
        <f t="shared" si="14"/>
        <v>80000</v>
      </c>
      <c r="E152" s="50">
        <v>80000</v>
      </c>
      <c r="F152" s="59"/>
      <c r="G152" s="84">
        <f t="shared" si="15"/>
        <v>0</v>
      </c>
      <c r="H152" s="85"/>
      <c r="I152" s="86"/>
      <c r="J152" s="167">
        <f t="shared" si="12"/>
        <v>0</v>
      </c>
      <c r="K152" s="167">
        <f t="shared" si="13"/>
        <v>0</v>
      </c>
    </row>
    <row r="153" spans="1:11" ht="15">
      <c r="A153" s="12"/>
      <c r="B153" s="13">
        <v>92110</v>
      </c>
      <c r="C153" s="32" t="s">
        <v>46</v>
      </c>
      <c r="D153" s="54">
        <f t="shared" si="14"/>
        <v>457000</v>
      </c>
      <c r="E153" s="48">
        <f>SUM(E154:E154)</f>
        <v>457000</v>
      </c>
      <c r="F153" s="58">
        <f>SUM(F154:F154)</f>
        <v>0</v>
      </c>
      <c r="G153" s="81">
        <f t="shared" si="15"/>
        <v>456920.38</v>
      </c>
      <c r="H153" s="82">
        <f>SUM(H154:H154)</f>
        <v>456920.38</v>
      </c>
      <c r="I153" s="83">
        <f>SUM(I154:I154)</f>
        <v>0</v>
      </c>
      <c r="J153" s="25">
        <f t="shared" si="12"/>
        <v>0.9998257768052516</v>
      </c>
      <c r="K153" s="25">
        <f t="shared" si="13"/>
        <v>0.010924107321122062</v>
      </c>
    </row>
    <row r="154" spans="1:11" ht="38.25">
      <c r="A154" s="12"/>
      <c r="B154" s="12"/>
      <c r="C154" s="33" t="s">
        <v>203</v>
      </c>
      <c r="D154" s="55">
        <f t="shared" si="14"/>
        <v>457000</v>
      </c>
      <c r="E154" s="50">
        <v>457000</v>
      </c>
      <c r="F154" s="59"/>
      <c r="G154" s="84">
        <f t="shared" si="15"/>
        <v>456920.38</v>
      </c>
      <c r="H154" s="85">
        <v>456920.38</v>
      </c>
      <c r="I154" s="86"/>
      <c r="J154" s="167">
        <f t="shared" si="12"/>
        <v>0.9998257768052516</v>
      </c>
      <c r="K154" s="167">
        <f t="shared" si="13"/>
        <v>0.010924107321122062</v>
      </c>
    </row>
    <row r="155" spans="1:11" ht="15">
      <c r="A155" s="12"/>
      <c r="B155" s="13">
        <v>92120</v>
      </c>
      <c r="C155" s="32" t="s">
        <v>64</v>
      </c>
      <c r="D155" s="54">
        <f t="shared" si="14"/>
        <v>10000</v>
      </c>
      <c r="E155" s="48">
        <f>SUM(E156:E156)</f>
        <v>10000</v>
      </c>
      <c r="F155" s="58">
        <f>SUM(F156:F156)</f>
        <v>0</v>
      </c>
      <c r="G155" s="81">
        <f t="shared" si="15"/>
        <v>7999.88</v>
      </c>
      <c r="H155" s="82">
        <f>SUM(H156:H156)</f>
        <v>7999.88</v>
      </c>
      <c r="I155" s="83">
        <f>SUM(I156:I156)</f>
        <v>0</v>
      </c>
      <c r="J155" s="25">
        <f t="shared" si="12"/>
        <v>0.799988</v>
      </c>
      <c r="K155" s="25">
        <f t="shared" si="13"/>
        <v>0.00019126209182461495</v>
      </c>
    </row>
    <row r="156" spans="1:11" ht="38.25">
      <c r="A156" s="12"/>
      <c r="B156" s="12"/>
      <c r="C156" s="33" t="s">
        <v>82</v>
      </c>
      <c r="D156" s="55">
        <f t="shared" si="14"/>
        <v>10000</v>
      </c>
      <c r="E156" s="50">
        <v>10000</v>
      </c>
      <c r="F156" s="59"/>
      <c r="G156" s="84">
        <f t="shared" si="15"/>
        <v>7999.88</v>
      </c>
      <c r="H156" s="85">
        <v>7999.88</v>
      </c>
      <c r="I156" s="86"/>
      <c r="J156" s="167">
        <f t="shared" si="12"/>
        <v>0.799988</v>
      </c>
      <c r="K156" s="167">
        <f t="shared" si="13"/>
        <v>0.00019126209182461495</v>
      </c>
    </row>
    <row r="157" spans="1:11" ht="15">
      <c r="A157" s="12"/>
      <c r="B157" s="13">
        <v>92195</v>
      </c>
      <c r="C157" s="32" t="s">
        <v>18</v>
      </c>
      <c r="D157" s="54">
        <f t="shared" si="14"/>
        <v>266600</v>
      </c>
      <c r="E157" s="48">
        <f>SUM(E158:E159)</f>
        <v>266600</v>
      </c>
      <c r="F157" s="58">
        <f>SUM(F158:F158)</f>
        <v>0</v>
      </c>
      <c r="G157" s="81">
        <f t="shared" si="15"/>
        <v>103700</v>
      </c>
      <c r="H157" s="82">
        <f>SUM(H158:H159)</f>
        <v>103700</v>
      </c>
      <c r="I157" s="83">
        <f>SUM(I158:I158)</f>
        <v>0</v>
      </c>
      <c r="J157" s="25">
        <f t="shared" si="12"/>
        <v>0.38897224306076517</v>
      </c>
      <c r="K157" s="25">
        <f t="shared" si="13"/>
        <v>0.002479272054357387</v>
      </c>
    </row>
    <row r="158" spans="1:11" ht="14.25">
      <c r="A158" s="12"/>
      <c r="B158" s="12"/>
      <c r="C158" s="33" t="s">
        <v>83</v>
      </c>
      <c r="D158" s="55">
        <f t="shared" si="14"/>
        <v>36600</v>
      </c>
      <c r="E158" s="50">
        <v>36600</v>
      </c>
      <c r="F158" s="59"/>
      <c r="G158" s="84">
        <f t="shared" si="15"/>
        <v>30500</v>
      </c>
      <c r="H158" s="85">
        <v>30500</v>
      </c>
      <c r="I158" s="86"/>
      <c r="J158" s="167">
        <f t="shared" si="12"/>
        <v>0.8333333333333334</v>
      </c>
      <c r="K158" s="167">
        <f t="shared" si="13"/>
        <v>0.0007291976630462902</v>
      </c>
    </row>
    <row r="159" spans="1:11" ht="63.75">
      <c r="A159" s="12"/>
      <c r="B159" s="12"/>
      <c r="C159" s="33" t="s">
        <v>204</v>
      </c>
      <c r="D159" s="55">
        <f t="shared" si="14"/>
        <v>230000</v>
      </c>
      <c r="E159" s="50">
        <v>230000</v>
      </c>
      <c r="F159" s="59"/>
      <c r="G159" s="84">
        <f t="shared" si="15"/>
        <v>73200</v>
      </c>
      <c r="H159" s="85">
        <v>73200</v>
      </c>
      <c r="I159" s="86"/>
      <c r="J159" s="167">
        <f t="shared" si="12"/>
        <v>0.3182608695652174</v>
      </c>
      <c r="K159" s="167">
        <f t="shared" si="13"/>
        <v>0.0017500743913110965</v>
      </c>
    </row>
    <row r="160" spans="1:11" ht="38.25">
      <c r="A160" s="1">
        <v>925</v>
      </c>
      <c r="B160" s="1"/>
      <c r="C160" s="31" t="s">
        <v>22</v>
      </c>
      <c r="D160" s="53">
        <f>E160+F160</f>
        <v>723200</v>
      </c>
      <c r="E160" s="47">
        <f>E161</f>
        <v>723200</v>
      </c>
      <c r="F160" s="31">
        <f>F161</f>
        <v>0</v>
      </c>
      <c r="G160" s="78">
        <f>H160+I160</f>
        <v>718840.4299999999</v>
      </c>
      <c r="H160" s="79">
        <f>H161</f>
        <v>718840.4299999999</v>
      </c>
      <c r="I160" s="80">
        <f>I161</f>
        <v>0</v>
      </c>
      <c r="J160" s="10">
        <f t="shared" si="12"/>
        <v>0.993971833517699</v>
      </c>
      <c r="K160" s="10">
        <f t="shared" si="13"/>
        <v>0.017186123333088207</v>
      </c>
    </row>
    <row r="161" spans="1:11" ht="15">
      <c r="A161" s="12"/>
      <c r="B161" s="13">
        <v>92504</v>
      </c>
      <c r="C161" s="32" t="s">
        <v>23</v>
      </c>
      <c r="D161" s="54">
        <f t="shared" si="14"/>
        <v>723200</v>
      </c>
      <c r="E161" s="48">
        <f>SUM(E162:E167)</f>
        <v>723200</v>
      </c>
      <c r="F161" s="58">
        <f>SUM(F162:F167)</f>
        <v>0</v>
      </c>
      <c r="G161" s="81">
        <f t="shared" si="15"/>
        <v>718840.4299999999</v>
      </c>
      <c r="H161" s="82">
        <f>SUM(H162:H167)</f>
        <v>718840.4299999999</v>
      </c>
      <c r="I161" s="83">
        <f>SUM(I162:I167)</f>
        <v>0</v>
      </c>
      <c r="J161" s="25">
        <f t="shared" si="12"/>
        <v>0.993971833517699</v>
      </c>
      <c r="K161" s="25">
        <f t="shared" si="13"/>
        <v>0.017186123333088207</v>
      </c>
    </row>
    <row r="162" spans="1:11" ht="14.25">
      <c r="A162" s="12"/>
      <c r="B162" s="12"/>
      <c r="C162" s="33" t="s">
        <v>205</v>
      </c>
      <c r="D162" s="55">
        <f t="shared" si="14"/>
        <v>152200</v>
      </c>
      <c r="E162" s="50">
        <v>152200</v>
      </c>
      <c r="F162" s="59"/>
      <c r="G162" s="84">
        <f t="shared" si="15"/>
        <v>147904.01</v>
      </c>
      <c r="H162" s="85">
        <v>147904.01</v>
      </c>
      <c r="I162" s="86"/>
      <c r="J162" s="167">
        <f t="shared" si="12"/>
        <v>0.9717740473061761</v>
      </c>
      <c r="K162" s="167">
        <f t="shared" si="13"/>
        <v>0.0035361068343336115</v>
      </c>
    </row>
    <row r="163" spans="1:11" ht="38.25">
      <c r="A163" s="12"/>
      <c r="B163" s="12"/>
      <c r="C163" s="33" t="s">
        <v>84</v>
      </c>
      <c r="D163" s="55">
        <f t="shared" si="14"/>
        <v>271000</v>
      </c>
      <c r="E163" s="50">
        <v>271000</v>
      </c>
      <c r="F163" s="59"/>
      <c r="G163" s="84">
        <f t="shared" si="15"/>
        <v>270999.42</v>
      </c>
      <c r="H163" s="85">
        <v>270999.42</v>
      </c>
      <c r="I163" s="86"/>
      <c r="J163" s="167">
        <f t="shared" si="12"/>
        <v>0.9999978597785977</v>
      </c>
      <c r="K163" s="167">
        <f t="shared" si="13"/>
        <v>0.006479086680357379</v>
      </c>
    </row>
    <row r="164" spans="1:11" ht="63.75">
      <c r="A164" s="12"/>
      <c r="B164" s="12"/>
      <c r="C164" s="33" t="s">
        <v>206</v>
      </c>
      <c r="D164" s="55">
        <f t="shared" si="14"/>
        <v>27600</v>
      </c>
      <c r="E164" s="50">
        <v>27600</v>
      </c>
      <c r="F164" s="59"/>
      <c r="G164" s="84">
        <f t="shared" si="15"/>
        <v>27600</v>
      </c>
      <c r="H164" s="85">
        <v>27600</v>
      </c>
      <c r="I164" s="86"/>
      <c r="J164" s="167">
        <f t="shared" si="12"/>
        <v>1</v>
      </c>
      <c r="K164" s="167">
        <f aca="true" t="shared" si="16" ref="K164:K180">G164/$G$180</f>
        <v>0.0006598641147566429</v>
      </c>
    </row>
    <row r="165" spans="1:11" ht="51">
      <c r="A165" s="12"/>
      <c r="B165" s="12"/>
      <c r="C165" s="33" t="s">
        <v>207</v>
      </c>
      <c r="D165" s="55">
        <f t="shared" si="14"/>
        <v>215400</v>
      </c>
      <c r="E165" s="50">
        <v>215400</v>
      </c>
      <c r="F165" s="59"/>
      <c r="G165" s="84">
        <f t="shared" si="15"/>
        <v>215337</v>
      </c>
      <c r="H165" s="85">
        <v>215337</v>
      </c>
      <c r="I165" s="86"/>
      <c r="J165" s="167">
        <f t="shared" si="12"/>
        <v>0.9997075208913649</v>
      </c>
      <c r="K165" s="167">
        <f t="shared" si="16"/>
        <v>0.005148302857947508</v>
      </c>
    </row>
    <row r="166" spans="1:11" ht="38.25">
      <c r="A166" s="12"/>
      <c r="B166" s="12"/>
      <c r="C166" s="33" t="s">
        <v>208</v>
      </c>
      <c r="D166" s="55">
        <f>E166+F166</f>
        <v>22000</v>
      </c>
      <c r="E166" s="50">
        <v>22000</v>
      </c>
      <c r="F166" s="59"/>
      <c r="G166" s="84">
        <f>H166+I166</f>
        <v>22000</v>
      </c>
      <c r="H166" s="85">
        <v>22000</v>
      </c>
      <c r="I166" s="86"/>
      <c r="J166" s="167">
        <f t="shared" si="12"/>
        <v>1</v>
      </c>
      <c r="K166" s="167">
        <f t="shared" si="16"/>
        <v>0.000525978642197324</v>
      </c>
    </row>
    <row r="167" spans="1:11" ht="38.25">
      <c r="A167" s="12"/>
      <c r="B167" s="12"/>
      <c r="C167" s="33" t="s">
        <v>209</v>
      </c>
      <c r="D167" s="55">
        <f>E167+F167</f>
        <v>35000</v>
      </c>
      <c r="E167" s="50">
        <v>35000</v>
      </c>
      <c r="F167" s="59"/>
      <c r="G167" s="84">
        <f>H167+I167</f>
        <v>35000</v>
      </c>
      <c r="H167" s="85">
        <v>35000</v>
      </c>
      <c r="I167" s="86"/>
      <c r="J167" s="167">
        <f t="shared" si="12"/>
        <v>1</v>
      </c>
      <c r="K167" s="167">
        <f t="shared" si="16"/>
        <v>0.0008367842034957429</v>
      </c>
    </row>
    <row r="168" spans="1:11" ht="19.5" customHeight="1">
      <c r="A168" s="1">
        <v>926</v>
      </c>
      <c r="B168" s="1"/>
      <c r="C168" s="31" t="s">
        <v>24</v>
      </c>
      <c r="D168" s="53">
        <f t="shared" si="14"/>
        <v>3818833</v>
      </c>
      <c r="E168" s="47">
        <f>E169+E176</f>
        <v>3818833</v>
      </c>
      <c r="F168" s="31">
        <f>F169+F176</f>
        <v>0</v>
      </c>
      <c r="G168" s="78">
        <f t="shared" si="15"/>
        <v>580696.84</v>
      </c>
      <c r="H168" s="79">
        <f>H169+H176</f>
        <v>580696.84</v>
      </c>
      <c r="I168" s="80">
        <f>I169+I176</f>
        <v>0</v>
      </c>
      <c r="J168" s="10">
        <f t="shared" si="12"/>
        <v>0.15206133392059826</v>
      </c>
      <c r="K168" s="10">
        <f t="shared" si="16"/>
        <v>0.013883369792339851</v>
      </c>
    </row>
    <row r="169" spans="1:11" ht="15">
      <c r="A169" s="12"/>
      <c r="B169" s="13">
        <v>92601</v>
      </c>
      <c r="C169" s="32" t="s">
        <v>47</v>
      </c>
      <c r="D169" s="54">
        <f t="shared" si="14"/>
        <v>3648833</v>
      </c>
      <c r="E169" s="48">
        <f>SUM(E170:E175)</f>
        <v>3648833</v>
      </c>
      <c r="F169" s="58">
        <f>SUM(F170:F175)</f>
        <v>0</v>
      </c>
      <c r="G169" s="81">
        <f t="shared" si="15"/>
        <v>512640.89</v>
      </c>
      <c r="H169" s="82">
        <f>SUM(H170:H175)</f>
        <v>512640.89</v>
      </c>
      <c r="I169" s="83">
        <f>SUM(I170:I175)</f>
        <v>0</v>
      </c>
      <c r="J169" s="25">
        <f t="shared" si="12"/>
        <v>0.14049447864563822</v>
      </c>
      <c r="K169" s="25">
        <f t="shared" si="16"/>
        <v>0.012256279966228537</v>
      </c>
    </row>
    <row r="170" spans="1:11" ht="51">
      <c r="A170" s="12"/>
      <c r="B170" s="12"/>
      <c r="C170" s="34" t="s">
        <v>210</v>
      </c>
      <c r="D170" s="55">
        <f t="shared" si="14"/>
        <v>253000</v>
      </c>
      <c r="E170" s="50">
        <v>253000</v>
      </c>
      <c r="F170" s="59"/>
      <c r="G170" s="84">
        <f t="shared" si="15"/>
        <v>251851.37</v>
      </c>
      <c r="H170" s="85">
        <v>251851.37</v>
      </c>
      <c r="I170" s="86"/>
      <c r="J170" s="167">
        <f t="shared" si="12"/>
        <v>0.9954599604743083</v>
      </c>
      <c r="K170" s="167">
        <f t="shared" si="16"/>
        <v>0.006021292801278904</v>
      </c>
    </row>
    <row r="171" spans="1:11" ht="38.25">
      <c r="A171" s="12"/>
      <c r="B171" s="12"/>
      <c r="C171" s="174" t="s">
        <v>211</v>
      </c>
      <c r="D171" s="55">
        <f t="shared" si="14"/>
        <v>300000</v>
      </c>
      <c r="E171" s="50">
        <v>300000</v>
      </c>
      <c r="F171" s="59"/>
      <c r="G171" s="84">
        <f t="shared" si="15"/>
        <v>0</v>
      </c>
      <c r="H171" s="85"/>
      <c r="I171" s="86"/>
      <c r="J171" s="167">
        <f t="shared" si="12"/>
        <v>0</v>
      </c>
      <c r="K171" s="167">
        <f t="shared" si="16"/>
        <v>0</v>
      </c>
    </row>
    <row r="172" spans="1:11" ht="25.5">
      <c r="A172" s="12"/>
      <c r="B172" s="12"/>
      <c r="C172" s="34" t="s">
        <v>212</v>
      </c>
      <c r="D172" s="55">
        <f t="shared" si="14"/>
        <v>2828833</v>
      </c>
      <c r="E172" s="50">
        <v>2828833</v>
      </c>
      <c r="F172" s="59"/>
      <c r="G172" s="84">
        <f t="shared" si="15"/>
        <v>0</v>
      </c>
      <c r="H172" s="85"/>
      <c r="I172" s="86"/>
      <c r="J172" s="167">
        <f t="shared" si="12"/>
        <v>0</v>
      </c>
      <c r="K172" s="167">
        <f t="shared" si="16"/>
        <v>0</v>
      </c>
    </row>
    <row r="173" spans="1:11" ht="38.25">
      <c r="A173" s="12"/>
      <c r="B173" s="12"/>
      <c r="C173" s="34" t="s">
        <v>213</v>
      </c>
      <c r="D173" s="55">
        <f t="shared" si="14"/>
        <v>17000</v>
      </c>
      <c r="E173" s="50">
        <v>17000</v>
      </c>
      <c r="F173" s="59"/>
      <c r="G173" s="84">
        <f t="shared" si="15"/>
        <v>16770</v>
      </c>
      <c r="H173" s="85">
        <v>16770</v>
      </c>
      <c r="I173" s="86"/>
      <c r="J173" s="167">
        <f t="shared" si="12"/>
        <v>0.9864705882352941</v>
      </c>
      <c r="K173" s="167">
        <f t="shared" si="16"/>
        <v>0.00040093917407496023</v>
      </c>
    </row>
    <row r="174" spans="1:11" ht="38.25">
      <c r="A174" s="12"/>
      <c r="B174" s="12"/>
      <c r="C174" s="174" t="s">
        <v>214</v>
      </c>
      <c r="D174" s="55">
        <f t="shared" si="14"/>
        <v>200000</v>
      </c>
      <c r="E174" s="50">
        <v>200000</v>
      </c>
      <c r="F174" s="59"/>
      <c r="G174" s="84">
        <f t="shared" si="15"/>
        <v>196115</v>
      </c>
      <c r="H174" s="85">
        <v>196115</v>
      </c>
      <c r="I174" s="86"/>
      <c r="J174" s="167">
        <f t="shared" si="12"/>
        <v>0.980575</v>
      </c>
      <c r="K174" s="167">
        <f t="shared" si="16"/>
        <v>0.004688740973387646</v>
      </c>
    </row>
    <row r="175" spans="1:11" ht="38.25">
      <c r="A175" s="12"/>
      <c r="B175" s="12"/>
      <c r="C175" s="34" t="s">
        <v>215</v>
      </c>
      <c r="D175" s="55">
        <f>E175+F175</f>
        <v>50000</v>
      </c>
      <c r="E175" s="50">
        <v>50000</v>
      </c>
      <c r="F175" s="59"/>
      <c r="G175" s="84">
        <f>H175+I175</f>
        <v>47904.52</v>
      </c>
      <c r="H175" s="85">
        <v>47904.52</v>
      </c>
      <c r="I175" s="86"/>
      <c r="J175" s="167">
        <f t="shared" si="12"/>
        <v>0.9580903999999999</v>
      </c>
      <c r="K175" s="167">
        <f t="shared" si="16"/>
        <v>0.0011453070174870252</v>
      </c>
    </row>
    <row r="176" spans="1:11" ht="15">
      <c r="A176" s="12"/>
      <c r="B176" s="13">
        <v>92695</v>
      </c>
      <c r="C176" s="32" t="s">
        <v>18</v>
      </c>
      <c r="D176" s="54">
        <f t="shared" si="14"/>
        <v>170000</v>
      </c>
      <c r="E176" s="48">
        <f>SUM(E177:E179)</f>
        <v>170000</v>
      </c>
      <c r="F176" s="58">
        <f>SUM(F177:F179)</f>
        <v>0</v>
      </c>
      <c r="G176" s="81">
        <f t="shared" si="15"/>
        <v>68055.95</v>
      </c>
      <c r="H176" s="82">
        <f>SUM(H177:H179)</f>
        <v>68055.95</v>
      </c>
      <c r="I176" s="83">
        <f>SUM(I177:I179)</f>
        <v>0</v>
      </c>
      <c r="J176" s="25">
        <f t="shared" si="12"/>
        <v>0.4003291176470588</v>
      </c>
      <c r="K176" s="25">
        <f t="shared" si="16"/>
        <v>0.0016270898261113171</v>
      </c>
    </row>
    <row r="177" spans="1:11" ht="38.25">
      <c r="A177" s="12"/>
      <c r="B177" s="12"/>
      <c r="C177" s="33" t="s">
        <v>216</v>
      </c>
      <c r="D177" s="55">
        <f t="shared" si="14"/>
        <v>70000</v>
      </c>
      <c r="E177" s="50">
        <v>70000</v>
      </c>
      <c r="F177" s="59"/>
      <c r="G177" s="84">
        <f t="shared" si="15"/>
        <v>68055.95</v>
      </c>
      <c r="H177" s="85">
        <v>68055.95</v>
      </c>
      <c r="I177" s="86"/>
      <c r="J177" s="167">
        <f t="shared" si="12"/>
        <v>0.9722278571428571</v>
      </c>
      <c r="K177" s="167">
        <f t="shared" si="16"/>
        <v>0.0016270898261113171</v>
      </c>
    </row>
    <row r="178" spans="1:11" ht="14.25">
      <c r="A178" s="12"/>
      <c r="B178" s="12"/>
      <c r="C178" s="33" t="s">
        <v>217</v>
      </c>
      <c r="D178" s="55">
        <f t="shared" si="14"/>
        <v>100000</v>
      </c>
      <c r="E178" s="50">
        <v>100000</v>
      </c>
      <c r="F178" s="59"/>
      <c r="G178" s="84">
        <f t="shared" si="15"/>
        <v>0</v>
      </c>
      <c r="H178" s="85"/>
      <c r="I178" s="86"/>
      <c r="J178" s="167">
        <f t="shared" si="12"/>
        <v>0</v>
      </c>
      <c r="K178" s="167">
        <f t="shared" si="16"/>
        <v>0</v>
      </c>
    </row>
    <row r="179" spans="1:11" ht="51">
      <c r="A179" s="12"/>
      <c r="B179" s="12"/>
      <c r="C179" s="33" t="s">
        <v>218</v>
      </c>
      <c r="D179" s="55">
        <f t="shared" si="14"/>
        <v>0</v>
      </c>
      <c r="E179" s="50">
        <v>0</v>
      </c>
      <c r="F179" s="59"/>
      <c r="G179" s="84">
        <f t="shared" si="15"/>
        <v>0</v>
      </c>
      <c r="H179" s="85"/>
      <c r="I179" s="86"/>
      <c r="J179" s="167"/>
      <c r="K179" s="167">
        <f t="shared" si="16"/>
        <v>0</v>
      </c>
    </row>
    <row r="180" spans="1:11" ht="19.5" customHeight="1" thickBot="1">
      <c r="A180" s="1"/>
      <c r="B180" s="1"/>
      <c r="C180" s="41" t="s">
        <v>25</v>
      </c>
      <c r="D180" s="56">
        <f>E180+F180</f>
        <v>54741298</v>
      </c>
      <c r="E180" s="51">
        <f>E4+E28+E34+E44+E54+E94+E103+E118+E131+E150+E160+E168+E127</f>
        <v>45306725</v>
      </c>
      <c r="F180" s="60">
        <f>F4+F28+F34+F44+F54+F94+F103+F118+F131+F150+F160+F168+F127</f>
        <v>9434573</v>
      </c>
      <c r="G180" s="87">
        <f>H180+I180</f>
        <v>41826793.400000006</v>
      </c>
      <c r="H180" s="88">
        <f>H4+H28+H34+H44+H54+H94+H103+H118+H131+H150+H160+H168+H127</f>
        <v>37629767.34</v>
      </c>
      <c r="I180" s="89">
        <f>I4+I28+I34+I44+I54+I94+I103+I118+I131+I150+I160+I168+I127</f>
        <v>4197026.0600000005</v>
      </c>
      <c r="J180" s="42">
        <f t="shared" si="12"/>
        <v>0.7640811403485538</v>
      </c>
      <c r="K180" s="42">
        <f t="shared" si="16"/>
        <v>1</v>
      </c>
    </row>
    <row r="181" spans="1:11" ht="12.75">
      <c r="A181" s="7"/>
      <c r="B181" s="6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7"/>
      <c r="B182" s="6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7"/>
      <c r="B183" s="6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7"/>
      <c r="B184" s="6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7"/>
      <c r="B185" s="6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7"/>
      <c r="B186" s="6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7"/>
      <c r="B187" s="6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7"/>
      <c r="B188" s="6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7"/>
      <c r="B189" s="6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7"/>
      <c r="B190" s="6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7"/>
      <c r="B191" s="6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7"/>
      <c r="B192" s="6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7"/>
      <c r="B193" s="6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7"/>
      <c r="B194" s="6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7"/>
      <c r="B195" s="6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7"/>
      <c r="B196" s="6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7"/>
      <c r="B197" s="6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7"/>
      <c r="B198" s="6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7"/>
      <c r="B199" s="6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7"/>
      <c r="B200" s="6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7"/>
      <c r="B201" s="6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7"/>
      <c r="B202" s="6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7"/>
      <c r="B203" s="6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7"/>
      <c r="B204" s="6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7"/>
      <c r="B205" s="6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7"/>
      <c r="B206" s="6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7"/>
      <c r="B207" s="6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7"/>
      <c r="B208" s="6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7"/>
      <c r="B209" s="6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7"/>
      <c r="B210" s="6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7"/>
      <c r="B211" s="6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7"/>
      <c r="B212" s="6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7"/>
      <c r="B213" s="6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7"/>
      <c r="B214" s="6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7"/>
      <c r="B215" s="6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7"/>
      <c r="B216" s="6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7"/>
      <c r="B217" s="6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7"/>
      <c r="B218" s="6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7"/>
      <c r="B219" s="6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7"/>
      <c r="B220" s="6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7"/>
      <c r="B221" s="6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7"/>
      <c r="B222" s="6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7"/>
      <c r="B223" s="6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7"/>
      <c r="B224" s="6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7"/>
      <c r="B225" s="6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7"/>
      <c r="B226" s="6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7"/>
      <c r="B227" s="6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7"/>
      <c r="B228" s="6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7"/>
      <c r="B229" s="6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7"/>
      <c r="B230" s="6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7"/>
      <c r="B231" s="6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7"/>
      <c r="B232" s="6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7"/>
      <c r="B233" s="6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7"/>
      <c r="B234" s="6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7"/>
      <c r="B235" s="6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7"/>
      <c r="B236" s="6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7"/>
      <c r="B237" s="6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7"/>
      <c r="B238" s="6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7"/>
      <c r="B239" s="6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7"/>
      <c r="B240" s="6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7"/>
      <c r="B241" s="6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7"/>
      <c r="B242" s="6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7"/>
      <c r="B243" s="6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7"/>
      <c r="B244" s="6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7"/>
      <c r="B245" s="6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7"/>
      <c r="B246" s="6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7"/>
      <c r="B247" s="6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7"/>
      <c r="B248" s="6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7"/>
      <c r="B249" s="7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7"/>
      <c r="B250" s="7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7"/>
      <c r="B251" s="7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7"/>
      <c r="B252" s="7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7"/>
      <c r="B253" s="7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7"/>
      <c r="B254" s="7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7"/>
      <c r="B255" s="7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7"/>
      <c r="B256" s="7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7"/>
      <c r="B257" s="7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7"/>
      <c r="B258" s="7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7"/>
      <c r="B259" s="7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7"/>
      <c r="B260" s="7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7"/>
      <c r="B261" s="7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7"/>
      <c r="B262" s="7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7"/>
      <c r="B263" s="7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7"/>
      <c r="B264" s="7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7"/>
      <c r="B265" s="7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7"/>
      <c r="B266" s="7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7"/>
      <c r="B267" s="7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7"/>
      <c r="B268" s="7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7"/>
      <c r="B269" s="7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2.75">
      <c r="B270" s="8"/>
      <c r="C270" s="9"/>
      <c r="D270" s="9"/>
      <c r="E270" s="9"/>
      <c r="F270" s="9"/>
      <c r="G270" s="9"/>
      <c r="H270" s="9"/>
      <c r="I270" s="9"/>
      <c r="J270" s="9"/>
      <c r="K270" s="9"/>
    </row>
    <row r="271" spans="2:11" ht="12.75">
      <c r="B271" s="8"/>
      <c r="C271" s="9"/>
      <c r="D271" s="9"/>
      <c r="E271" s="9"/>
      <c r="F271" s="9"/>
      <c r="G271" s="9"/>
      <c r="H271" s="9"/>
      <c r="I271" s="9"/>
      <c r="J271" s="9"/>
      <c r="K271" s="9"/>
    </row>
    <row r="272" spans="2:11" ht="12.75">
      <c r="B272" s="8"/>
      <c r="C272" s="9"/>
      <c r="D272" s="9"/>
      <c r="E272" s="9"/>
      <c r="F272" s="9"/>
      <c r="G272" s="9"/>
      <c r="H272" s="9"/>
      <c r="I272" s="9"/>
      <c r="J272" s="9"/>
      <c r="K272" s="9"/>
    </row>
    <row r="273" spans="2:11" ht="12.75">
      <c r="B273" s="8"/>
      <c r="C273" s="9"/>
      <c r="D273" s="9"/>
      <c r="E273" s="9"/>
      <c r="F273" s="9"/>
      <c r="G273" s="9"/>
      <c r="H273" s="9"/>
      <c r="I273" s="9"/>
      <c r="J273" s="9"/>
      <c r="K273" s="9"/>
    </row>
    <row r="274" spans="2:11" ht="12.75">
      <c r="B274" s="8"/>
      <c r="C274" s="9"/>
      <c r="D274" s="9"/>
      <c r="E274" s="9"/>
      <c r="F274" s="9"/>
      <c r="G274" s="9"/>
      <c r="H274" s="9"/>
      <c r="I274" s="9"/>
      <c r="J274" s="9"/>
      <c r="K274" s="9"/>
    </row>
    <row r="275" spans="2:11" ht="12.75">
      <c r="B275" s="8"/>
      <c r="C275" s="9"/>
      <c r="D275" s="9"/>
      <c r="E275" s="9"/>
      <c r="F275" s="9"/>
      <c r="G275" s="9"/>
      <c r="H275" s="9"/>
      <c r="I275" s="9"/>
      <c r="J275" s="9"/>
      <c r="K275" s="9"/>
    </row>
    <row r="276" spans="2:11" ht="12.75">
      <c r="B276" s="8"/>
      <c r="C276" s="9"/>
      <c r="D276" s="9"/>
      <c r="E276" s="9"/>
      <c r="F276" s="9"/>
      <c r="G276" s="9"/>
      <c r="H276" s="9"/>
      <c r="I276" s="9"/>
      <c r="J276" s="9"/>
      <c r="K276" s="9"/>
    </row>
    <row r="277" spans="2:11" ht="12.75">
      <c r="B277" s="8"/>
      <c r="C277" s="9"/>
      <c r="D277" s="9"/>
      <c r="E277" s="9"/>
      <c r="F277" s="9"/>
      <c r="G277" s="9"/>
      <c r="H277" s="9"/>
      <c r="I277" s="9"/>
      <c r="J277" s="9"/>
      <c r="K277" s="9"/>
    </row>
    <row r="278" spans="2:11" ht="12.75">
      <c r="B278" s="8"/>
      <c r="C278" s="9"/>
      <c r="D278" s="9"/>
      <c r="E278" s="9"/>
      <c r="F278" s="9"/>
      <c r="G278" s="9"/>
      <c r="H278" s="9"/>
      <c r="I278" s="9"/>
      <c r="J278" s="9"/>
      <c r="K278" s="9"/>
    </row>
    <row r="279" spans="2:11" ht="12.75">
      <c r="B279" s="8"/>
      <c r="C279" s="9"/>
      <c r="D279" s="9"/>
      <c r="E279" s="9"/>
      <c r="F279" s="9"/>
      <c r="G279" s="9"/>
      <c r="H279" s="9"/>
      <c r="I279" s="9"/>
      <c r="J279" s="9"/>
      <c r="K279" s="9"/>
    </row>
    <row r="280" spans="2:11" ht="12.75">
      <c r="B280" s="8"/>
      <c r="C280" s="9"/>
      <c r="D280" s="9"/>
      <c r="E280" s="9"/>
      <c r="F280" s="9"/>
      <c r="G280" s="9"/>
      <c r="H280" s="9"/>
      <c r="I280" s="9"/>
      <c r="J280" s="9"/>
      <c r="K280" s="9"/>
    </row>
    <row r="281" spans="2:11" ht="12.75">
      <c r="B281" s="8"/>
      <c r="C281" s="9"/>
      <c r="D281" s="9"/>
      <c r="E281" s="9"/>
      <c r="F281" s="9"/>
      <c r="G281" s="9"/>
      <c r="H281" s="9"/>
      <c r="I281" s="9"/>
      <c r="J281" s="9"/>
      <c r="K281" s="9"/>
    </row>
    <row r="282" spans="2:11" ht="12.75">
      <c r="B282" s="8"/>
      <c r="C282" s="9"/>
      <c r="D282" s="9"/>
      <c r="E282" s="9"/>
      <c r="F282" s="9"/>
      <c r="G282" s="9"/>
      <c r="H282" s="9"/>
      <c r="I282" s="9"/>
      <c r="J282" s="9"/>
      <c r="K282" s="9"/>
    </row>
    <row r="283" spans="2:11" ht="12.75">
      <c r="B283" s="8"/>
      <c r="C283" s="9"/>
      <c r="D283" s="9"/>
      <c r="E283" s="9"/>
      <c r="F283" s="9"/>
      <c r="G283" s="9"/>
      <c r="H283" s="9"/>
      <c r="I283" s="9"/>
      <c r="J283" s="9"/>
      <c r="K283" s="9"/>
    </row>
    <row r="284" spans="2:11" ht="12.75">
      <c r="B284" s="8"/>
      <c r="C284" s="9"/>
      <c r="D284" s="9"/>
      <c r="E284" s="9"/>
      <c r="F284" s="9"/>
      <c r="G284" s="9"/>
      <c r="H284" s="9"/>
      <c r="I284" s="9"/>
      <c r="J284" s="9"/>
      <c r="K284" s="9"/>
    </row>
    <row r="285" spans="2:11" ht="12.75">
      <c r="B285" s="8"/>
      <c r="C285" s="9"/>
      <c r="D285" s="9"/>
      <c r="E285" s="9"/>
      <c r="F285" s="9"/>
      <c r="G285" s="9"/>
      <c r="H285" s="9"/>
      <c r="I285" s="9"/>
      <c r="J285" s="9"/>
      <c r="K285" s="9"/>
    </row>
    <row r="286" spans="2:11" ht="12.75">
      <c r="B286" s="8"/>
      <c r="C286" s="9"/>
      <c r="D286" s="9"/>
      <c r="E286" s="9"/>
      <c r="F286" s="9"/>
      <c r="G286" s="9"/>
      <c r="H286" s="9"/>
      <c r="I286" s="9"/>
      <c r="J286" s="9"/>
      <c r="K286" s="9"/>
    </row>
    <row r="287" spans="2:11" ht="12.75">
      <c r="B287" s="8"/>
      <c r="C287" s="9"/>
      <c r="D287" s="9"/>
      <c r="E287" s="9"/>
      <c r="F287" s="9"/>
      <c r="G287" s="9"/>
      <c r="H287" s="9"/>
      <c r="I287" s="9"/>
      <c r="J287" s="9"/>
      <c r="K287" s="9"/>
    </row>
    <row r="288" spans="2:11" ht="12.75">
      <c r="B288" s="8"/>
      <c r="C288" s="9"/>
      <c r="D288" s="9"/>
      <c r="E288" s="9"/>
      <c r="F288" s="9"/>
      <c r="G288" s="9"/>
      <c r="H288" s="9"/>
      <c r="I288" s="9"/>
      <c r="J288" s="9"/>
      <c r="K288" s="9"/>
    </row>
    <row r="289" spans="2:11" ht="12.75">
      <c r="B289" s="8"/>
      <c r="C289" s="9"/>
      <c r="D289" s="9"/>
      <c r="E289" s="9"/>
      <c r="F289" s="9"/>
      <c r="G289" s="9"/>
      <c r="H289" s="9"/>
      <c r="I289" s="9"/>
      <c r="J289" s="9"/>
      <c r="K289" s="9"/>
    </row>
    <row r="290" spans="2:11" ht="12.75">
      <c r="B290" s="8"/>
      <c r="C290" s="9"/>
      <c r="D290" s="9"/>
      <c r="E290" s="9"/>
      <c r="F290" s="9"/>
      <c r="G290" s="9"/>
      <c r="H290" s="9"/>
      <c r="I290" s="9"/>
      <c r="J290" s="9"/>
      <c r="K290" s="9"/>
    </row>
    <row r="291" spans="2:11" ht="12.75">
      <c r="B291" s="8"/>
      <c r="C291" s="9"/>
      <c r="D291" s="9"/>
      <c r="E291" s="9"/>
      <c r="F291" s="9"/>
      <c r="G291" s="9"/>
      <c r="H291" s="9"/>
      <c r="I291" s="9"/>
      <c r="J291" s="9"/>
      <c r="K291" s="9"/>
    </row>
    <row r="292" spans="2:11" ht="12.75">
      <c r="B292" s="8"/>
      <c r="C292" s="9"/>
      <c r="D292" s="9"/>
      <c r="E292" s="9"/>
      <c r="F292" s="9"/>
      <c r="G292" s="9"/>
      <c r="H292" s="9"/>
      <c r="I292" s="9"/>
      <c r="J292" s="9"/>
      <c r="K292" s="9"/>
    </row>
    <row r="293" spans="2:11" ht="12.75">
      <c r="B293" s="8"/>
      <c r="C293" s="9"/>
      <c r="D293" s="9"/>
      <c r="E293" s="9"/>
      <c r="F293" s="9"/>
      <c r="G293" s="9"/>
      <c r="H293" s="9"/>
      <c r="I293" s="9"/>
      <c r="J293" s="9"/>
      <c r="K293" s="9"/>
    </row>
    <row r="294" spans="2:11" ht="12.75">
      <c r="B294" s="8"/>
      <c r="C294" s="9"/>
      <c r="D294" s="9"/>
      <c r="E294" s="9"/>
      <c r="F294" s="9"/>
      <c r="G294" s="9"/>
      <c r="H294" s="9"/>
      <c r="I294" s="9"/>
      <c r="J294" s="9"/>
      <c r="K294" s="9"/>
    </row>
    <row r="295" spans="2:11" ht="12.75">
      <c r="B295" s="8"/>
      <c r="C295" s="9"/>
      <c r="D295" s="9"/>
      <c r="E295" s="9"/>
      <c r="F295" s="9"/>
      <c r="G295" s="9"/>
      <c r="H295" s="9"/>
      <c r="I295" s="9"/>
      <c r="J295" s="9"/>
      <c r="K295" s="9"/>
    </row>
    <row r="296" spans="2:11" ht="12.75">
      <c r="B296" s="8"/>
      <c r="C296" s="9"/>
      <c r="D296" s="9"/>
      <c r="E296" s="9"/>
      <c r="F296" s="9"/>
      <c r="G296" s="9"/>
      <c r="H296" s="9"/>
      <c r="I296" s="9"/>
      <c r="J296" s="9"/>
      <c r="K296" s="9"/>
    </row>
    <row r="297" spans="2:11" ht="12.75">
      <c r="B297" s="8"/>
      <c r="C297" s="9"/>
      <c r="D297" s="9"/>
      <c r="E297" s="9"/>
      <c r="F297" s="9"/>
      <c r="G297" s="9"/>
      <c r="H297" s="9"/>
      <c r="I297" s="9"/>
      <c r="J297" s="9"/>
      <c r="K297" s="9"/>
    </row>
    <row r="298" spans="2:11" ht="12.75">
      <c r="B298" s="8"/>
      <c r="C298" s="9"/>
      <c r="D298" s="9"/>
      <c r="E298" s="9"/>
      <c r="F298" s="9"/>
      <c r="G298" s="9"/>
      <c r="H298" s="9"/>
      <c r="I298" s="9"/>
      <c r="J298" s="9"/>
      <c r="K298" s="9"/>
    </row>
    <row r="299" spans="2:11" ht="12.75">
      <c r="B299" s="8"/>
      <c r="C299" s="9"/>
      <c r="D299" s="9"/>
      <c r="E299" s="9"/>
      <c r="F299" s="9"/>
      <c r="G299" s="9"/>
      <c r="H299" s="9"/>
      <c r="I299" s="9"/>
      <c r="J299" s="9"/>
      <c r="K299" s="9"/>
    </row>
    <row r="300" spans="2:11" ht="12.75">
      <c r="B300" s="8"/>
      <c r="C300" s="9"/>
      <c r="D300" s="9"/>
      <c r="E300" s="9"/>
      <c r="F300" s="9"/>
      <c r="G300" s="9"/>
      <c r="H300" s="9"/>
      <c r="I300" s="9"/>
      <c r="J300" s="9"/>
      <c r="K300" s="9"/>
    </row>
    <row r="301" spans="2:11" ht="12.75">
      <c r="B301" s="8"/>
      <c r="C301" s="9"/>
      <c r="D301" s="9"/>
      <c r="E301" s="9"/>
      <c r="F301" s="9"/>
      <c r="G301" s="9"/>
      <c r="H301" s="9"/>
      <c r="I301" s="9"/>
      <c r="J301" s="9"/>
      <c r="K301" s="9"/>
    </row>
    <row r="302" spans="2:11" ht="12.75">
      <c r="B302" s="8"/>
      <c r="C302" s="9"/>
      <c r="D302" s="9"/>
      <c r="E302" s="9"/>
      <c r="F302" s="9"/>
      <c r="G302" s="9"/>
      <c r="H302" s="9"/>
      <c r="I302" s="9"/>
      <c r="J302" s="9"/>
      <c r="K302" s="9"/>
    </row>
    <row r="303" spans="2:11" ht="12.75">
      <c r="B303" s="8"/>
      <c r="C303" s="9"/>
      <c r="D303" s="9"/>
      <c r="E303" s="9"/>
      <c r="F303" s="9"/>
      <c r="G303" s="9"/>
      <c r="H303" s="9"/>
      <c r="I303" s="9"/>
      <c r="J303" s="9"/>
      <c r="K303" s="9"/>
    </row>
    <row r="304" spans="2:11" ht="12.75">
      <c r="B304" s="8"/>
      <c r="C304" s="9"/>
      <c r="D304" s="9"/>
      <c r="E304" s="9"/>
      <c r="F304" s="9"/>
      <c r="G304" s="9"/>
      <c r="H304" s="9"/>
      <c r="I304" s="9"/>
      <c r="J304" s="9"/>
      <c r="K304" s="9"/>
    </row>
    <row r="305" spans="2:11" ht="12.75">
      <c r="B305" s="8"/>
      <c r="C305" s="9"/>
      <c r="D305" s="9"/>
      <c r="E305" s="9"/>
      <c r="F305" s="9"/>
      <c r="G305" s="9"/>
      <c r="H305" s="9"/>
      <c r="I305" s="9"/>
      <c r="J305" s="9"/>
      <c r="K305" s="9"/>
    </row>
    <row r="306" spans="2:11" ht="12.75">
      <c r="B306" s="8"/>
      <c r="C306" s="9"/>
      <c r="D306" s="9"/>
      <c r="E306" s="9"/>
      <c r="F306" s="9"/>
      <c r="G306" s="9"/>
      <c r="H306" s="9"/>
      <c r="I306" s="9"/>
      <c r="J306" s="9"/>
      <c r="K306" s="9"/>
    </row>
    <row r="307" spans="2:11" ht="12.75">
      <c r="B307" s="8"/>
      <c r="C307" s="9"/>
      <c r="D307" s="9"/>
      <c r="E307" s="9"/>
      <c r="F307" s="9"/>
      <c r="G307" s="9"/>
      <c r="H307" s="9"/>
      <c r="I307" s="9"/>
      <c r="J307" s="9"/>
      <c r="K307" s="9"/>
    </row>
    <row r="308" spans="2:11" ht="12.75">
      <c r="B308" s="8"/>
      <c r="C308" s="9"/>
      <c r="D308" s="9"/>
      <c r="E308" s="9"/>
      <c r="F308" s="9"/>
      <c r="G308" s="9"/>
      <c r="H308" s="9"/>
      <c r="I308" s="9"/>
      <c r="J308" s="9"/>
      <c r="K308" s="9"/>
    </row>
    <row r="309" spans="2:11" ht="12.75">
      <c r="B309" s="8"/>
      <c r="C309" s="9"/>
      <c r="D309" s="9"/>
      <c r="E309" s="9"/>
      <c r="F309" s="9"/>
      <c r="G309" s="9"/>
      <c r="H309" s="9"/>
      <c r="I309" s="9"/>
      <c r="J309" s="9"/>
      <c r="K309" s="9"/>
    </row>
    <row r="310" spans="2:11" ht="12.75">
      <c r="B310" s="8"/>
      <c r="C310" s="9"/>
      <c r="D310" s="9"/>
      <c r="E310" s="9"/>
      <c r="F310" s="9"/>
      <c r="G310" s="9"/>
      <c r="H310" s="9"/>
      <c r="I310" s="9"/>
      <c r="J310" s="9"/>
      <c r="K310" s="9"/>
    </row>
    <row r="311" spans="2:11" ht="12.75">
      <c r="B311" s="8"/>
      <c r="C311" s="9"/>
      <c r="D311" s="9"/>
      <c r="E311" s="9"/>
      <c r="F311" s="9"/>
      <c r="G311" s="9"/>
      <c r="H311" s="9"/>
      <c r="I311" s="9"/>
      <c r="J311" s="9"/>
      <c r="K311" s="9"/>
    </row>
    <row r="312" spans="2:11" ht="12.75">
      <c r="B312" s="8"/>
      <c r="C312" s="9"/>
      <c r="D312" s="9"/>
      <c r="E312" s="9"/>
      <c r="F312" s="9"/>
      <c r="G312" s="9"/>
      <c r="H312" s="9"/>
      <c r="I312" s="9"/>
      <c r="J312" s="9"/>
      <c r="K312" s="9"/>
    </row>
    <row r="313" spans="2:11" ht="12.75">
      <c r="B313" s="8"/>
      <c r="C313" s="9"/>
      <c r="D313" s="9"/>
      <c r="E313" s="9"/>
      <c r="F313" s="9"/>
      <c r="G313" s="9"/>
      <c r="H313" s="9"/>
      <c r="I313" s="9"/>
      <c r="J313" s="9"/>
      <c r="K313" s="9"/>
    </row>
    <row r="314" spans="2:11" ht="12.75">
      <c r="B314" s="8"/>
      <c r="C314" s="9"/>
      <c r="D314" s="9"/>
      <c r="E314" s="9"/>
      <c r="F314" s="9"/>
      <c r="G314" s="9"/>
      <c r="H314" s="9"/>
      <c r="I314" s="9"/>
      <c r="J314" s="9"/>
      <c r="K314" s="9"/>
    </row>
    <row r="315" spans="2:11" ht="12.75">
      <c r="B315" s="8"/>
      <c r="C315" s="9"/>
      <c r="D315" s="9"/>
      <c r="E315" s="9"/>
      <c r="F315" s="9"/>
      <c r="G315" s="9"/>
      <c r="H315" s="9"/>
      <c r="I315" s="9"/>
      <c r="J315" s="9"/>
      <c r="K315" s="9"/>
    </row>
    <row r="316" spans="2:11" ht="12.75">
      <c r="B316" s="8"/>
      <c r="C316" s="9"/>
      <c r="D316" s="9"/>
      <c r="E316" s="9"/>
      <c r="F316" s="9"/>
      <c r="G316" s="9"/>
      <c r="H316" s="9"/>
      <c r="I316" s="9"/>
      <c r="J316" s="9"/>
      <c r="K316" s="9"/>
    </row>
    <row r="317" spans="2:11" ht="12.75">
      <c r="B317" s="8"/>
      <c r="C317" s="9"/>
      <c r="D317" s="9"/>
      <c r="E317" s="9"/>
      <c r="F317" s="9"/>
      <c r="G317" s="9"/>
      <c r="H317" s="9"/>
      <c r="I317" s="9"/>
      <c r="J317" s="9"/>
      <c r="K317" s="9"/>
    </row>
    <row r="318" spans="2:11" ht="12.75">
      <c r="B318" s="8"/>
      <c r="C318" s="9"/>
      <c r="D318" s="9"/>
      <c r="E318" s="9"/>
      <c r="F318" s="9"/>
      <c r="G318" s="9"/>
      <c r="H318" s="9"/>
      <c r="I318" s="9"/>
      <c r="J318" s="9"/>
      <c r="K318" s="9"/>
    </row>
    <row r="319" spans="2:11" ht="12.75">
      <c r="B319" s="8"/>
      <c r="C319" s="9"/>
      <c r="D319" s="9"/>
      <c r="E319" s="9"/>
      <c r="F319" s="9"/>
      <c r="G319" s="9"/>
      <c r="H319" s="9"/>
      <c r="I319" s="9"/>
      <c r="J319" s="9"/>
      <c r="K319" s="9"/>
    </row>
    <row r="320" spans="2:11" ht="12.75">
      <c r="B320" s="8"/>
      <c r="C320" s="9"/>
      <c r="D320" s="9"/>
      <c r="E320" s="9"/>
      <c r="F320" s="9"/>
      <c r="G320" s="9"/>
      <c r="H320" s="9"/>
      <c r="I320" s="9"/>
      <c r="J320" s="9"/>
      <c r="K320" s="9"/>
    </row>
    <row r="321" spans="2:11" ht="12.75">
      <c r="B321" s="8"/>
      <c r="C321" s="9"/>
      <c r="D321" s="9"/>
      <c r="E321" s="9"/>
      <c r="F321" s="9"/>
      <c r="G321" s="9"/>
      <c r="H321" s="9"/>
      <c r="I321" s="9"/>
      <c r="J321" s="9"/>
      <c r="K321" s="9"/>
    </row>
    <row r="322" spans="2:11" ht="12.75">
      <c r="B322" s="8"/>
      <c r="C322" s="9"/>
      <c r="D322" s="9"/>
      <c r="E322" s="9"/>
      <c r="F322" s="9"/>
      <c r="G322" s="9"/>
      <c r="H322" s="9"/>
      <c r="I322" s="9"/>
      <c r="J322" s="9"/>
      <c r="K322" s="9"/>
    </row>
    <row r="323" spans="2:11" ht="12.75">
      <c r="B323" s="8"/>
      <c r="C323" s="9"/>
      <c r="D323" s="9"/>
      <c r="E323" s="9"/>
      <c r="F323" s="9"/>
      <c r="G323" s="9"/>
      <c r="H323" s="9"/>
      <c r="I323" s="9"/>
      <c r="J323" s="9"/>
      <c r="K323" s="9"/>
    </row>
    <row r="324" spans="2:11" ht="12.75">
      <c r="B324" s="8"/>
      <c r="C324" s="9"/>
      <c r="D324" s="9"/>
      <c r="E324" s="9"/>
      <c r="F324" s="9"/>
      <c r="G324" s="9"/>
      <c r="H324" s="9"/>
      <c r="I324" s="9"/>
      <c r="J324" s="9"/>
      <c r="K324" s="9"/>
    </row>
    <row r="325" spans="2:11" ht="12.75">
      <c r="B325" s="8"/>
      <c r="C325" s="9"/>
      <c r="D325" s="9"/>
      <c r="E325" s="9"/>
      <c r="F325" s="9"/>
      <c r="G325" s="9"/>
      <c r="H325" s="9"/>
      <c r="I325" s="9"/>
      <c r="J325" s="9"/>
      <c r="K325" s="9"/>
    </row>
    <row r="326" spans="2:11" ht="12.75">
      <c r="B326" s="8"/>
      <c r="C326" s="9"/>
      <c r="D326" s="9"/>
      <c r="E326" s="9"/>
      <c r="F326" s="9"/>
      <c r="G326" s="9"/>
      <c r="H326" s="9"/>
      <c r="I326" s="9"/>
      <c r="J326" s="9"/>
      <c r="K326" s="9"/>
    </row>
    <row r="327" spans="2:11" ht="12.75">
      <c r="B327" s="8"/>
      <c r="C327" s="9"/>
      <c r="D327" s="9"/>
      <c r="E327" s="9"/>
      <c r="F327" s="9"/>
      <c r="G327" s="9"/>
      <c r="H327" s="9"/>
      <c r="I327" s="9"/>
      <c r="J327" s="9"/>
      <c r="K327" s="9"/>
    </row>
    <row r="328" spans="2:11" ht="12.75">
      <c r="B328" s="8"/>
      <c r="C328" s="9"/>
      <c r="D328" s="9"/>
      <c r="E328" s="9"/>
      <c r="F328" s="9"/>
      <c r="G328" s="9"/>
      <c r="H328" s="9"/>
      <c r="I328" s="9"/>
      <c r="J328" s="9"/>
      <c r="K328" s="9"/>
    </row>
    <row r="329" spans="2:11" ht="12.75">
      <c r="B329" s="8"/>
      <c r="C329" s="9"/>
      <c r="D329" s="9"/>
      <c r="E329" s="9"/>
      <c r="F329" s="9"/>
      <c r="G329" s="9"/>
      <c r="H329" s="9"/>
      <c r="I329" s="9"/>
      <c r="J329" s="9"/>
      <c r="K329" s="9"/>
    </row>
    <row r="330" spans="2:11" ht="12.75">
      <c r="B330" s="8"/>
      <c r="C330" s="9"/>
      <c r="D330" s="9"/>
      <c r="E330" s="9"/>
      <c r="F330" s="9"/>
      <c r="G330" s="9"/>
      <c r="H330" s="9"/>
      <c r="I330" s="9"/>
      <c r="J330" s="9"/>
      <c r="K330" s="9"/>
    </row>
    <row r="331" spans="2:11" ht="12.75">
      <c r="B331" s="8"/>
      <c r="C331" s="9"/>
      <c r="D331" s="9"/>
      <c r="E331" s="9"/>
      <c r="F331" s="9"/>
      <c r="G331" s="9"/>
      <c r="H331" s="9"/>
      <c r="I331" s="9"/>
      <c r="J331" s="9"/>
      <c r="K331" s="9"/>
    </row>
    <row r="332" spans="2:11" ht="12.75">
      <c r="B332" s="8"/>
      <c r="C332" s="9"/>
      <c r="D332" s="9"/>
      <c r="E332" s="9"/>
      <c r="F332" s="9"/>
      <c r="G332" s="9"/>
      <c r="H332" s="9"/>
      <c r="I332" s="9"/>
      <c r="J332" s="9"/>
      <c r="K332" s="9"/>
    </row>
    <row r="333" spans="2:11" ht="12.75">
      <c r="B333" s="8"/>
      <c r="C333" s="9"/>
      <c r="D333" s="9"/>
      <c r="E333" s="9"/>
      <c r="F333" s="9"/>
      <c r="G333" s="9"/>
      <c r="H333" s="9"/>
      <c r="I333" s="9"/>
      <c r="J333" s="9"/>
      <c r="K333" s="9"/>
    </row>
    <row r="334" spans="2:11" ht="12.75">
      <c r="B334" s="8"/>
      <c r="C334" s="9"/>
      <c r="D334" s="9"/>
      <c r="E334" s="9"/>
      <c r="F334" s="9"/>
      <c r="G334" s="9"/>
      <c r="H334" s="9"/>
      <c r="I334" s="9"/>
      <c r="J334" s="9"/>
      <c r="K334" s="9"/>
    </row>
    <row r="335" spans="2:11" ht="12.75">
      <c r="B335" s="8"/>
      <c r="C335" s="9"/>
      <c r="D335" s="9"/>
      <c r="E335" s="9"/>
      <c r="F335" s="9"/>
      <c r="G335" s="9"/>
      <c r="H335" s="9"/>
      <c r="I335" s="9"/>
      <c r="J335" s="9"/>
      <c r="K335" s="9"/>
    </row>
    <row r="336" spans="2:11" ht="12.75">
      <c r="B336" s="8"/>
      <c r="C336" s="9"/>
      <c r="D336" s="9"/>
      <c r="E336" s="9"/>
      <c r="F336" s="9"/>
      <c r="G336" s="9"/>
      <c r="H336" s="9"/>
      <c r="I336" s="9"/>
      <c r="J336" s="9"/>
      <c r="K336" s="9"/>
    </row>
    <row r="337" spans="2:11" ht="12.75">
      <c r="B337" s="8"/>
      <c r="C337" s="9"/>
      <c r="D337" s="9"/>
      <c r="E337" s="9"/>
      <c r="F337" s="9"/>
      <c r="G337" s="9"/>
      <c r="H337" s="9"/>
      <c r="I337" s="9"/>
      <c r="J337" s="9"/>
      <c r="K337" s="9"/>
    </row>
    <row r="338" spans="2:11" ht="12.75">
      <c r="B338" s="8"/>
      <c r="C338" s="9"/>
      <c r="D338" s="9"/>
      <c r="E338" s="9"/>
      <c r="F338" s="9"/>
      <c r="G338" s="9"/>
      <c r="H338" s="9"/>
      <c r="I338" s="9"/>
      <c r="J338" s="9"/>
      <c r="K338" s="9"/>
    </row>
    <row r="339" spans="2:11" ht="12.75">
      <c r="B339" s="8"/>
      <c r="C339" s="9"/>
      <c r="D339" s="9"/>
      <c r="E339" s="9"/>
      <c r="F339" s="9"/>
      <c r="G339" s="9"/>
      <c r="H339" s="9"/>
      <c r="I339" s="9"/>
      <c r="J339" s="9"/>
      <c r="K339" s="9"/>
    </row>
    <row r="340" spans="2:11" ht="12.75">
      <c r="B340" s="8"/>
      <c r="C340" s="9"/>
      <c r="D340" s="9"/>
      <c r="E340" s="9"/>
      <c r="F340" s="9"/>
      <c r="G340" s="9"/>
      <c r="H340" s="9"/>
      <c r="I340" s="9"/>
      <c r="J340" s="9"/>
      <c r="K340" s="9"/>
    </row>
    <row r="341" spans="2:11" ht="12.75">
      <c r="B341" s="8"/>
      <c r="C341" s="9"/>
      <c r="D341" s="9"/>
      <c r="E341" s="9"/>
      <c r="F341" s="9"/>
      <c r="G341" s="9"/>
      <c r="H341" s="9"/>
      <c r="I341" s="9"/>
      <c r="J341" s="9"/>
      <c r="K341" s="9"/>
    </row>
    <row r="342" spans="2:11" ht="12.75">
      <c r="B342" s="8"/>
      <c r="C342" s="9"/>
      <c r="D342" s="9"/>
      <c r="E342" s="9"/>
      <c r="F342" s="9"/>
      <c r="G342" s="9"/>
      <c r="H342" s="9"/>
      <c r="I342" s="9"/>
      <c r="J342" s="9"/>
      <c r="K342" s="9"/>
    </row>
    <row r="343" spans="2:11" ht="12.75">
      <c r="B343" s="8"/>
      <c r="C343" s="9"/>
      <c r="D343" s="9"/>
      <c r="E343" s="9"/>
      <c r="F343" s="9"/>
      <c r="G343" s="9"/>
      <c r="H343" s="9"/>
      <c r="I343" s="9"/>
      <c r="J343" s="9"/>
      <c r="K343" s="9"/>
    </row>
    <row r="344" spans="2:11" ht="12.75">
      <c r="B344" s="8"/>
      <c r="C344" s="9"/>
      <c r="D344" s="9"/>
      <c r="E344" s="9"/>
      <c r="F344" s="9"/>
      <c r="G344" s="9"/>
      <c r="H344" s="9"/>
      <c r="I344" s="9"/>
      <c r="J344" s="9"/>
      <c r="K344" s="9"/>
    </row>
    <row r="345" spans="2:11" ht="12.75">
      <c r="B345" s="8"/>
      <c r="C345" s="9"/>
      <c r="D345" s="9"/>
      <c r="E345" s="9"/>
      <c r="F345" s="9"/>
      <c r="G345" s="9"/>
      <c r="H345" s="9"/>
      <c r="I345" s="9"/>
      <c r="J345" s="9"/>
      <c r="K345" s="9"/>
    </row>
    <row r="346" spans="2:11" ht="12.75">
      <c r="B346" s="8"/>
      <c r="C346" s="9"/>
      <c r="D346" s="9"/>
      <c r="E346" s="9"/>
      <c r="F346" s="9"/>
      <c r="G346" s="9"/>
      <c r="H346" s="9"/>
      <c r="I346" s="9"/>
      <c r="J346" s="9"/>
      <c r="K346" s="9"/>
    </row>
    <row r="347" spans="2:11" ht="12.75">
      <c r="B347" s="8"/>
      <c r="C347" s="9"/>
      <c r="D347" s="9"/>
      <c r="E347" s="9"/>
      <c r="F347" s="9"/>
      <c r="G347" s="9"/>
      <c r="H347" s="9"/>
      <c r="I347" s="9"/>
      <c r="J347" s="9"/>
      <c r="K347" s="9"/>
    </row>
    <row r="348" spans="2:11" ht="12.75">
      <c r="B348" s="8"/>
      <c r="C348" s="9"/>
      <c r="D348" s="9"/>
      <c r="E348" s="9"/>
      <c r="F348" s="9"/>
      <c r="G348" s="9"/>
      <c r="H348" s="9"/>
      <c r="I348" s="9"/>
      <c r="J348" s="9"/>
      <c r="K348" s="9"/>
    </row>
    <row r="349" spans="2:11" ht="12.75">
      <c r="B349" s="8"/>
      <c r="C349" s="9"/>
      <c r="D349" s="9"/>
      <c r="E349" s="9"/>
      <c r="F349" s="9"/>
      <c r="G349" s="9"/>
      <c r="H349" s="9"/>
      <c r="I349" s="9"/>
      <c r="J349" s="9"/>
      <c r="K349" s="9"/>
    </row>
    <row r="350" spans="2:11" ht="12.75">
      <c r="B350" s="8"/>
      <c r="C350" s="9"/>
      <c r="D350" s="9"/>
      <c r="E350" s="9"/>
      <c r="F350" s="9"/>
      <c r="G350" s="9"/>
      <c r="H350" s="9"/>
      <c r="I350" s="9"/>
      <c r="J350" s="9"/>
      <c r="K350" s="9"/>
    </row>
    <row r="351" spans="2:11" ht="12.75">
      <c r="B351" s="8"/>
      <c r="C351" s="9"/>
      <c r="D351" s="9"/>
      <c r="E351" s="9"/>
      <c r="F351" s="9"/>
      <c r="G351" s="9"/>
      <c r="H351" s="9"/>
      <c r="I351" s="9"/>
      <c r="J351" s="9"/>
      <c r="K351" s="9"/>
    </row>
    <row r="352" spans="2:11" ht="12.75">
      <c r="B352" s="8"/>
      <c r="C352" s="9"/>
      <c r="D352" s="9"/>
      <c r="E352" s="9"/>
      <c r="F352" s="9"/>
      <c r="G352" s="9"/>
      <c r="H352" s="9"/>
      <c r="I352" s="9"/>
      <c r="J352" s="9"/>
      <c r="K352" s="9"/>
    </row>
    <row r="353" spans="2:11" ht="12.75">
      <c r="B353" s="8"/>
      <c r="C353" s="9"/>
      <c r="D353" s="9"/>
      <c r="E353" s="9"/>
      <c r="F353" s="9"/>
      <c r="G353" s="9"/>
      <c r="H353" s="9"/>
      <c r="I353" s="9"/>
      <c r="J353" s="9"/>
      <c r="K353" s="9"/>
    </row>
    <row r="354" spans="2:11" ht="12.75">
      <c r="B354" s="8"/>
      <c r="C354" s="9"/>
      <c r="D354" s="9"/>
      <c r="E354" s="9"/>
      <c r="F354" s="9"/>
      <c r="G354" s="9"/>
      <c r="H354" s="9"/>
      <c r="I354" s="9"/>
      <c r="J354" s="9"/>
      <c r="K354" s="9"/>
    </row>
    <row r="355" spans="2:11" ht="12.75">
      <c r="B355" s="8"/>
      <c r="C355" s="9"/>
      <c r="D355" s="9"/>
      <c r="E355" s="9"/>
      <c r="F355" s="9"/>
      <c r="G355" s="9"/>
      <c r="H355" s="9"/>
      <c r="I355" s="9"/>
      <c r="J355" s="9"/>
      <c r="K355" s="9"/>
    </row>
    <row r="356" spans="2:11" ht="12.75">
      <c r="B356" s="8"/>
      <c r="C356" s="9"/>
      <c r="D356" s="9"/>
      <c r="E356" s="9"/>
      <c r="F356" s="9"/>
      <c r="G356" s="9"/>
      <c r="H356" s="9"/>
      <c r="I356" s="9"/>
      <c r="J356" s="9"/>
      <c r="K356" s="9"/>
    </row>
    <row r="357" spans="2:11" ht="12.75">
      <c r="B357" s="8"/>
      <c r="C357" s="9"/>
      <c r="D357" s="9"/>
      <c r="E357" s="9"/>
      <c r="F357" s="9"/>
      <c r="G357" s="9"/>
      <c r="H357" s="9"/>
      <c r="I357" s="9"/>
      <c r="J357" s="9"/>
      <c r="K357" s="9"/>
    </row>
    <row r="358" spans="2:11" ht="12.75">
      <c r="B358" s="8"/>
      <c r="C358" s="9"/>
      <c r="D358" s="9"/>
      <c r="E358" s="9"/>
      <c r="F358" s="9"/>
      <c r="G358" s="9"/>
      <c r="H358" s="9"/>
      <c r="I358" s="9"/>
      <c r="J358" s="9"/>
      <c r="K358" s="9"/>
    </row>
    <row r="359" spans="2:11" ht="12.75">
      <c r="B359" s="8"/>
      <c r="C359" s="9"/>
      <c r="D359" s="9"/>
      <c r="E359" s="9"/>
      <c r="F359" s="9"/>
      <c r="G359" s="9"/>
      <c r="H359" s="9"/>
      <c r="I359" s="9"/>
      <c r="J359" s="9"/>
      <c r="K359" s="9"/>
    </row>
    <row r="360" spans="2:11" ht="12.75">
      <c r="B360" s="8"/>
      <c r="C360" s="9"/>
      <c r="D360" s="9"/>
      <c r="E360" s="9"/>
      <c r="F360" s="9"/>
      <c r="G360" s="9"/>
      <c r="H360" s="9"/>
      <c r="I360" s="9"/>
      <c r="J360" s="9"/>
      <c r="K360" s="9"/>
    </row>
    <row r="361" spans="2:11" ht="12.75">
      <c r="B361" s="8"/>
      <c r="C361" s="9"/>
      <c r="D361" s="9"/>
      <c r="E361" s="9"/>
      <c r="F361" s="9"/>
      <c r="G361" s="9"/>
      <c r="H361" s="9"/>
      <c r="I361" s="9"/>
      <c r="J361" s="9"/>
      <c r="K361" s="9"/>
    </row>
    <row r="362" spans="2:11" ht="12.75">
      <c r="B362" s="8"/>
      <c r="C362" s="9"/>
      <c r="D362" s="9"/>
      <c r="E362" s="9"/>
      <c r="F362" s="9"/>
      <c r="G362" s="9"/>
      <c r="H362" s="9"/>
      <c r="I362" s="9"/>
      <c r="J362" s="9"/>
      <c r="K362" s="9"/>
    </row>
    <row r="363" spans="2:11" ht="12.75">
      <c r="B363" s="8"/>
      <c r="C363" s="9"/>
      <c r="D363" s="9"/>
      <c r="E363" s="9"/>
      <c r="F363" s="9"/>
      <c r="G363" s="9"/>
      <c r="H363" s="9"/>
      <c r="I363" s="9"/>
      <c r="J363" s="9"/>
      <c r="K363" s="9"/>
    </row>
    <row r="364" spans="2:11" ht="12.75">
      <c r="B364" s="8"/>
      <c r="C364" s="9"/>
      <c r="D364" s="9"/>
      <c r="E364" s="9"/>
      <c r="F364" s="9"/>
      <c r="G364" s="9"/>
      <c r="H364" s="9"/>
      <c r="I364" s="9"/>
      <c r="J364" s="9"/>
      <c r="K364" s="9"/>
    </row>
    <row r="365" spans="2:11" ht="12.75">
      <c r="B365" s="8"/>
      <c r="C365" s="9"/>
      <c r="D365" s="9"/>
      <c r="E365" s="9"/>
      <c r="F365" s="9"/>
      <c r="G365" s="9"/>
      <c r="H365" s="9"/>
      <c r="I365" s="9"/>
      <c r="J365" s="9"/>
      <c r="K365" s="9"/>
    </row>
    <row r="366" spans="2:11" ht="12.75">
      <c r="B366" s="8"/>
      <c r="C366" s="9"/>
      <c r="D366" s="9"/>
      <c r="E366" s="9"/>
      <c r="F366" s="9"/>
      <c r="G366" s="9"/>
      <c r="H366" s="9"/>
      <c r="I366" s="9"/>
      <c r="J366" s="9"/>
      <c r="K366" s="9"/>
    </row>
    <row r="367" spans="2:11" ht="12.75">
      <c r="B367" s="8"/>
      <c r="C367" s="9"/>
      <c r="D367" s="9"/>
      <c r="E367" s="9"/>
      <c r="F367" s="9"/>
      <c r="G367" s="9"/>
      <c r="H367" s="9"/>
      <c r="I367" s="9"/>
      <c r="J367" s="9"/>
      <c r="K367" s="9"/>
    </row>
    <row r="368" spans="2:11" ht="12.75">
      <c r="B368" s="8"/>
      <c r="C368" s="9"/>
      <c r="D368" s="9"/>
      <c r="E368" s="9"/>
      <c r="F368" s="9"/>
      <c r="G368" s="9"/>
      <c r="H368" s="9"/>
      <c r="I368" s="9"/>
      <c r="J368" s="9"/>
      <c r="K368" s="9"/>
    </row>
    <row r="369" spans="2:11" ht="12.75">
      <c r="B369" s="8"/>
      <c r="C369" s="9"/>
      <c r="D369" s="9"/>
      <c r="E369" s="9"/>
      <c r="F369" s="9"/>
      <c r="G369" s="9"/>
      <c r="H369" s="9"/>
      <c r="I369" s="9"/>
      <c r="J369" s="9"/>
      <c r="K369" s="9"/>
    </row>
    <row r="370" spans="2:11" ht="12.75">
      <c r="B370" s="8"/>
      <c r="C370" s="9"/>
      <c r="D370" s="9"/>
      <c r="E370" s="9"/>
      <c r="F370" s="9"/>
      <c r="G370" s="9"/>
      <c r="H370" s="9"/>
      <c r="I370" s="9"/>
      <c r="J370" s="9"/>
      <c r="K370" s="9"/>
    </row>
    <row r="371" spans="2:11" ht="12.75">
      <c r="B371" s="8"/>
      <c r="C371" s="9"/>
      <c r="D371" s="9"/>
      <c r="E371" s="9"/>
      <c r="F371" s="9"/>
      <c r="G371" s="9"/>
      <c r="H371" s="9"/>
      <c r="I371" s="9"/>
      <c r="J371" s="9"/>
      <c r="K371" s="9"/>
    </row>
    <row r="372" spans="2:11" ht="12.75">
      <c r="B372" s="8"/>
      <c r="C372" s="9"/>
      <c r="D372" s="9"/>
      <c r="E372" s="9"/>
      <c r="F372" s="9"/>
      <c r="G372" s="9"/>
      <c r="H372" s="9"/>
      <c r="I372" s="9"/>
      <c r="J372" s="9"/>
      <c r="K372" s="9"/>
    </row>
    <row r="373" spans="2:11" ht="12.75">
      <c r="B373" s="8"/>
      <c r="C373" s="9"/>
      <c r="D373" s="9"/>
      <c r="E373" s="9"/>
      <c r="F373" s="9"/>
      <c r="G373" s="9"/>
      <c r="H373" s="9"/>
      <c r="I373" s="9"/>
      <c r="J373" s="9"/>
      <c r="K373" s="9"/>
    </row>
    <row r="374" spans="2:11" ht="12.75">
      <c r="B374" s="8"/>
      <c r="C374" s="9"/>
      <c r="D374" s="9"/>
      <c r="E374" s="9"/>
      <c r="F374" s="9"/>
      <c r="G374" s="9"/>
      <c r="H374" s="9"/>
      <c r="I374" s="9"/>
      <c r="J374" s="9"/>
      <c r="K374" s="9"/>
    </row>
    <row r="375" spans="2:11" ht="12.75">
      <c r="B375" s="8"/>
      <c r="C375" s="9"/>
      <c r="D375" s="9"/>
      <c r="E375" s="9"/>
      <c r="F375" s="9"/>
      <c r="G375" s="9"/>
      <c r="H375" s="9"/>
      <c r="I375" s="9"/>
      <c r="J375" s="9"/>
      <c r="K375" s="9"/>
    </row>
    <row r="376" spans="2:11" ht="12.75">
      <c r="B376" s="8"/>
      <c r="C376" s="9"/>
      <c r="D376" s="9"/>
      <c r="E376" s="9"/>
      <c r="F376" s="9"/>
      <c r="G376" s="9"/>
      <c r="H376" s="9"/>
      <c r="I376" s="9"/>
      <c r="J376" s="9"/>
      <c r="K376" s="9"/>
    </row>
    <row r="377" spans="2:11" ht="12.75">
      <c r="B377" s="8"/>
      <c r="C377" s="9"/>
      <c r="D377" s="9"/>
      <c r="E377" s="9"/>
      <c r="F377" s="9"/>
      <c r="G377" s="9"/>
      <c r="H377" s="9"/>
      <c r="I377" s="9"/>
      <c r="J377" s="9"/>
      <c r="K377" s="9"/>
    </row>
    <row r="378" spans="2:11" ht="12.75">
      <c r="B378" s="8"/>
      <c r="C378" s="9"/>
      <c r="D378" s="9"/>
      <c r="E378" s="9"/>
      <c r="F378" s="9"/>
      <c r="G378" s="9"/>
      <c r="H378" s="9"/>
      <c r="I378" s="9"/>
      <c r="J378" s="9"/>
      <c r="K378" s="9"/>
    </row>
    <row r="379" spans="2:11" ht="12.75">
      <c r="B379" s="8"/>
      <c r="C379" s="9"/>
      <c r="D379" s="9"/>
      <c r="E379" s="9"/>
      <c r="F379" s="9"/>
      <c r="G379" s="9"/>
      <c r="H379" s="9"/>
      <c r="I379" s="9"/>
      <c r="J379" s="9"/>
      <c r="K379" s="9"/>
    </row>
    <row r="380" spans="2:11" ht="12.75">
      <c r="B380" s="8"/>
      <c r="C380" s="9"/>
      <c r="D380" s="9"/>
      <c r="E380" s="9"/>
      <c r="F380" s="9"/>
      <c r="G380" s="9"/>
      <c r="H380" s="9"/>
      <c r="I380" s="9"/>
      <c r="J380" s="9"/>
      <c r="K380" s="9"/>
    </row>
    <row r="381" spans="2:11" ht="12.75">
      <c r="B381" s="8"/>
      <c r="C381" s="9"/>
      <c r="D381" s="9"/>
      <c r="E381" s="9"/>
      <c r="F381" s="9"/>
      <c r="G381" s="9"/>
      <c r="H381" s="9"/>
      <c r="I381" s="9"/>
      <c r="J381" s="9"/>
      <c r="K381" s="9"/>
    </row>
    <row r="382" spans="2:11" ht="12.75">
      <c r="B382" s="8"/>
      <c r="C382" s="9"/>
      <c r="D382" s="9"/>
      <c r="E382" s="9"/>
      <c r="F382" s="9"/>
      <c r="G382" s="9"/>
      <c r="H382" s="9"/>
      <c r="I382" s="9"/>
      <c r="J382" s="9"/>
      <c r="K382" s="9"/>
    </row>
    <row r="383" spans="2:11" ht="12.75">
      <c r="B383" s="8"/>
      <c r="C383" s="9"/>
      <c r="D383" s="9"/>
      <c r="E383" s="9"/>
      <c r="F383" s="9"/>
      <c r="G383" s="9"/>
      <c r="H383" s="9"/>
      <c r="I383" s="9"/>
      <c r="J383" s="9"/>
      <c r="K383" s="9"/>
    </row>
    <row r="384" spans="2:11" ht="12.75">
      <c r="B384" s="8"/>
      <c r="C384" s="9"/>
      <c r="D384" s="9"/>
      <c r="E384" s="9"/>
      <c r="F384" s="9"/>
      <c r="G384" s="9"/>
      <c r="H384" s="9"/>
      <c r="I384" s="9"/>
      <c r="J384" s="9"/>
      <c r="K384" s="9"/>
    </row>
    <row r="385" spans="2:11" ht="12.75">
      <c r="B385" s="8"/>
      <c r="C385" s="9"/>
      <c r="D385" s="9"/>
      <c r="E385" s="9"/>
      <c r="F385" s="9"/>
      <c r="G385" s="9"/>
      <c r="H385" s="9"/>
      <c r="I385" s="9"/>
      <c r="J385" s="9"/>
      <c r="K385" s="9"/>
    </row>
    <row r="386" spans="2:11" ht="12.75">
      <c r="B386" s="8"/>
      <c r="C386" s="9"/>
      <c r="D386" s="9"/>
      <c r="E386" s="9"/>
      <c r="F386" s="9"/>
      <c r="G386" s="9"/>
      <c r="H386" s="9"/>
      <c r="I386" s="9"/>
      <c r="J386" s="9"/>
      <c r="K386" s="9"/>
    </row>
    <row r="387" spans="2:11" ht="12.75">
      <c r="B387" s="8"/>
      <c r="C387" s="9"/>
      <c r="D387" s="9"/>
      <c r="E387" s="9"/>
      <c r="F387" s="9"/>
      <c r="G387" s="9"/>
      <c r="H387" s="9"/>
      <c r="I387" s="9"/>
      <c r="J387" s="9"/>
      <c r="K387" s="9"/>
    </row>
    <row r="388" spans="2:11" ht="12.75">
      <c r="B388" s="8"/>
      <c r="C388" s="9"/>
      <c r="D388" s="9"/>
      <c r="E388" s="9"/>
      <c r="F388" s="9"/>
      <c r="G388" s="9"/>
      <c r="H388" s="9"/>
      <c r="I388" s="9"/>
      <c r="J388" s="9"/>
      <c r="K388" s="9"/>
    </row>
    <row r="389" spans="2:11" ht="12.75">
      <c r="B389" s="8"/>
      <c r="C389" s="9"/>
      <c r="D389" s="9"/>
      <c r="E389" s="9"/>
      <c r="F389" s="9"/>
      <c r="G389" s="9"/>
      <c r="H389" s="9"/>
      <c r="I389" s="9"/>
      <c r="J389" s="9"/>
      <c r="K389" s="9"/>
    </row>
    <row r="390" spans="2:11" ht="12.75">
      <c r="B390" s="8"/>
      <c r="C390" s="9"/>
      <c r="D390" s="9"/>
      <c r="E390" s="9"/>
      <c r="F390" s="9"/>
      <c r="G390" s="9"/>
      <c r="H390" s="9"/>
      <c r="I390" s="9"/>
      <c r="J390" s="9"/>
      <c r="K390" s="9"/>
    </row>
    <row r="391" spans="2:11" ht="12.75">
      <c r="B391" s="8"/>
      <c r="C391" s="9"/>
      <c r="D391" s="9"/>
      <c r="E391" s="9"/>
      <c r="F391" s="9"/>
      <c r="G391" s="9"/>
      <c r="H391" s="9"/>
      <c r="I391" s="9"/>
      <c r="J391" s="9"/>
      <c r="K391" s="9"/>
    </row>
    <row r="392" spans="2:11" ht="12.75">
      <c r="B392" s="8"/>
      <c r="C392" s="9"/>
      <c r="D392" s="9"/>
      <c r="E392" s="9"/>
      <c r="F392" s="9"/>
      <c r="G392" s="9"/>
      <c r="H392" s="9"/>
      <c r="I392" s="9"/>
      <c r="J392" s="9"/>
      <c r="K392" s="9"/>
    </row>
    <row r="393" spans="2:11" ht="12.75">
      <c r="B393" s="8"/>
      <c r="C393" s="9"/>
      <c r="D393" s="9"/>
      <c r="E393" s="9"/>
      <c r="F393" s="9"/>
      <c r="G393" s="9"/>
      <c r="H393" s="9"/>
      <c r="I393" s="9"/>
      <c r="J393" s="9"/>
      <c r="K393" s="9"/>
    </row>
    <row r="394" spans="2:11" ht="12.75">
      <c r="B394" s="8"/>
      <c r="C394" s="9"/>
      <c r="D394" s="9"/>
      <c r="E394" s="9"/>
      <c r="F394" s="9"/>
      <c r="G394" s="9"/>
      <c r="H394" s="9"/>
      <c r="I394" s="9"/>
      <c r="J394" s="9"/>
      <c r="K394" s="9"/>
    </row>
    <row r="395" spans="2:11" ht="12.75">
      <c r="B395" s="8"/>
      <c r="C395" s="9"/>
      <c r="D395" s="9"/>
      <c r="E395" s="9"/>
      <c r="F395" s="9"/>
      <c r="G395" s="9"/>
      <c r="H395" s="9"/>
      <c r="I395" s="9"/>
      <c r="J395" s="9"/>
      <c r="K395" s="9"/>
    </row>
    <row r="396" spans="2:11" ht="12.75">
      <c r="B396" s="8"/>
      <c r="C396" s="9"/>
      <c r="D396" s="9"/>
      <c r="E396" s="9"/>
      <c r="F396" s="9"/>
      <c r="G396" s="9"/>
      <c r="H396" s="9"/>
      <c r="I396" s="9"/>
      <c r="J396" s="9"/>
      <c r="K396" s="9"/>
    </row>
    <row r="397" spans="2:11" ht="12.75">
      <c r="B397" s="8"/>
      <c r="C397" s="9"/>
      <c r="D397" s="9"/>
      <c r="E397" s="9"/>
      <c r="F397" s="9"/>
      <c r="G397" s="9"/>
      <c r="H397" s="9"/>
      <c r="I397" s="9"/>
      <c r="J397" s="9"/>
      <c r="K397" s="9"/>
    </row>
    <row r="398" spans="2:11" ht="12.75">
      <c r="B398" s="8"/>
      <c r="C398" s="9"/>
      <c r="D398" s="9"/>
      <c r="E398" s="9"/>
      <c r="F398" s="9"/>
      <c r="G398" s="9"/>
      <c r="H398" s="9"/>
      <c r="I398" s="9"/>
      <c r="J398" s="9"/>
      <c r="K398" s="9"/>
    </row>
    <row r="399" spans="2:11" ht="12.75">
      <c r="B399" s="8"/>
      <c r="C399" s="9"/>
      <c r="D399" s="9"/>
      <c r="E399" s="9"/>
      <c r="F399" s="9"/>
      <c r="G399" s="9"/>
      <c r="H399" s="9"/>
      <c r="I399" s="9"/>
      <c r="J399" s="9"/>
      <c r="K399" s="9"/>
    </row>
    <row r="400" spans="2:11" ht="12.75">
      <c r="B400" s="8"/>
      <c r="C400" s="9"/>
      <c r="D400" s="9"/>
      <c r="E400" s="9"/>
      <c r="F400" s="9"/>
      <c r="G400" s="9"/>
      <c r="H400" s="9"/>
      <c r="I400" s="9"/>
      <c r="J400" s="9"/>
      <c r="K400" s="9"/>
    </row>
    <row r="401" spans="2:11" ht="12.75">
      <c r="B401" s="8"/>
      <c r="C401" s="9"/>
      <c r="D401" s="9"/>
      <c r="E401" s="9"/>
      <c r="F401" s="9"/>
      <c r="G401" s="9"/>
      <c r="H401" s="9"/>
      <c r="I401" s="9"/>
      <c r="J401" s="9"/>
      <c r="K401" s="9"/>
    </row>
    <row r="402" spans="2:11" ht="12.75">
      <c r="B402" s="8"/>
      <c r="C402" s="9"/>
      <c r="D402" s="9"/>
      <c r="E402" s="9"/>
      <c r="F402" s="9"/>
      <c r="G402" s="9"/>
      <c r="H402" s="9"/>
      <c r="I402" s="9"/>
      <c r="J402" s="9"/>
      <c r="K402" s="9"/>
    </row>
    <row r="403" spans="2:11" ht="12.75">
      <c r="B403" s="8"/>
      <c r="C403" s="9"/>
      <c r="D403" s="9"/>
      <c r="E403" s="9"/>
      <c r="F403" s="9"/>
      <c r="G403" s="9"/>
      <c r="H403" s="9"/>
      <c r="I403" s="9"/>
      <c r="J403" s="9"/>
      <c r="K403" s="9"/>
    </row>
    <row r="404" spans="2:11" ht="12.75">
      <c r="B404" s="8"/>
      <c r="C404" s="9"/>
      <c r="D404" s="9"/>
      <c r="E404" s="9"/>
      <c r="F404" s="9"/>
      <c r="G404" s="9"/>
      <c r="H404" s="9"/>
      <c r="I404" s="9"/>
      <c r="J404" s="9"/>
      <c r="K404" s="9"/>
    </row>
    <row r="405" spans="2:11" ht="12.75">
      <c r="B405" s="8"/>
      <c r="C405" s="9"/>
      <c r="D405" s="9"/>
      <c r="E405" s="9"/>
      <c r="F405" s="9"/>
      <c r="G405" s="9"/>
      <c r="H405" s="9"/>
      <c r="I405" s="9"/>
      <c r="J405" s="9"/>
      <c r="K405" s="9"/>
    </row>
    <row r="406" spans="2:11" ht="12.75">
      <c r="B406" s="8"/>
      <c r="C406" s="9"/>
      <c r="D406" s="9"/>
      <c r="E406" s="9"/>
      <c r="F406" s="9"/>
      <c r="G406" s="9"/>
      <c r="H406" s="9"/>
      <c r="I406" s="9"/>
      <c r="J406" s="9"/>
      <c r="K406" s="9"/>
    </row>
    <row r="407" spans="2:11" ht="12.75">
      <c r="B407" s="8"/>
      <c r="C407" s="9"/>
      <c r="D407" s="9"/>
      <c r="E407" s="9"/>
      <c r="F407" s="9"/>
      <c r="G407" s="9"/>
      <c r="H407" s="9"/>
      <c r="I407" s="9"/>
      <c r="J407" s="9"/>
      <c r="K407" s="9"/>
    </row>
    <row r="408" spans="2:11" ht="12.75">
      <c r="B408" s="8"/>
      <c r="C408" s="9"/>
      <c r="D408" s="9"/>
      <c r="E408" s="9"/>
      <c r="F408" s="9"/>
      <c r="G408" s="9"/>
      <c r="H408" s="9"/>
      <c r="I408" s="9"/>
      <c r="J408" s="9"/>
      <c r="K408" s="9"/>
    </row>
    <row r="409" spans="2:11" ht="12.75">
      <c r="B409" s="8"/>
      <c r="C409" s="9"/>
      <c r="D409" s="9"/>
      <c r="E409" s="9"/>
      <c r="F409" s="9"/>
      <c r="G409" s="9"/>
      <c r="H409" s="9"/>
      <c r="I409" s="9"/>
      <c r="J409" s="9"/>
      <c r="K409" s="9"/>
    </row>
    <row r="410" spans="2:11" ht="12.75">
      <c r="B410" s="8"/>
      <c r="C410" s="9"/>
      <c r="D410" s="9"/>
      <c r="E410" s="9"/>
      <c r="F410" s="9"/>
      <c r="G410" s="9"/>
      <c r="H410" s="9"/>
      <c r="I410" s="9"/>
      <c r="J410" s="9"/>
      <c r="K410" s="9"/>
    </row>
    <row r="411" spans="2:11" ht="12.75">
      <c r="B411" s="8"/>
      <c r="C411" s="9"/>
      <c r="D411" s="9"/>
      <c r="E411" s="9"/>
      <c r="F411" s="9"/>
      <c r="G411" s="9"/>
      <c r="H411" s="9"/>
      <c r="I411" s="9"/>
      <c r="J411" s="9"/>
      <c r="K411" s="9"/>
    </row>
    <row r="412" spans="2:11" ht="12.75">
      <c r="B412" s="8"/>
      <c r="C412" s="9"/>
      <c r="D412" s="9"/>
      <c r="E412" s="9"/>
      <c r="F412" s="9"/>
      <c r="G412" s="9"/>
      <c r="H412" s="9"/>
      <c r="I412" s="9"/>
      <c r="J412" s="9"/>
      <c r="K412" s="9"/>
    </row>
    <row r="413" spans="2:11" ht="12.75">
      <c r="B413" s="8"/>
      <c r="C413" s="9"/>
      <c r="D413" s="9"/>
      <c r="E413" s="9"/>
      <c r="F413" s="9"/>
      <c r="G413" s="9"/>
      <c r="H413" s="9"/>
      <c r="I413" s="9"/>
      <c r="J413" s="9"/>
      <c r="K413" s="9"/>
    </row>
    <row r="414" spans="2:11" ht="12.75">
      <c r="B414" s="8"/>
      <c r="C414" s="9"/>
      <c r="D414" s="9"/>
      <c r="E414" s="9"/>
      <c r="F414" s="9"/>
      <c r="G414" s="9"/>
      <c r="H414" s="9"/>
      <c r="I414" s="9"/>
      <c r="J414" s="9"/>
      <c r="K414" s="9"/>
    </row>
    <row r="415" spans="2:11" ht="12.75">
      <c r="B415" s="8"/>
      <c r="C415" s="9"/>
      <c r="D415" s="9"/>
      <c r="E415" s="9"/>
      <c r="F415" s="9"/>
      <c r="G415" s="9"/>
      <c r="H415" s="9"/>
      <c r="I415" s="9"/>
      <c r="J415" s="9"/>
      <c r="K415" s="9"/>
    </row>
    <row r="416" spans="2:11" ht="12.75">
      <c r="B416" s="8"/>
      <c r="C416" s="9"/>
      <c r="D416" s="9"/>
      <c r="E416" s="9"/>
      <c r="F416" s="9"/>
      <c r="G416" s="9"/>
      <c r="H416" s="9"/>
      <c r="I416" s="9"/>
      <c r="J416" s="9"/>
      <c r="K416" s="9"/>
    </row>
    <row r="417" spans="2:11" ht="12.75">
      <c r="B417" s="8"/>
      <c r="C417" s="9"/>
      <c r="D417" s="9"/>
      <c r="E417" s="9"/>
      <c r="F417" s="9"/>
      <c r="G417" s="9"/>
      <c r="H417" s="9"/>
      <c r="I417" s="9"/>
      <c r="J417" s="9"/>
      <c r="K417" s="9"/>
    </row>
    <row r="418" spans="2:11" ht="12.75">
      <c r="B418" s="8"/>
      <c r="C418" s="9"/>
      <c r="D418" s="9"/>
      <c r="E418" s="9"/>
      <c r="F418" s="9"/>
      <c r="G418" s="9"/>
      <c r="H418" s="9"/>
      <c r="I418" s="9"/>
      <c r="J418" s="9"/>
      <c r="K418" s="9"/>
    </row>
    <row r="419" spans="2:11" ht="12.75">
      <c r="B419" s="8"/>
      <c r="C419" s="9"/>
      <c r="D419" s="9"/>
      <c r="E419" s="9"/>
      <c r="F419" s="9"/>
      <c r="G419" s="9"/>
      <c r="H419" s="9"/>
      <c r="I419" s="9"/>
      <c r="J419" s="9"/>
      <c r="K419" s="9"/>
    </row>
    <row r="420" spans="2:11" ht="12.75">
      <c r="B420" s="8"/>
      <c r="C420" s="9"/>
      <c r="D420" s="9"/>
      <c r="E420" s="9"/>
      <c r="F420" s="9"/>
      <c r="G420" s="9"/>
      <c r="H420" s="9"/>
      <c r="I420" s="9"/>
      <c r="J420" s="9"/>
      <c r="K420" s="9"/>
    </row>
    <row r="421" spans="2:11" ht="12.75">
      <c r="B421" s="8"/>
      <c r="C421" s="9"/>
      <c r="D421" s="9"/>
      <c r="E421" s="9"/>
      <c r="F421" s="9"/>
      <c r="G421" s="9"/>
      <c r="H421" s="9"/>
      <c r="I421" s="9"/>
      <c r="J421" s="9"/>
      <c r="K421" s="9"/>
    </row>
    <row r="422" spans="2:11" ht="12.75">
      <c r="B422" s="8"/>
      <c r="C422" s="9"/>
      <c r="D422" s="9"/>
      <c r="E422" s="9"/>
      <c r="F422" s="9"/>
      <c r="G422" s="9"/>
      <c r="H422" s="9"/>
      <c r="I422" s="9"/>
      <c r="J422" s="9"/>
      <c r="K422" s="9"/>
    </row>
    <row r="423" spans="2:11" ht="12.75">
      <c r="B423" s="8"/>
      <c r="C423" s="9"/>
      <c r="D423" s="9"/>
      <c r="E423" s="9"/>
      <c r="F423" s="9"/>
      <c r="G423" s="9"/>
      <c r="H423" s="9"/>
      <c r="I423" s="9"/>
      <c r="J423" s="9"/>
      <c r="K423" s="9"/>
    </row>
    <row r="424" spans="2:11" ht="12.75">
      <c r="B424" s="8"/>
      <c r="C424" s="9"/>
      <c r="D424" s="9"/>
      <c r="E424" s="9"/>
      <c r="F424" s="9"/>
      <c r="G424" s="9"/>
      <c r="H424" s="9"/>
      <c r="I424" s="9"/>
      <c r="J424" s="9"/>
      <c r="K424" s="9"/>
    </row>
    <row r="425" spans="2:11" ht="12.75">
      <c r="B425" s="8"/>
      <c r="C425" s="9"/>
      <c r="D425" s="9"/>
      <c r="E425" s="9"/>
      <c r="F425" s="9"/>
      <c r="G425" s="9"/>
      <c r="H425" s="9"/>
      <c r="I425" s="9"/>
      <c r="J425" s="9"/>
      <c r="K425" s="9"/>
    </row>
    <row r="426" spans="2:11" ht="12.75">
      <c r="B426" s="8"/>
      <c r="C426" s="9"/>
      <c r="D426" s="9"/>
      <c r="E426" s="9"/>
      <c r="F426" s="9"/>
      <c r="G426" s="9"/>
      <c r="H426" s="9"/>
      <c r="I426" s="9"/>
      <c r="J426" s="9"/>
      <c r="K426" s="9"/>
    </row>
    <row r="427" spans="2:11" ht="12.75">
      <c r="B427" s="8"/>
      <c r="C427" s="9"/>
      <c r="D427" s="9"/>
      <c r="E427" s="9"/>
      <c r="F427" s="9"/>
      <c r="G427" s="9"/>
      <c r="H427" s="9"/>
      <c r="I427" s="9"/>
      <c r="J427" s="9"/>
      <c r="K427" s="9"/>
    </row>
    <row r="428" spans="2:11" ht="12.75">
      <c r="B428" s="8"/>
      <c r="C428" s="9"/>
      <c r="D428" s="9"/>
      <c r="E428" s="9"/>
      <c r="F428" s="9"/>
      <c r="G428" s="9"/>
      <c r="H428" s="9"/>
      <c r="I428" s="9"/>
      <c r="J428" s="9"/>
      <c r="K428" s="9"/>
    </row>
    <row r="429" spans="2:11" ht="12.75">
      <c r="B429" s="8"/>
      <c r="C429" s="9"/>
      <c r="D429" s="9"/>
      <c r="E429" s="9"/>
      <c r="F429" s="9"/>
      <c r="G429" s="9"/>
      <c r="H429" s="9"/>
      <c r="I429" s="9"/>
      <c r="J429" s="9"/>
      <c r="K429" s="9"/>
    </row>
    <row r="430" spans="2:11" ht="12.75">
      <c r="B430" s="8"/>
      <c r="C430" s="9"/>
      <c r="D430" s="9"/>
      <c r="E430" s="9"/>
      <c r="F430" s="9"/>
      <c r="G430" s="9"/>
      <c r="H430" s="9"/>
      <c r="I430" s="9"/>
      <c r="J430" s="9"/>
      <c r="K430" s="9"/>
    </row>
    <row r="431" spans="2:11" ht="12.75">
      <c r="B431" s="8"/>
      <c r="C431" s="9"/>
      <c r="D431" s="9"/>
      <c r="E431" s="9"/>
      <c r="F431" s="9"/>
      <c r="G431" s="9"/>
      <c r="H431" s="9"/>
      <c r="I431" s="9"/>
      <c r="J431" s="9"/>
      <c r="K431" s="9"/>
    </row>
    <row r="432" spans="2:11" ht="12.75">
      <c r="B432" s="8"/>
      <c r="C432" s="9"/>
      <c r="D432" s="9"/>
      <c r="E432" s="9"/>
      <c r="F432" s="9"/>
      <c r="G432" s="9"/>
      <c r="H432" s="9"/>
      <c r="I432" s="9"/>
      <c r="J432" s="9"/>
      <c r="K432" s="9"/>
    </row>
    <row r="433" spans="2:11" ht="12.75">
      <c r="B433" s="8"/>
      <c r="C433" s="9"/>
      <c r="D433" s="9"/>
      <c r="E433" s="9"/>
      <c r="F433" s="9"/>
      <c r="G433" s="9"/>
      <c r="H433" s="9"/>
      <c r="I433" s="9"/>
      <c r="J433" s="9"/>
      <c r="K433" s="9"/>
    </row>
    <row r="434" spans="2:11" ht="12.75">
      <c r="B434" s="8"/>
      <c r="C434" s="9"/>
      <c r="D434" s="9"/>
      <c r="E434" s="9"/>
      <c r="F434" s="9"/>
      <c r="G434" s="9"/>
      <c r="H434" s="9"/>
      <c r="I434" s="9"/>
      <c r="J434" s="9"/>
      <c r="K434" s="9"/>
    </row>
    <row r="435" spans="2:11" ht="12.75">
      <c r="B435" s="8"/>
      <c r="C435" s="9"/>
      <c r="D435" s="9"/>
      <c r="E435" s="9"/>
      <c r="F435" s="9"/>
      <c r="G435" s="9"/>
      <c r="H435" s="9"/>
      <c r="I435" s="9"/>
      <c r="J435" s="9"/>
      <c r="K435" s="9"/>
    </row>
    <row r="436" spans="2:11" ht="12.75">
      <c r="B436" s="8"/>
      <c r="C436" s="9"/>
      <c r="D436" s="9"/>
      <c r="E436" s="9"/>
      <c r="F436" s="9"/>
      <c r="G436" s="9"/>
      <c r="H436" s="9"/>
      <c r="I436" s="9"/>
      <c r="J436" s="9"/>
      <c r="K436" s="9"/>
    </row>
    <row r="437" spans="2:11" ht="12.75">
      <c r="B437" s="8"/>
      <c r="C437" s="9"/>
      <c r="D437" s="9"/>
      <c r="E437" s="9"/>
      <c r="F437" s="9"/>
      <c r="G437" s="9"/>
      <c r="H437" s="9"/>
      <c r="I437" s="9"/>
      <c r="J437" s="9"/>
      <c r="K437" s="9"/>
    </row>
    <row r="438" spans="2:11" ht="12.75">
      <c r="B438" s="8"/>
      <c r="C438" s="9"/>
      <c r="D438" s="9"/>
      <c r="E438" s="9"/>
      <c r="F438" s="9"/>
      <c r="G438" s="9"/>
      <c r="H438" s="9"/>
      <c r="I438" s="9"/>
      <c r="J438" s="9"/>
      <c r="K438" s="9"/>
    </row>
    <row r="439" spans="2:11" ht="12.75">
      <c r="B439" s="8"/>
      <c r="C439" s="9"/>
      <c r="D439" s="9"/>
      <c r="E439" s="9"/>
      <c r="F439" s="9"/>
      <c r="G439" s="9"/>
      <c r="H439" s="9"/>
      <c r="I439" s="9"/>
      <c r="J439" s="9"/>
      <c r="K439" s="9"/>
    </row>
    <row r="440" spans="2:11" ht="12.75">
      <c r="B440" s="8"/>
      <c r="C440" s="9"/>
      <c r="D440" s="9"/>
      <c r="E440" s="9"/>
      <c r="F440" s="9"/>
      <c r="G440" s="9"/>
      <c r="H440" s="9"/>
      <c r="I440" s="9"/>
      <c r="J440" s="9"/>
      <c r="K440" s="9"/>
    </row>
    <row r="441" spans="2:11" ht="12.75">
      <c r="B441" s="8"/>
      <c r="C441" s="9"/>
      <c r="D441" s="9"/>
      <c r="E441" s="9"/>
      <c r="F441" s="9"/>
      <c r="G441" s="9"/>
      <c r="H441" s="9"/>
      <c r="I441" s="9"/>
      <c r="J441" s="9"/>
      <c r="K441" s="9"/>
    </row>
    <row r="442" spans="2:11" ht="12.75">
      <c r="B442" s="8"/>
      <c r="C442" s="9"/>
      <c r="D442" s="9"/>
      <c r="E442" s="9"/>
      <c r="F442" s="9"/>
      <c r="G442" s="9"/>
      <c r="H442" s="9"/>
      <c r="I442" s="9"/>
      <c r="J442" s="9"/>
      <c r="K442" s="9"/>
    </row>
    <row r="443" spans="2:11" ht="12.75">
      <c r="B443" s="8"/>
      <c r="C443" s="9"/>
      <c r="D443" s="9"/>
      <c r="E443" s="9"/>
      <c r="F443" s="9"/>
      <c r="G443" s="9"/>
      <c r="H443" s="9"/>
      <c r="I443" s="9"/>
      <c r="J443" s="9"/>
      <c r="K443" s="9"/>
    </row>
    <row r="444" spans="2:11" ht="12.75">
      <c r="B444" s="8"/>
      <c r="C444" s="9"/>
      <c r="D444" s="9"/>
      <c r="E444" s="9"/>
      <c r="F444" s="9"/>
      <c r="G444" s="9"/>
      <c r="H444" s="9"/>
      <c r="I444" s="9"/>
      <c r="J444" s="9"/>
      <c r="K444" s="9"/>
    </row>
    <row r="445" spans="2:11" ht="12.75">
      <c r="B445" s="8"/>
      <c r="C445" s="9"/>
      <c r="D445" s="9"/>
      <c r="E445" s="9"/>
      <c r="F445" s="9"/>
      <c r="G445" s="9"/>
      <c r="H445" s="9"/>
      <c r="I445" s="9"/>
      <c r="J445" s="9"/>
      <c r="K445" s="9"/>
    </row>
    <row r="446" spans="2:11" ht="12.75">
      <c r="B446" s="8"/>
      <c r="C446" s="9"/>
      <c r="D446" s="9"/>
      <c r="E446" s="9"/>
      <c r="F446" s="9"/>
      <c r="G446" s="9"/>
      <c r="H446" s="9"/>
      <c r="I446" s="9"/>
      <c r="J446" s="9"/>
      <c r="K446" s="9"/>
    </row>
    <row r="447" spans="2:11" ht="12.75">
      <c r="B447" s="8"/>
      <c r="C447" s="9"/>
      <c r="D447" s="9"/>
      <c r="E447" s="9"/>
      <c r="F447" s="9"/>
      <c r="G447" s="9"/>
      <c r="H447" s="9"/>
      <c r="I447" s="9"/>
      <c r="J447" s="9"/>
      <c r="K447" s="9"/>
    </row>
    <row r="448" spans="2:11" ht="12.75">
      <c r="B448" s="8"/>
      <c r="C448" s="9"/>
      <c r="D448" s="9"/>
      <c r="E448" s="9"/>
      <c r="F448" s="9"/>
      <c r="G448" s="9"/>
      <c r="H448" s="9"/>
      <c r="I448" s="9"/>
      <c r="J448" s="9"/>
      <c r="K448" s="9"/>
    </row>
    <row r="449" spans="2:11" ht="12.75">
      <c r="B449" s="8"/>
      <c r="C449" s="9"/>
      <c r="D449" s="9"/>
      <c r="E449" s="9"/>
      <c r="F449" s="9"/>
      <c r="G449" s="9"/>
      <c r="H449" s="9"/>
      <c r="I449" s="9"/>
      <c r="J449" s="9"/>
      <c r="K449" s="9"/>
    </row>
    <row r="450" spans="2:11" ht="12.75">
      <c r="B450" s="8"/>
      <c r="C450" s="9"/>
      <c r="D450" s="9"/>
      <c r="E450" s="9"/>
      <c r="F450" s="9"/>
      <c r="G450" s="9"/>
      <c r="H450" s="9"/>
      <c r="I450" s="9"/>
      <c r="J450" s="9"/>
      <c r="K450" s="9"/>
    </row>
    <row r="451" spans="2:11" ht="12.75">
      <c r="B451" s="8"/>
      <c r="C451" s="9"/>
      <c r="D451" s="9"/>
      <c r="E451" s="9"/>
      <c r="F451" s="9"/>
      <c r="G451" s="9"/>
      <c r="H451" s="9"/>
      <c r="I451" s="9"/>
      <c r="J451" s="9"/>
      <c r="K451" s="9"/>
    </row>
    <row r="452" spans="2:11" ht="12.75">
      <c r="B452" s="8"/>
      <c r="C452" s="9"/>
      <c r="D452" s="9"/>
      <c r="E452" s="9"/>
      <c r="F452" s="9"/>
      <c r="G452" s="9"/>
      <c r="H452" s="9"/>
      <c r="I452" s="9"/>
      <c r="J452" s="9"/>
      <c r="K452" s="9"/>
    </row>
    <row r="453" spans="2:11" ht="12.75">
      <c r="B453" s="8"/>
      <c r="C453" s="9"/>
      <c r="D453" s="9"/>
      <c r="E453" s="9"/>
      <c r="F453" s="9"/>
      <c r="G453" s="9"/>
      <c r="H453" s="9"/>
      <c r="I453" s="9"/>
      <c r="J453" s="9"/>
      <c r="K453" s="9"/>
    </row>
    <row r="454" spans="2:11" ht="12.75">
      <c r="B454" s="8"/>
      <c r="C454" s="9"/>
      <c r="D454" s="9"/>
      <c r="E454" s="9"/>
      <c r="F454" s="9"/>
      <c r="G454" s="9"/>
      <c r="H454" s="9"/>
      <c r="I454" s="9"/>
      <c r="J454" s="9"/>
      <c r="K454" s="9"/>
    </row>
    <row r="455" spans="2:11" ht="12.75">
      <c r="B455" s="8"/>
      <c r="C455" s="9"/>
      <c r="D455" s="9"/>
      <c r="E455" s="9"/>
      <c r="F455" s="9"/>
      <c r="G455" s="9"/>
      <c r="H455" s="9"/>
      <c r="I455" s="9"/>
      <c r="J455" s="9"/>
      <c r="K455" s="9"/>
    </row>
    <row r="456" spans="2:11" ht="12.75">
      <c r="B456" s="8"/>
      <c r="C456" s="9"/>
      <c r="D456" s="9"/>
      <c r="E456" s="9"/>
      <c r="F456" s="9"/>
      <c r="G456" s="9"/>
      <c r="H456" s="9"/>
      <c r="I456" s="9"/>
      <c r="J456" s="9"/>
      <c r="K456" s="9"/>
    </row>
    <row r="457" spans="2:11" ht="12.75">
      <c r="B457" s="8"/>
      <c r="C457" s="9"/>
      <c r="D457" s="9"/>
      <c r="E457" s="9"/>
      <c r="F457" s="9"/>
      <c r="G457" s="9"/>
      <c r="H457" s="9"/>
      <c r="I457" s="9"/>
      <c r="J457" s="9"/>
      <c r="K457" s="9"/>
    </row>
    <row r="458" spans="2:11" ht="12.75">
      <c r="B458" s="8"/>
      <c r="C458" s="9"/>
      <c r="D458" s="9"/>
      <c r="E458" s="9"/>
      <c r="F458" s="9"/>
      <c r="G458" s="9"/>
      <c r="H458" s="9"/>
      <c r="I458" s="9"/>
      <c r="J458" s="9"/>
      <c r="K458" s="9"/>
    </row>
    <row r="459" spans="2:11" ht="12.75">
      <c r="B459" s="8"/>
      <c r="C459" s="9"/>
      <c r="D459" s="9"/>
      <c r="E459" s="9"/>
      <c r="F459" s="9"/>
      <c r="G459" s="9"/>
      <c r="H459" s="9"/>
      <c r="I459" s="9"/>
      <c r="J459" s="9"/>
      <c r="K459" s="9"/>
    </row>
    <row r="460" spans="2:11" ht="12.75">
      <c r="B460" s="8"/>
      <c r="C460" s="9"/>
      <c r="D460" s="9"/>
      <c r="E460" s="9"/>
      <c r="F460" s="9"/>
      <c r="G460" s="9"/>
      <c r="H460" s="9"/>
      <c r="I460" s="9"/>
      <c r="J460" s="9"/>
      <c r="K460" s="9"/>
    </row>
    <row r="461" spans="2:11" ht="12.75">
      <c r="B461" s="8"/>
      <c r="C461" s="9"/>
      <c r="D461" s="9"/>
      <c r="E461" s="9"/>
      <c r="F461" s="9"/>
      <c r="G461" s="9"/>
      <c r="H461" s="9"/>
      <c r="I461" s="9"/>
      <c r="J461" s="9"/>
      <c r="K461" s="9"/>
    </row>
    <row r="462" spans="2:11" ht="12.75">
      <c r="B462" s="8"/>
      <c r="C462" s="9"/>
      <c r="D462" s="9"/>
      <c r="E462" s="9"/>
      <c r="F462" s="9"/>
      <c r="G462" s="9"/>
      <c r="H462" s="9"/>
      <c r="I462" s="9"/>
      <c r="J462" s="9"/>
      <c r="K462" s="9"/>
    </row>
    <row r="463" spans="2:11" ht="12.75">
      <c r="B463" s="8"/>
      <c r="C463" s="9"/>
      <c r="D463" s="9"/>
      <c r="E463" s="9"/>
      <c r="F463" s="9"/>
      <c r="G463" s="9"/>
      <c r="H463" s="9"/>
      <c r="I463" s="9"/>
      <c r="J463" s="9"/>
      <c r="K463" s="9"/>
    </row>
    <row r="464" spans="2:11" ht="12.75">
      <c r="B464" s="8"/>
      <c r="C464" s="9"/>
      <c r="D464" s="9"/>
      <c r="E464" s="9"/>
      <c r="F464" s="9"/>
      <c r="G464" s="9"/>
      <c r="H464" s="9"/>
      <c r="I464" s="9"/>
      <c r="J464" s="9"/>
      <c r="K464" s="9"/>
    </row>
    <row r="465" spans="2:11" ht="12.75">
      <c r="B465" s="8"/>
      <c r="C465" s="9"/>
      <c r="D465" s="9"/>
      <c r="E465" s="9"/>
      <c r="F465" s="9"/>
      <c r="G465" s="9"/>
      <c r="H465" s="9"/>
      <c r="I465" s="9"/>
      <c r="J465" s="9"/>
      <c r="K465" s="9"/>
    </row>
    <row r="466" spans="2:11" ht="12.75">
      <c r="B466" s="8"/>
      <c r="C466" s="9"/>
      <c r="D466" s="9"/>
      <c r="E466" s="9"/>
      <c r="F466" s="9"/>
      <c r="G466" s="9"/>
      <c r="H466" s="9"/>
      <c r="I466" s="9"/>
      <c r="J466" s="9"/>
      <c r="K466" s="9"/>
    </row>
    <row r="467" spans="2:11" ht="12.75">
      <c r="B467" s="8"/>
      <c r="C467" s="9"/>
      <c r="D467" s="9"/>
      <c r="E467" s="9"/>
      <c r="F467" s="9"/>
      <c r="G467" s="9"/>
      <c r="H467" s="9"/>
      <c r="I467" s="9"/>
      <c r="J467" s="9"/>
      <c r="K467" s="9"/>
    </row>
    <row r="468" spans="2:11" ht="12.75">
      <c r="B468" s="8"/>
      <c r="C468" s="9"/>
      <c r="D468" s="9"/>
      <c r="E468" s="9"/>
      <c r="F468" s="9"/>
      <c r="G468" s="9"/>
      <c r="H468" s="9"/>
      <c r="I468" s="9"/>
      <c r="J468" s="9"/>
      <c r="K468" s="9"/>
    </row>
    <row r="469" spans="2:11" ht="12.75">
      <c r="B469" s="8"/>
      <c r="C469" s="9"/>
      <c r="D469" s="9"/>
      <c r="E469" s="9"/>
      <c r="F469" s="9"/>
      <c r="G469" s="9"/>
      <c r="H469" s="9"/>
      <c r="I469" s="9"/>
      <c r="J469" s="9"/>
      <c r="K469" s="9"/>
    </row>
    <row r="470" spans="2:11" ht="12.75">
      <c r="B470" s="8"/>
      <c r="C470" s="9"/>
      <c r="D470" s="9"/>
      <c r="E470" s="9"/>
      <c r="F470" s="9"/>
      <c r="G470" s="9"/>
      <c r="H470" s="9"/>
      <c r="I470" s="9"/>
      <c r="J470" s="9"/>
      <c r="K470" s="9"/>
    </row>
    <row r="471" spans="2:11" ht="12.75">
      <c r="B471" s="8"/>
      <c r="C471" s="9"/>
      <c r="D471" s="9"/>
      <c r="E471" s="9"/>
      <c r="F471" s="9"/>
      <c r="G471" s="9"/>
      <c r="H471" s="9"/>
      <c r="I471" s="9"/>
      <c r="J471" s="9"/>
      <c r="K471" s="9"/>
    </row>
    <row r="472" spans="2:11" ht="12.75">
      <c r="B472" s="8"/>
      <c r="C472" s="9"/>
      <c r="D472" s="9"/>
      <c r="E472" s="9"/>
      <c r="F472" s="9"/>
      <c r="G472" s="9"/>
      <c r="H472" s="9"/>
      <c r="I472" s="9"/>
      <c r="J472" s="9"/>
      <c r="K472" s="9"/>
    </row>
    <row r="473" spans="2:11" ht="12.75">
      <c r="B473" s="8"/>
      <c r="C473" s="9"/>
      <c r="D473" s="9"/>
      <c r="E473" s="9"/>
      <c r="F473" s="9"/>
      <c r="G473" s="9"/>
      <c r="H473" s="9"/>
      <c r="I473" s="9"/>
      <c r="J473" s="9"/>
      <c r="K473" s="9"/>
    </row>
    <row r="474" spans="2:11" ht="12.75">
      <c r="B474" s="8"/>
      <c r="C474" s="9"/>
      <c r="D474" s="9"/>
      <c r="E474" s="9"/>
      <c r="F474" s="9"/>
      <c r="G474" s="9"/>
      <c r="H474" s="9"/>
      <c r="I474" s="9"/>
      <c r="J474" s="9"/>
      <c r="K474" s="9"/>
    </row>
    <row r="475" spans="2:11" ht="12.75">
      <c r="B475" s="8"/>
      <c r="C475" s="9"/>
      <c r="D475" s="9"/>
      <c r="E475" s="9"/>
      <c r="F475" s="9"/>
      <c r="G475" s="9"/>
      <c r="H475" s="9"/>
      <c r="I475" s="9"/>
      <c r="J475" s="9"/>
      <c r="K475" s="9"/>
    </row>
    <row r="476" spans="2:11" ht="12.75">
      <c r="B476" s="8"/>
      <c r="C476" s="9"/>
      <c r="D476" s="9"/>
      <c r="E476" s="9"/>
      <c r="F476" s="9"/>
      <c r="G476" s="9"/>
      <c r="H476" s="9"/>
      <c r="I476" s="9"/>
      <c r="J476" s="9"/>
      <c r="K476" s="9"/>
    </row>
    <row r="477" spans="2:11" ht="12.75">
      <c r="B477" s="8"/>
      <c r="C477" s="9"/>
      <c r="D477" s="9"/>
      <c r="E477" s="9"/>
      <c r="F477" s="9"/>
      <c r="G477" s="9"/>
      <c r="H477" s="9"/>
      <c r="I477" s="9"/>
      <c r="J477" s="9"/>
      <c r="K477" s="9"/>
    </row>
    <row r="478" spans="2:11" ht="12.75">
      <c r="B478" s="8"/>
      <c r="C478" s="9"/>
      <c r="D478" s="9"/>
      <c r="E478" s="9"/>
      <c r="F478" s="9"/>
      <c r="G478" s="9"/>
      <c r="H478" s="9"/>
      <c r="I478" s="9"/>
      <c r="J478" s="9"/>
      <c r="K478" s="9"/>
    </row>
    <row r="479" spans="2:11" ht="12.75">
      <c r="B479" s="8"/>
      <c r="C479" s="9"/>
      <c r="D479" s="9"/>
      <c r="E479" s="9"/>
      <c r="F479" s="9"/>
      <c r="G479" s="9"/>
      <c r="H479" s="9"/>
      <c r="I479" s="9"/>
      <c r="J479" s="9"/>
      <c r="K479" s="9"/>
    </row>
    <row r="480" spans="2:11" ht="12.75">
      <c r="B480" s="8"/>
      <c r="C480" s="9"/>
      <c r="D480" s="9"/>
      <c r="E480" s="9"/>
      <c r="F480" s="9"/>
      <c r="G480" s="9"/>
      <c r="H480" s="9"/>
      <c r="I480" s="9"/>
      <c r="J480" s="9"/>
      <c r="K480" s="9"/>
    </row>
    <row r="481" spans="2:11" ht="12.75">
      <c r="B481" s="8"/>
      <c r="C481" s="9"/>
      <c r="D481" s="9"/>
      <c r="E481" s="9"/>
      <c r="F481" s="9"/>
      <c r="G481" s="9"/>
      <c r="H481" s="9"/>
      <c r="I481" s="9"/>
      <c r="J481" s="9"/>
      <c r="K481" s="9"/>
    </row>
    <row r="482" spans="2:11" ht="12.75">
      <c r="B482" s="8"/>
      <c r="C482" s="9"/>
      <c r="D482" s="9"/>
      <c r="E482" s="9"/>
      <c r="F482" s="9"/>
      <c r="G482" s="9"/>
      <c r="H482" s="9"/>
      <c r="I482" s="9"/>
      <c r="J482" s="9"/>
      <c r="K482" s="9"/>
    </row>
    <row r="483" spans="2:11" ht="12.75">
      <c r="B483" s="8"/>
      <c r="C483" s="9"/>
      <c r="D483" s="9"/>
      <c r="E483" s="9"/>
      <c r="F483" s="9"/>
      <c r="G483" s="9"/>
      <c r="H483" s="9"/>
      <c r="I483" s="9"/>
      <c r="J483" s="9"/>
      <c r="K483" s="9"/>
    </row>
    <row r="484" spans="2:11" ht="12.75">
      <c r="B484" s="8"/>
      <c r="C484" s="9"/>
      <c r="D484" s="9"/>
      <c r="E484" s="9"/>
      <c r="F484" s="9"/>
      <c r="G484" s="9"/>
      <c r="H484" s="9"/>
      <c r="I484" s="9"/>
      <c r="J484" s="9"/>
      <c r="K484" s="9"/>
    </row>
    <row r="485" spans="2:11" ht="12.75">
      <c r="B485" s="8"/>
      <c r="C485" s="9"/>
      <c r="D485" s="9"/>
      <c r="E485" s="9"/>
      <c r="F485" s="9"/>
      <c r="G485" s="9"/>
      <c r="H485" s="9"/>
      <c r="I485" s="9"/>
      <c r="J485" s="9"/>
      <c r="K485" s="9"/>
    </row>
    <row r="486" spans="2:11" ht="12.75">
      <c r="B486" s="8"/>
      <c r="C486" s="9"/>
      <c r="D486" s="9"/>
      <c r="E486" s="9"/>
      <c r="F486" s="9"/>
      <c r="G486" s="9"/>
      <c r="H486" s="9"/>
      <c r="I486" s="9"/>
      <c r="J486" s="9"/>
      <c r="K486" s="9"/>
    </row>
    <row r="487" spans="2:11" ht="12.75">
      <c r="B487" s="8"/>
      <c r="C487" s="9"/>
      <c r="D487" s="9"/>
      <c r="E487" s="9"/>
      <c r="F487" s="9"/>
      <c r="G487" s="9"/>
      <c r="H487" s="9"/>
      <c r="I487" s="9"/>
      <c r="J487" s="9"/>
      <c r="K487" s="9"/>
    </row>
    <row r="488" spans="2:11" ht="12.75">
      <c r="B488" s="8"/>
      <c r="C488" s="9"/>
      <c r="D488" s="9"/>
      <c r="E488" s="9"/>
      <c r="F488" s="9"/>
      <c r="G488" s="9"/>
      <c r="H488" s="9"/>
      <c r="I488" s="9"/>
      <c r="J488" s="9"/>
      <c r="K488" s="9"/>
    </row>
    <row r="489" spans="2:11" ht="12.75">
      <c r="B489" s="8"/>
      <c r="C489" s="9"/>
      <c r="D489" s="9"/>
      <c r="E489" s="9"/>
      <c r="F489" s="9"/>
      <c r="G489" s="9"/>
      <c r="H489" s="9"/>
      <c r="I489" s="9"/>
      <c r="J489" s="9"/>
      <c r="K489" s="9"/>
    </row>
    <row r="490" spans="2:11" ht="12.75">
      <c r="B490" s="8"/>
      <c r="C490" s="9"/>
      <c r="D490" s="9"/>
      <c r="E490" s="9"/>
      <c r="F490" s="9"/>
      <c r="G490" s="9"/>
      <c r="H490" s="9"/>
      <c r="I490" s="9"/>
      <c r="J490" s="9"/>
      <c r="K490" s="9"/>
    </row>
    <row r="491" spans="2:11" ht="12.75">
      <c r="B491" s="8"/>
      <c r="C491" s="9"/>
      <c r="D491" s="9"/>
      <c r="E491" s="9"/>
      <c r="F491" s="9"/>
      <c r="G491" s="9"/>
      <c r="H491" s="9"/>
      <c r="I491" s="9"/>
      <c r="J491" s="9"/>
      <c r="K491" s="9"/>
    </row>
    <row r="492" spans="2:11" ht="12.75">
      <c r="B492" s="8"/>
      <c r="C492" s="9"/>
      <c r="D492" s="9"/>
      <c r="E492" s="9"/>
      <c r="F492" s="9"/>
      <c r="G492" s="9"/>
      <c r="H492" s="9"/>
      <c r="I492" s="9"/>
      <c r="J492" s="9"/>
      <c r="K492" s="9"/>
    </row>
    <row r="493" spans="2:11" ht="12.75">
      <c r="B493" s="8"/>
      <c r="C493" s="9"/>
      <c r="D493" s="9"/>
      <c r="E493" s="9"/>
      <c r="F493" s="9"/>
      <c r="G493" s="9"/>
      <c r="H493" s="9"/>
      <c r="I493" s="9"/>
      <c r="J493" s="9"/>
      <c r="K493" s="9"/>
    </row>
    <row r="494" spans="2:11" ht="12.75">
      <c r="B494" s="8"/>
      <c r="C494" s="9"/>
      <c r="D494" s="9"/>
      <c r="E494" s="9"/>
      <c r="F494" s="9"/>
      <c r="G494" s="9"/>
      <c r="H494" s="9"/>
      <c r="I494" s="9"/>
      <c r="J494" s="9"/>
      <c r="K494" s="9"/>
    </row>
    <row r="495" spans="2:11" ht="12.75">
      <c r="B495" s="8"/>
      <c r="C495" s="9"/>
      <c r="D495" s="9"/>
      <c r="E495" s="9"/>
      <c r="F495" s="9"/>
      <c r="G495" s="9"/>
      <c r="H495" s="9"/>
      <c r="I495" s="9"/>
      <c r="J495" s="9"/>
      <c r="K495" s="9"/>
    </row>
    <row r="496" spans="2:11" ht="12.75">
      <c r="B496" s="8"/>
      <c r="C496" s="9"/>
      <c r="D496" s="9"/>
      <c r="E496" s="9"/>
      <c r="F496" s="9"/>
      <c r="G496" s="9"/>
      <c r="H496" s="9"/>
      <c r="I496" s="9"/>
      <c r="J496" s="9"/>
      <c r="K496" s="9"/>
    </row>
    <row r="497" spans="2:11" ht="12.75">
      <c r="B497" s="8"/>
      <c r="C497" s="9"/>
      <c r="D497" s="9"/>
      <c r="E497" s="9"/>
      <c r="F497" s="9"/>
      <c r="G497" s="9"/>
      <c r="H497" s="9"/>
      <c r="I497" s="9"/>
      <c r="J497" s="9"/>
      <c r="K497" s="9"/>
    </row>
    <row r="498" spans="2:11" ht="12.75">
      <c r="B498" s="8"/>
      <c r="C498" s="9"/>
      <c r="D498" s="9"/>
      <c r="E498" s="9"/>
      <c r="F498" s="9"/>
      <c r="G498" s="9"/>
      <c r="H498" s="9"/>
      <c r="I498" s="9"/>
      <c r="J498" s="9"/>
      <c r="K498" s="9"/>
    </row>
    <row r="499" spans="2:11" ht="12.75">
      <c r="B499" s="8"/>
      <c r="C499" s="9"/>
      <c r="D499" s="9"/>
      <c r="E499" s="9"/>
      <c r="F499" s="9"/>
      <c r="G499" s="9"/>
      <c r="H499" s="9"/>
      <c r="I499" s="9"/>
      <c r="J499" s="9"/>
      <c r="K499" s="9"/>
    </row>
    <row r="500" spans="2:11" ht="12.75">
      <c r="B500" s="8"/>
      <c r="C500" s="9"/>
      <c r="D500" s="9"/>
      <c r="E500" s="9"/>
      <c r="F500" s="9"/>
      <c r="G500" s="9"/>
      <c r="H500" s="9"/>
      <c r="I500" s="9"/>
      <c r="J500" s="9"/>
      <c r="K500" s="9"/>
    </row>
    <row r="501" spans="2:11" ht="12.75">
      <c r="B501" s="8"/>
      <c r="C501" s="9"/>
      <c r="D501" s="9"/>
      <c r="E501" s="9"/>
      <c r="F501" s="9"/>
      <c r="G501" s="9"/>
      <c r="H501" s="9"/>
      <c r="I501" s="9"/>
      <c r="J501" s="9"/>
      <c r="K501" s="9"/>
    </row>
    <row r="502" spans="2:11" ht="12.75">
      <c r="B502" s="8"/>
      <c r="C502" s="9"/>
      <c r="D502" s="9"/>
      <c r="E502" s="9"/>
      <c r="F502" s="9"/>
      <c r="G502" s="9"/>
      <c r="H502" s="9"/>
      <c r="I502" s="9"/>
      <c r="J502" s="9"/>
      <c r="K502" s="9"/>
    </row>
    <row r="503" spans="2:11" ht="12.75">
      <c r="B503" s="8"/>
      <c r="C503" s="9"/>
      <c r="D503" s="9"/>
      <c r="E503" s="9"/>
      <c r="F503" s="9"/>
      <c r="G503" s="9"/>
      <c r="H503" s="9"/>
      <c r="I503" s="9"/>
      <c r="J503" s="9"/>
      <c r="K503" s="9"/>
    </row>
    <row r="504" spans="2:11" ht="12.75">
      <c r="B504" s="8"/>
      <c r="C504" s="9"/>
      <c r="D504" s="9"/>
      <c r="E504" s="9"/>
      <c r="F504" s="9"/>
      <c r="G504" s="9"/>
      <c r="H504" s="9"/>
      <c r="I504" s="9"/>
      <c r="J504" s="9"/>
      <c r="K504" s="9"/>
    </row>
    <row r="505" spans="2:11" ht="12.75">
      <c r="B505" s="8"/>
      <c r="C505" s="9"/>
      <c r="D505" s="9"/>
      <c r="E505" s="9"/>
      <c r="F505" s="9"/>
      <c r="G505" s="9"/>
      <c r="H505" s="9"/>
      <c r="I505" s="9"/>
      <c r="J505" s="9"/>
      <c r="K505" s="9"/>
    </row>
    <row r="506" spans="2:11" ht="12.75">
      <c r="B506" s="8"/>
      <c r="C506" s="9"/>
      <c r="D506" s="9"/>
      <c r="E506" s="9"/>
      <c r="F506" s="9"/>
      <c r="G506" s="9"/>
      <c r="H506" s="9"/>
      <c r="I506" s="9"/>
      <c r="J506" s="9"/>
      <c r="K506" s="9"/>
    </row>
    <row r="507" spans="2:11" ht="12.75">
      <c r="B507" s="8"/>
      <c r="C507" s="9"/>
      <c r="D507" s="9"/>
      <c r="E507" s="9"/>
      <c r="F507" s="9"/>
      <c r="G507" s="9"/>
      <c r="H507" s="9"/>
      <c r="I507" s="9"/>
      <c r="J507" s="9"/>
      <c r="K507" s="9"/>
    </row>
    <row r="508" spans="2:11" ht="12.75">
      <c r="B508" s="8"/>
      <c r="C508" s="9"/>
      <c r="D508" s="9"/>
      <c r="E508" s="9"/>
      <c r="F508" s="9"/>
      <c r="G508" s="9"/>
      <c r="H508" s="9"/>
      <c r="I508" s="9"/>
      <c r="J508" s="9"/>
      <c r="K508" s="9"/>
    </row>
    <row r="509" spans="2:11" ht="12.75">
      <c r="B509" s="8"/>
      <c r="C509" s="9"/>
      <c r="D509" s="9"/>
      <c r="E509" s="9"/>
      <c r="F509" s="9"/>
      <c r="G509" s="9"/>
      <c r="H509" s="9"/>
      <c r="I509" s="9"/>
      <c r="J509" s="9"/>
      <c r="K509" s="9"/>
    </row>
    <row r="510" spans="2:11" ht="12.75">
      <c r="B510" s="8"/>
      <c r="C510" s="9"/>
      <c r="D510" s="9"/>
      <c r="E510" s="9"/>
      <c r="F510" s="9"/>
      <c r="G510" s="9"/>
      <c r="H510" s="9"/>
      <c r="I510" s="9"/>
      <c r="J510" s="9"/>
      <c r="K510" s="9"/>
    </row>
    <row r="511" spans="2:11" ht="12.75">
      <c r="B511" s="8"/>
      <c r="C511" s="9"/>
      <c r="D511" s="9"/>
      <c r="E511" s="9"/>
      <c r="F511" s="9"/>
      <c r="G511" s="9"/>
      <c r="H511" s="9"/>
      <c r="I511" s="9"/>
      <c r="J511" s="9"/>
      <c r="K511" s="9"/>
    </row>
    <row r="512" spans="2:11" ht="12.75">
      <c r="B512" s="8"/>
      <c r="C512" s="9"/>
      <c r="D512" s="9"/>
      <c r="E512" s="9"/>
      <c r="F512" s="9"/>
      <c r="G512" s="9"/>
      <c r="H512" s="9"/>
      <c r="I512" s="9"/>
      <c r="J512" s="9"/>
      <c r="K512" s="9"/>
    </row>
    <row r="513" spans="2:11" ht="12.75">
      <c r="B513" s="8"/>
      <c r="C513" s="9"/>
      <c r="D513" s="9"/>
      <c r="E513" s="9"/>
      <c r="F513" s="9"/>
      <c r="G513" s="9"/>
      <c r="H513" s="9"/>
      <c r="I513" s="9"/>
      <c r="J513" s="9"/>
      <c r="K513" s="9"/>
    </row>
    <row r="514" spans="2:11" ht="12.75">
      <c r="B514" s="8"/>
      <c r="C514" s="9"/>
      <c r="D514" s="9"/>
      <c r="E514" s="9"/>
      <c r="F514" s="9"/>
      <c r="G514" s="9"/>
      <c r="H514" s="9"/>
      <c r="I514" s="9"/>
      <c r="J514" s="9"/>
      <c r="K514" s="9"/>
    </row>
    <row r="515" spans="2:11" ht="12.75">
      <c r="B515" s="8"/>
      <c r="C515" s="9"/>
      <c r="D515" s="9"/>
      <c r="E515" s="9"/>
      <c r="F515" s="9"/>
      <c r="G515" s="9"/>
      <c r="H515" s="9"/>
      <c r="I515" s="9"/>
      <c r="J515" s="9"/>
      <c r="K515" s="9"/>
    </row>
    <row r="516" spans="2:11" ht="12.75">
      <c r="B516" s="8"/>
      <c r="C516" s="9"/>
      <c r="D516" s="9"/>
      <c r="E516" s="9"/>
      <c r="F516" s="9"/>
      <c r="G516" s="9"/>
      <c r="H516" s="9"/>
      <c r="I516" s="9"/>
      <c r="J516" s="9"/>
      <c r="K516" s="9"/>
    </row>
    <row r="517" spans="2:11" ht="12.75">
      <c r="B517" s="8"/>
      <c r="C517" s="9"/>
      <c r="D517" s="9"/>
      <c r="E517" s="9"/>
      <c r="F517" s="9"/>
      <c r="G517" s="9"/>
      <c r="H517" s="9"/>
      <c r="I517" s="9"/>
      <c r="J517" s="9"/>
      <c r="K517" s="9"/>
    </row>
    <row r="518" spans="2:11" ht="12.75">
      <c r="B518" s="8"/>
      <c r="C518" s="9"/>
      <c r="D518" s="9"/>
      <c r="E518" s="9"/>
      <c r="F518" s="9"/>
      <c r="G518" s="9"/>
      <c r="H518" s="9"/>
      <c r="I518" s="9"/>
      <c r="J518" s="9"/>
      <c r="K518" s="9"/>
    </row>
    <row r="519" spans="2:11" ht="12.75">
      <c r="B519" s="8"/>
      <c r="C519" s="9"/>
      <c r="D519" s="9"/>
      <c r="E519" s="9"/>
      <c r="F519" s="9"/>
      <c r="G519" s="9"/>
      <c r="H519" s="9"/>
      <c r="I519" s="9"/>
      <c r="J519" s="9"/>
      <c r="K519" s="9"/>
    </row>
    <row r="520" spans="2:11" ht="12.75">
      <c r="B520" s="8"/>
      <c r="C520" s="9"/>
      <c r="D520" s="9"/>
      <c r="E520" s="9"/>
      <c r="F520" s="9"/>
      <c r="G520" s="9"/>
      <c r="H520" s="9"/>
      <c r="I520" s="9"/>
      <c r="J520" s="9"/>
      <c r="K520" s="9"/>
    </row>
    <row r="521" spans="2:11" ht="12.75">
      <c r="B521" s="8"/>
      <c r="C521" s="9"/>
      <c r="D521" s="9"/>
      <c r="E521" s="9"/>
      <c r="F521" s="9"/>
      <c r="G521" s="9"/>
      <c r="H521" s="9"/>
      <c r="I521" s="9"/>
      <c r="J521" s="9"/>
      <c r="K521" s="9"/>
    </row>
    <row r="522" spans="2:11" ht="12.75">
      <c r="B522" s="8"/>
      <c r="C522" s="9"/>
      <c r="D522" s="9"/>
      <c r="E522" s="9"/>
      <c r="F522" s="9"/>
      <c r="G522" s="9"/>
      <c r="H522" s="9"/>
      <c r="I522" s="9"/>
      <c r="J522" s="9"/>
      <c r="K522" s="9"/>
    </row>
    <row r="523" spans="2:11" ht="12.75">
      <c r="B523" s="8"/>
      <c r="C523" s="9"/>
      <c r="D523" s="9"/>
      <c r="E523" s="9"/>
      <c r="F523" s="9"/>
      <c r="G523" s="9"/>
      <c r="H523" s="9"/>
      <c r="I523" s="9"/>
      <c r="J523" s="9"/>
      <c r="K523" s="9"/>
    </row>
    <row r="524" spans="2:11" ht="12.75">
      <c r="B524" s="8"/>
      <c r="C524" s="9"/>
      <c r="D524" s="9"/>
      <c r="E524" s="9"/>
      <c r="F524" s="9"/>
      <c r="G524" s="9"/>
      <c r="H524" s="9"/>
      <c r="I524" s="9"/>
      <c r="J524" s="9"/>
      <c r="K524" s="9"/>
    </row>
    <row r="525" spans="2:11" ht="12.75">
      <c r="B525" s="8"/>
      <c r="C525" s="9"/>
      <c r="D525" s="9"/>
      <c r="E525" s="9"/>
      <c r="F525" s="9"/>
      <c r="G525" s="9"/>
      <c r="H525" s="9"/>
      <c r="I525" s="9"/>
      <c r="J525" s="9"/>
      <c r="K525" s="9"/>
    </row>
    <row r="526" spans="2:11" ht="12.75">
      <c r="B526" s="8"/>
      <c r="C526" s="9"/>
      <c r="D526" s="9"/>
      <c r="E526" s="9"/>
      <c r="F526" s="9"/>
      <c r="G526" s="9"/>
      <c r="H526" s="9"/>
      <c r="I526" s="9"/>
      <c r="J526" s="9"/>
      <c r="K526" s="9"/>
    </row>
    <row r="527" spans="2:11" ht="12.75">
      <c r="B527" s="8"/>
      <c r="C527" s="9"/>
      <c r="D527" s="9"/>
      <c r="E527" s="9"/>
      <c r="F527" s="9"/>
      <c r="G527" s="9"/>
      <c r="H527" s="9"/>
      <c r="I527" s="9"/>
      <c r="J527" s="9"/>
      <c r="K527" s="9"/>
    </row>
    <row r="528" spans="2:11" ht="12.75">
      <c r="B528" s="8"/>
      <c r="C528" s="9"/>
      <c r="D528" s="9"/>
      <c r="E528" s="9"/>
      <c r="F528" s="9"/>
      <c r="G528" s="9"/>
      <c r="H528" s="9"/>
      <c r="I528" s="9"/>
      <c r="J528" s="9"/>
      <c r="K528" s="9"/>
    </row>
    <row r="529" spans="2:11" ht="12.75">
      <c r="B529" s="8"/>
      <c r="C529" s="9"/>
      <c r="D529" s="9"/>
      <c r="E529" s="9"/>
      <c r="F529" s="9"/>
      <c r="G529" s="9"/>
      <c r="H529" s="9"/>
      <c r="I529" s="9"/>
      <c r="J529" s="9"/>
      <c r="K529" s="9"/>
    </row>
    <row r="530" spans="2:11" ht="12.75">
      <c r="B530" s="8"/>
      <c r="C530" s="9"/>
      <c r="D530" s="9"/>
      <c r="E530" s="9"/>
      <c r="F530" s="9"/>
      <c r="G530" s="9"/>
      <c r="H530" s="9"/>
      <c r="I530" s="9"/>
      <c r="J530" s="9"/>
      <c r="K530" s="9"/>
    </row>
    <row r="531" spans="2:11" ht="12.75">
      <c r="B531" s="8"/>
      <c r="C531" s="9"/>
      <c r="D531" s="9"/>
      <c r="E531" s="9"/>
      <c r="F531" s="9"/>
      <c r="G531" s="9"/>
      <c r="H531" s="9"/>
      <c r="I531" s="9"/>
      <c r="J531" s="9"/>
      <c r="K531" s="9"/>
    </row>
    <row r="532" spans="2:11" ht="12.75">
      <c r="B532" s="8"/>
      <c r="C532" s="9"/>
      <c r="D532" s="9"/>
      <c r="E532" s="9"/>
      <c r="F532" s="9"/>
      <c r="G532" s="9"/>
      <c r="H532" s="9"/>
      <c r="I532" s="9"/>
      <c r="J532" s="9"/>
      <c r="K532" s="9"/>
    </row>
    <row r="533" spans="2:11" ht="12.75">
      <c r="B533" s="8"/>
      <c r="C533" s="9"/>
      <c r="D533" s="9"/>
      <c r="E533" s="9"/>
      <c r="F533" s="9"/>
      <c r="G533" s="9"/>
      <c r="H533" s="9"/>
      <c r="I533" s="9"/>
      <c r="J533" s="9"/>
      <c r="K533" s="9"/>
    </row>
    <row r="534" spans="2:11" ht="12.75">
      <c r="B534" s="8"/>
      <c r="C534" s="9"/>
      <c r="D534" s="9"/>
      <c r="E534" s="9"/>
      <c r="F534" s="9"/>
      <c r="G534" s="9"/>
      <c r="H534" s="9"/>
      <c r="I534" s="9"/>
      <c r="J534" s="9"/>
      <c r="K534" s="9"/>
    </row>
    <row r="535" spans="2:11" ht="12.75">
      <c r="B535" s="8"/>
      <c r="C535" s="9"/>
      <c r="D535" s="9"/>
      <c r="E535" s="9"/>
      <c r="F535" s="9"/>
      <c r="G535" s="9"/>
      <c r="H535" s="9"/>
      <c r="I535" s="9"/>
      <c r="J535" s="9"/>
      <c r="K535" s="9"/>
    </row>
    <row r="536" spans="2:11" ht="12.75">
      <c r="B536" s="8"/>
      <c r="C536" s="9"/>
      <c r="D536" s="9"/>
      <c r="E536" s="9"/>
      <c r="F536" s="9"/>
      <c r="G536" s="9"/>
      <c r="H536" s="9"/>
      <c r="I536" s="9"/>
      <c r="J536" s="9"/>
      <c r="K536" s="9"/>
    </row>
    <row r="537" spans="2:11" ht="12.75">
      <c r="B537" s="8"/>
      <c r="C537" s="9"/>
      <c r="D537" s="9"/>
      <c r="E537" s="9"/>
      <c r="F537" s="9"/>
      <c r="G537" s="9"/>
      <c r="H537" s="9"/>
      <c r="I537" s="9"/>
      <c r="J537" s="9"/>
      <c r="K537" s="9"/>
    </row>
    <row r="538" spans="2:11" ht="12.75">
      <c r="B538" s="8"/>
      <c r="C538" s="9"/>
      <c r="D538" s="9"/>
      <c r="E538" s="9"/>
      <c r="F538" s="9"/>
      <c r="G538" s="9"/>
      <c r="H538" s="9"/>
      <c r="I538" s="9"/>
      <c r="J538" s="9"/>
      <c r="K538" s="9"/>
    </row>
    <row r="539" spans="2:11" ht="12.75">
      <c r="B539" s="8"/>
      <c r="C539" s="9"/>
      <c r="D539" s="9"/>
      <c r="E539" s="9"/>
      <c r="F539" s="9"/>
      <c r="G539" s="9"/>
      <c r="H539" s="9"/>
      <c r="I539" s="9"/>
      <c r="J539" s="9"/>
      <c r="K539" s="9"/>
    </row>
    <row r="540" spans="2:11" ht="12.75">
      <c r="B540" s="8"/>
      <c r="C540" s="9"/>
      <c r="D540" s="9"/>
      <c r="E540" s="9"/>
      <c r="F540" s="9"/>
      <c r="G540" s="9"/>
      <c r="H540" s="9"/>
      <c r="I540" s="9"/>
      <c r="J540" s="9"/>
      <c r="K540" s="9"/>
    </row>
    <row r="541" spans="2:11" ht="12.75">
      <c r="B541" s="8"/>
      <c r="C541" s="9"/>
      <c r="D541" s="9"/>
      <c r="E541" s="9"/>
      <c r="F541" s="9"/>
      <c r="G541" s="9"/>
      <c r="H541" s="9"/>
      <c r="I541" s="9"/>
      <c r="J541" s="9"/>
      <c r="K541" s="9"/>
    </row>
    <row r="542" spans="2:11" ht="12.75">
      <c r="B542" s="8"/>
      <c r="C542" s="9"/>
      <c r="D542" s="9"/>
      <c r="E542" s="9"/>
      <c r="F542" s="9"/>
      <c r="G542" s="9"/>
      <c r="H542" s="9"/>
      <c r="I542" s="9"/>
      <c r="J542" s="9"/>
      <c r="K542" s="9"/>
    </row>
    <row r="543" spans="2:11" ht="12.75">
      <c r="B543" s="8"/>
      <c r="C543" s="9"/>
      <c r="D543" s="9"/>
      <c r="E543" s="9"/>
      <c r="F543" s="9"/>
      <c r="G543" s="9"/>
      <c r="H543" s="9"/>
      <c r="I543" s="9"/>
      <c r="J543" s="9"/>
      <c r="K543" s="9"/>
    </row>
    <row r="544" spans="2:11" ht="12.75">
      <c r="B544" s="8"/>
      <c r="C544" s="9"/>
      <c r="D544" s="9"/>
      <c r="E544" s="9"/>
      <c r="F544" s="9"/>
      <c r="G544" s="9"/>
      <c r="H544" s="9"/>
      <c r="I544" s="9"/>
      <c r="J544" s="9"/>
      <c r="K544" s="9"/>
    </row>
    <row r="545" spans="2:11" ht="12.75">
      <c r="B545" s="8"/>
      <c r="C545" s="9"/>
      <c r="D545" s="9"/>
      <c r="E545" s="9"/>
      <c r="F545" s="9"/>
      <c r="G545" s="9"/>
      <c r="H545" s="9"/>
      <c r="I545" s="9"/>
      <c r="J545" s="9"/>
      <c r="K545" s="9"/>
    </row>
    <row r="546" spans="2:11" ht="12.75">
      <c r="B546" s="8"/>
      <c r="C546" s="9"/>
      <c r="D546" s="9"/>
      <c r="E546" s="9"/>
      <c r="F546" s="9"/>
      <c r="G546" s="9"/>
      <c r="H546" s="9"/>
      <c r="I546" s="9"/>
      <c r="J546" s="9"/>
      <c r="K546" s="9"/>
    </row>
    <row r="547" spans="2:11" ht="12.75">
      <c r="B547" s="8"/>
      <c r="C547" s="9"/>
      <c r="D547" s="9"/>
      <c r="E547" s="9"/>
      <c r="F547" s="9"/>
      <c r="G547" s="9"/>
      <c r="H547" s="9"/>
      <c r="I547" s="9"/>
      <c r="J547" s="9"/>
      <c r="K547" s="9"/>
    </row>
    <row r="548" spans="2:11" ht="12.75">
      <c r="B548" s="8"/>
      <c r="C548" s="9"/>
      <c r="D548" s="9"/>
      <c r="E548" s="9"/>
      <c r="F548" s="9"/>
      <c r="G548" s="9"/>
      <c r="H548" s="9"/>
      <c r="I548" s="9"/>
      <c r="J548" s="9"/>
      <c r="K548" s="9"/>
    </row>
    <row r="549" spans="2:11" ht="12.75">
      <c r="B549" s="8"/>
      <c r="C549" s="9"/>
      <c r="D549" s="9"/>
      <c r="E549" s="9"/>
      <c r="F549" s="9"/>
      <c r="G549" s="9"/>
      <c r="H549" s="9"/>
      <c r="I549" s="9"/>
      <c r="J549" s="9"/>
      <c r="K549" s="9"/>
    </row>
    <row r="550" spans="2:11" ht="12.75">
      <c r="B550" s="8"/>
      <c r="C550" s="9"/>
      <c r="D550" s="9"/>
      <c r="E550" s="9"/>
      <c r="F550" s="9"/>
      <c r="G550" s="9"/>
      <c r="H550" s="9"/>
      <c r="I550" s="9"/>
      <c r="J550" s="9"/>
      <c r="K550" s="9"/>
    </row>
    <row r="551" spans="2:11" ht="12.75">
      <c r="B551" s="8"/>
      <c r="C551" s="9"/>
      <c r="D551" s="9"/>
      <c r="E551" s="9"/>
      <c r="F551" s="9"/>
      <c r="G551" s="9"/>
      <c r="H551" s="9"/>
      <c r="I551" s="9"/>
      <c r="J551" s="9"/>
      <c r="K551" s="9"/>
    </row>
    <row r="552" spans="2:11" ht="12.75">
      <c r="B552" s="8"/>
      <c r="C552" s="9"/>
      <c r="D552" s="9"/>
      <c r="E552" s="9"/>
      <c r="F552" s="9"/>
      <c r="G552" s="9"/>
      <c r="H552" s="9"/>
      <c r="I552" s="9"/>
      <c r="J552" s="9"/>
      <c r="K552" s="9"/>
    </row>
    <row r="553" spans="2:11" ht="12.75">
      <c r="B553" s="8"/>
      <c r="C553" s="9"/>
      <c r="D553" s="9"/>
      <c r="E553" s="9"/>
      <c r="F553" s="9"/>
      <c r="G553" s="9"/>
      <c r="H553" s="9"/>
      <c r="I553" s="9"/>
      <c r="J553" s="9"/>
      <c r="K553" s="9"/>
    </row>
    <row r="554" spans="2:11" ht="12.75">
      <c r="B554" s="8"/>
      <c r="C554" s="9"/>
      <c r="D554" s="9"/>
      <c r="E554" s="9"/>
      <c r="F554" s="9"/>
      <c r="G554" s="9"/>
      <c r="H554" s="9"/>
      <c r="I554" s="9"/>
      <c r="J554" s="9"/>
      <c r="K554" s="9"/>
    </row>
    <row r="555" spans="2:11" ht="12.75">
      <c r="B555" s="8"/>
      <c r="C555" s="9"/>
      <c r="D555" s="9"/>
      <c r="E555" s="9"/>
      <c r="F555" s="9"/>
      <c r="G555" s="9"/>
      <c r="H555" s="9"/>
      <c r="I555" s="9"/>
      <c r="J555" s="9"/>
      <c r="K555" s="9"/>
    </row>
    <row r="556" spans="2:11" ht="12.75">
      <c r="B556" s="8"/>
      <c r="C556" s="9"/>
      <c r="D556" s="9"/>
      <c r="E556" s="9"/>
      <c r="F556" s="9"/>
      <c r="G556" s="9"/>
      <c r="H556" s="9"/>
      <c r="I556" s="9"/>
      <c r="J556" s="9"/>
      <c r="K556" s="9"/>
    </row>
    <row r="557" spans="2:11" ht="12.75">
      <c r="B557" s="8"/>
      <c r="C557" s="9"/>
      <c r="D557" s="9"/>
      <c r="E557" s="9"/>
      <c r="F557" s="9"/>
      <c r="G557" s="9"/>
      <c r="H557" s="9"/>
      <c r="I557" s="9"/>
      <c r="J557" s="9"/>
      <c r="K557" s="9"/>
    </row>
    <row r="558" spans="2:11" ht="12.75">
      <c r="B558" s="8"/>
      <c r="C558" s="9"/>
      <c r="D558" s="9"/>
      <c r="E558" s="9"/>
      <c r="F558" s="9"/>
      <c r="G558" s="9"/>
      <c r="H558" s="9"/>
      <c r="I558" s="9"/>
      <c r="J558" s="9"/>
      <c r="K558" s="9"/>
    </row>
    <row r="559" spans="2:11" ht="12.75">
      <c r="B559" s="8"/>
      <c r="C559" s="9"/>
      <c r="D559" s="9"/>
      <c r="E559" s="9"/>
      <c r="F559" s="9"/>
      <c r="G559" s="9"/>
      <c r="H559" s="9"/>
      <c r="I559" s="9"/>
      <c r="J559" s="9"/>
      <c r="K559" s="9"/>
    </row>
    <row r="560" spans="2:11" ht="12.75">
      <c r="B560" s="8"/>
      <c r="C560" s="9"/>
      <c r="D560" s="9"/>
      <c r="E560" s="9"/>
      <c r="F560" s="9"/>
      <c r="G560" s="9"/>
      <c r="H560" s="9"/>
      <c r="I560" s="9"/>
      <c r="J560" s="9"/>
      <c r="K560" s="9"/>
    </row>
    <row r="561" spans="2:11" ht="12.75">
      <c r="B561" s="8"/>
      <c r="C561" s="9"/>
      <c r="D561" s="9"/>
      <c r="E561" s="9"/>
      <c r="F561" s="9"/>
      <c r="G561" s="9"/>
      <c r="H561" s="9"/>
      <c r="I561" s="9"/>
      <c r="J561" s="9"/>
      <c r="K561" s="9"/>
    </row>
    <row r="562" spans="2:11" ht="12.75">
      <c r="B562" s="8"/>
      <c r="C562" s="9"/>
      <c r="D562" s="9"/>
      <c r="E562" s="9"/>
      <c r="F562" s="9"/>
      <c r="G562" s="9"/>
      <c r="H562" s="9"/>
      <c r="I562" s="9"/>
      <c r="J562" s="9"/>
      <c r="K562" s="9"/>
    </row>
    <row r="563" spans="2:11" ht="12.75">
      <c r="B563" s="8"/>
      <c r="C563" s="9"/>
      <c r="D563" s="9"/>
      <c r="E563" s="9"/>
      <c r="F563" s="9"/>
      <c r="G563" s="9"/>
      <c r="H563" s="9"/>
      <c r="I563" s="9"/>
      <c r="J563" s="9"/>
      <c r="K563" s="9"/>
    </row>
    <row r="564" spans="2:11" ht="12.75">
      <c r="B564" s="8"/>
      <c r="C564" s="9"/>
      <c r="D564" s="9"/>
      <c r="E564" s="9"/>
      <c r="F564" s="9"/>
      <c r="G564" s="9"/>
      <c r="H564" s="9"/>
      <c r="I564" s="9"/>
      <c r="J564" s="9"/>
      <c r="K564" s="9"/>
    </row>
    <row r="565" spans="2:11" ht="12.75">
      <c r="B565" s="8"/>
      <c r="C565" s="9"/>
      <c r="D565" s="9"/>
      <c r="E565" s="9"/>
      <c r="F565" s="9"/>
      <c r="G565" s="9"/>
      <c r="H565" s="9"/>
      <c r="I565" s="9"/>
      <c r="J565" s="9"/>
      <c r="K565" s="9"/>
    </row>
    <row r="566" spans="2:11" ht="12.75">
      <c r="B566" s="8"/>
      <c r="C566" s="9"/>
      <c r="D566" s="9"/>
      <c r="E566" s="9"/>
      <c r="F566" s="9"/>
      <c r="G566" s="9"/>
      <c r="H566" s="9"/>
      <c r="I566" s="9"/>
      <c r="J566" s="9"/>
      <c r="K566" s="9"/>
    </row>
    <row r="567" spans="2:11" ht="12.75">
      <c r="B567" s="8"/>
      <c r="C567" s="9"/>
      <c r="D567" s="9"/>
      <c r="E567" s="9"/>
      <c r="F567" s="9"/>
      <c r="G567" s="9"/>
      <c r="H567" s="9"/>
      <c r="I567" s="9"/>
      <c r="J567" s="9"/>
      <c r="K567" s="9"/>
    </row>
    <row r="568" spans="2:11" ht="12.75">
      <c r="B568" s="8"/>
      <c r="C568" s="9"/>
      <c r="D568" s="9"/>
      <c r="E568" s="9"/>
      <c r="F568" s="9"/>
      <c r="G568" s="9"/>
      <c r="H568" s="9"/>
      <c r="I568" s="9"/>
      <c r="J568" s="9"/>
      <c r="K568" s="9"/>
    </row>
    <row r="569" spans="2:11" ht="12.75">
      <c r="B569" s="8"/>
      <c r="C569" s="9"/>
      <c r="D569" s="9"/>
      <c r="E569" s="9"/>
      <c r="F569" s="9"/>
      <c r="G569" s="9"/>
      <c r="H569" s="9"/>
      <c r="I569" s="9"/>
      <c r="J569" s="9"/>
      <c r="K569" s="9"/>
    </row>
    <row r="570" spans="2:11" ht="12.75">
      <c r="B570" s="8"/>
      <c r="C570" s="9"/>
      <c r="D570" s="9"/>
      <c r="E570" s="9"/>
      <c r="F570" s="9"/>
      <c r="G570" s="9"/>
      <c r="H570" s="9"/>
      <c r="I570" s="9"/>
      <c r="J570" s="9"/>
      <c r="K570" s="9"/>
    </row>
    <row r="571" spans="2:11" ht="12.75">
      <c r="B571" s="8"/>
      <c r="C571" s="9"/>
      <c r="D571" s="9"/>
      <c r="E571" s="9"/>
      <c r="F571" s="9"/>
      <c r="G571" s="9"/>
      <c r="H571" s="9"/>
      <c r="I571" s="9"/>
      <c r="J571" s="9"/>
      <c r="K571" s="9"/>
    </row>
    <row r="572" spans="2:11" ht="12.75">
      <c r="B572" s="8"/>
      <c r="C572" s="9"/>
      <c r="D572" s="9"/>
      <c r="E572" s="9"/>
      <c r="F572" s="9"/>
      <c r="G572" s="9"/>
      <c r="H572" s="9"/>
      <c r="I572" s="9"/>
      <c r="J572" s="9"/>
      <c r="K572" s="9"/>
    </row>
    <row r="573" spans="2:11" ht="12.75">
      <c r="B573" s="8"/>
      <c r="C573" s="9"/>
      <c r="D573" s="9"/>
      <c r="E573" s="9"/>
      <c r="F573" s="9"/>
      <c r="G573" s="9"/>
      <c r="H573" s="9"/>
      <c r="I573" s="9"/>
      <c r="J573" s="9"/>
      <c r="K573" s="9"/>
    </row>
    <row r="574" spans="2:11" ht="12.75">
      <c r="B574" s="8"/>
      <c r="C574" s="9"/>
      <c r="D574" s="9"/>
      <c r="E574" s="9"/>
      <c r="F574" s="9"/>
      <c r="G574" s="9"/>
      <c r="H574" s="9"/>
      <c r="I574" s="9"/>
      <c r="J574" s="9"/>
      <c r="K574" s="9"/>
    </row>
    <row r="575" spans="2:11" ht="12.75">
      <c r="B575" s="8"/>
      <c r="C575" s="9"/>
      <c r="D575" s="9"/>
      <c r="E575" s="9"/>
      <c r="F575" s="9"/>
      <c r="G575" s="9"/>
      <c r="H575" s="9"/>
      <c r="I575" s="9"/>
      <c r="J575" s="9"/>
      <c r="K575" s="9"/>
    </row>
    <row r="576" spans="2:11" ht="12.75">
      <c r="B576" s="8"/>
      <c r="C576" s="9"/>
      <c r="D576" s="9"/>
      <c r="E576" s="9"/>
      <c r="F576" s="9"/>
      <c r="G576" s="9"/>
      <c r="H576" s="9"/>
      <c r="I576" s="9"/>
      <c r="J576" s="9"/>
      <c r="K576" s="9"/>
    </row>
    <row r="577" spans="2:11" ht="12.75">
      <c r="B577" s="8"/>
      <c r="C577" s="9"/>
      <c r="D577" s="9"/>
      <c r="E577" s="9"/>
      <c r="F577" s="9"/>
      <c r="G577" s="9"/>
      <c r="H577" s="9"/>
      <c r="I577" s="9"/>
      <c r="J577" s="9"/>
      <c r="K577" s="9"/>
    </row>
    <row r="578" spans="2:11" ht="12.75">
      <c r="B578" s="8"/>
      <c r="C578" s="9"/>
      <c r="D578" s="9"/>
      <c r="E578" s="9"/>
      <c r="F578" s="9"/>
      <c r="G578" s="9"/>
      <c r="H578" s="9"/>
      <c r="I578" s="9"/>
      <c r="J578" s="9"/>
      <c r="K578" s="9"/>
    </row>
    <row r="579" spans="2:11" ht="12.75">
      <c r="B579" s="8"/>
      <c r="C579" s="9"/>
      <c r="D579" s="9"/>
      <c r="E579" s="9"/>
      <c r="F579" s="9"/>
      <c r="G579" s="9"/>
      <c r="H579" s="9"/>
      <c r="I579" s="9"/>
      <c r="J579" s="9"/>
      <c r="K579" s="9"/>
    </row>
    <row r="580" spans="2:11" ht="12.75">
      <c r="B580" s="8"/>
      <c r="C580" s="9"/>
      <c r="D580" s="9"/>
      <c r="E580" s="9"/>
      <c r="F580" s="9"/>
      <c r="G580" s="9"/>
      <c r="H580" s="9"/>
      <c r="I580" s="9"/>
      <c r="J580" s="9"/>
      <c r="K580" s="9"/>
    </row>
    <row r="581" spans="2:11" ht="12.75">
      <c r="B581" s="8"/>
      <c r="C581" s="9"/>
      <c r="D581" s="9"/>
      <c r="E581" s="9"/>
      <c r="F581" s="9"/>
      <c r="G581" s="9"/>
      <c r="H581" s="9"/>
      <c r="I581" s="9"/>
      <c r="J581" s="9"/>
      <c r="K581" s="9"/>
    </row>
    <row r="582" spans="2:11" ht="12.75">
      <c r="B582" s="8"/>
      <c r="C582" s="9"/>
      <c r="D582" s="9"/>
      <c r="E582" s="9"/>
      <c r="F582" s="9"/>
      <c r="G582" s="9"/>
      <c r="H582" s="9"/>
      <c r="I582" s="9"/>
      <c r="J582" s="9"/>
      <c r="K582" s="9"/>
    </row>
    <row r="583" spans="2:11" ht="12.75">
      <c r="B583" s="8"/>
      <c r="C583" s="9"/>
      <c r="D583" s="9"/>
      <c r="E583" s="9"/>
      <c r="F583" s="9"/>
      <c r="G583" s="9"/>
      <c r="H583" s="9"/>
      <c r="I583" s="9"/>
      <c r="J583" s="9"/>
      <c r="K583" s="9"/>
    </row>
    <row r="584" spans="2:11" ht="12.75">
      <c r="B584" s="8"/>
      <c r="C584" s="9"/>
      <c r="D584" s="9"/>
      <c r="E584" s="9"/>
      <c r="F584" s="9"/>
      <c r="G584" s="9"/>
      <c r="H584" s="9"/>
      <c r="I584" s="9"/>
      <c r="J584" s="9"/>
      <c r="K584" s="9"/>
    </row>
    <row r="585" spans="2:11" ht="12.75">
      <c r="B585" s="8"/>
      <c r="C585" s="9"/>
      <c r="D585" s="9"/>
      <c r="E585" s="9"/>
      <c r="F585" s="9"/>
      <c r="G585" s="9"/>
      <c r="H585" s="9"/>
      <c r="I585" s="9"/>
      <c r="J585" s="9"/>
      <c r="K585" s="9"/>
    </row>
    <row r="586" spans="2:11" ht="12.75">
      <c r="B586" s="8"/>
      <c r="C586" s="9"/>
      <c r="D586" s="9"/>
      <c r="E586" s="9"/>
      <c r="F586" s="9"/>
      <c r="G586" s="9"/>
      <c r="H586" s="9"/>
      <c r="I586" s="9"/>
      <c r="J586" s="9"/>
      <c r="K586" s="9"/>
    </row>
    <row r="587" spans="2:11" ht="12.75">
      <c r="B587" s="8"/>
      <c r="C587" s="9"/>
      <c r="D587" s="9"/>
      <c r="E587" s="9"/>
      <c r="F587" s="9"/>
      <c r="G587" s="9"/>
      <c r="H587" s="9"/>
      <c r="I587" s="9"/>
      <c r="J587" s="9"/>
      <c r="K587" s="9"/>
    </row>
    <row r="588" spans="2:11" ht="12.75">
      <c r="B588" s="8"/>
      <c r="C588" s="9"/>
      <c r="D588" s="9"/>
      <c r="E588" s="9"/>
      <c r="F588" s="9"/>
      <c r="G588" s="9"/>
      <c r="H588" s="9"/>
      <c r="I588" s="9"/>
      <c r="J588" s="9"/>
      <c r="K588" s="9"/>
    </row>
    <row r="589" spans="2:11" ht="12.75">
      <c r="B589" s="8"/>
      <c r="C589" s="9"/>
      <c r="D589" s="9"/>
      <c r="E589" s="9"/>
      <c r="F589" s="9"/>
      <c r="G589" s="9"/>
      <c r="H589" s="9"/>
      <c r="I589" s="9"/>
      <c r="J589" s="9"/>
      <c r="K589" s="9"/>
    </row>
    <row r="590" spans="2:11" ht="12.75">
      <c r="B590" s="8"/>
      <c r="C590" s="9"/>
      <c r="D590" s="9"/>
      <c r="E590" s="9"/>
      <c r="F590" s="9"/>
      <c r="G590" s="9"/>
      <c r="H590" s="9"/>
      <c r="I590" s="9"/>
      <c r="J590" s="9"/>
      <c r="K590" s="9"/>
    </row>
    <row r="591" spans="2:11" ht="12.75">
      <c r="B591" s="8"/>
      <c r="C591" s="9"/>
      <c r="D591" s="9"/>
      <c r="E591" s="9"/>
      <c r="F591" s="9"/>
      <c r="G591" s="9"/>
      <c r="H591" s="9"/>
      <c r="I591" s="9"/>
      <c r="J591" s="9"/>
      <c r="K591" s="9"/>
    </row>
    <row r="592" spans="2:11" ht="12.75">
      <c r="B592" s="8"/>
      <c r="C592" s="9"/>
      <c r="D592" s="9"/>
      <c r="E592" s="9"/>
      <c r="F592" s="9"/>
      <c r="G592" s="9"/>
      <c r="H592" s="9"/>
      <c r="I592" s="9"/>
      <c r="J592" s="9"/>
      <c r="K592" s="9"/>
    </row>
    <row r="593" spans="2:11" ht="12.75">
      <c r="B593" s="8"/>
      <c r="C593" s="9"/>
      <c r="D593" s="9"/>
      <c r="E593" s="9"/>
      <c r="F593" s="9"/>
      <c r="G593" s="9"/>
      <c r="H593" s="9"/>
      <c r="I593" s="9"/>
      <c r="J593" s="9"/>
      <c r="K593" s="9"/>
    </row>
    <row r="594" spans="2:11" ht="12.75">
      <c r="B594" s="8"/>
      <c r="C594" s="9"/>
      <c r="D594" s="9"/>
      <c r="E594" s="9"/>
      <c r="F594" s="9"/>
      <c r="G594" s="9"/>
      <c r="H594" s="9"/>
      <c r="I594" s="9"/>
      <c r="J594" s="9"/>
      <c r="K594" s="9"/>
    </row>
    <row r="595" spans="2:11" ht="12.75">
      <c r="B595" s="8"/>
      <c r="C595" s="9"/>
      <c r="D595" s="9"/>
      <c r="E595" s="9"/>
      <c r="F595" s="9"/>
      <c r="G595" s="9"/>
      <c r="H595" s="9"/>
      <c r="I595" s="9"/>
      <c r="J595" s="9"/>
      <c r="K595" s="9"/>
    </row>
    <row r="596" spans="2:11" ht="12.75"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2:11" ht="12.75"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2:11" ht="12.75"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2:11" ht="12.75"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2:11" ht="12.75"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2:11" ht="12.75"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2:11" ht="12.75"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2:11" ht="12.75"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2:11" ht="12.75"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2:11" ht="12.75"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2:11" ht="12.75"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2:11" ht="12.75"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2:11" ht="12.75"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2:11" ht="12.75"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2:11" ht="12.75"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2:11" ht="12.75"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2:11" ht="12.75"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2:11" ht="12.75"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2:11" ht="12.75"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2:11" ht="12.75"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2:11" ht="12.75"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2:11" ht="12.75"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2:11" ht="12.75"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2:11" ht="12.75"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2:11" ht="12.75">
      <c r="B620" s="9"/>
      <c r="C620" s="9"/>
      <c r="D620" s="9"/>
      <c r="E620" s="9"/>
      <c r="F620" s="9"/>
      <c r="G620" s="9"/>
      <c r="H620" s="9"/>
      <c r="I620" s="9"/>
      <c r="J620" s="9"/>
      <c r="K620" s="9"/>
    </row>
  </sheetData>
  <mergeCells count="9">
    <mergeCell ref="A1:A2"/>
    <mergeCell ref="B1:B2"/>
    <mergeCell ref="C1:C2"/>
    <mergeCell ref="D1:D2"/>
    <mergeCell ref="H1:I1"/>
    <mergeCell ref="J1:J2"/>
    <mergeCell ref="K1:K2"/>
    <mergeCell ref="E1:F1"/>
    <mergeCell ref="G1:G2"/>
  </mergeCells>
  <printOptions gridLines="1" horizontalCentered="1"/>
  <pageMargins left="0.1968503937007874" right="0.1968503937007874" top="0.85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CE,Pogrubiony"&amp;12Wykonanie planu pozostałych inwestycji miasta Opola w 2007 roku&amp;RZałącznik Nr 9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55"/>
  <sheetViews>
    <sheetView workbookViewId="0" topLeftCell="A1">
      <selection activeCell="A1" sqref="A1"/>
    </sheetView>
  </sheetViews>
  <sheetFormatPr defaultColWidth="9.00390625" defaultRowHeight="12.75"/>
  <cols>
    <col min="1" max="1" width="5.625" style="5" bestFit="1" customWidth="1"/>
    <col min="2" max="2" width="8.875" style="5" bestFit="1" customWidth="1"/>
    <col min="3" max="3" width="55.75390625" style="5" customWidth="1"/>
    <col min="4" max="5" width="13.00390625" style="5" customWidth="1"/>
    <col min="6" max="6" width="7.25390625" style="5" bestFit="1" customWidth="1"/>
    <col min="7" max="7" width="10.75390625" style="5" customWidth="1"/>
    <col min="8" max="8" width="11.75390625" style="5" bestFit="1" customWidth="1"/>
    <col min="9" max="16384" width="9.125" style="5" customWidth="1"/>
  </cols>
  <sheetData>
    <row r="1" spans="1:7" s="2" customFormat="1" ht="78.75" customHeight="1">
      <c r="A1" s="26" t="s">
        <v>0</v>
      </c>
      <c r="B1" s="26" t="s">
        <v>1</v>
      </c>
      <c r="C1" s="43" t="s">
        <v>2</v>
      </c>
      <c r="D1" s="183" t="s">
        <v>89</v>
      </c>
      <c r="E1" s="73" t="s">
        <v>90</v>
      </c>
      <c r="F1" s="70" t="s">
        <v>34</v>
      </c>
      <c r="G1" s="27" t="s">
        <v>91</v>
      </c>
    </row>
    <row r="2" spans="1:7" s="3" customFormat="1" ht="11.25" customHeight="1">
      <c r="A2" s="29">
        <v>1</v>
      </c>
      <c r="B2" s="29">
        <v>2</v>
      </c>
      <c r="C2" s="44">
        <v>3</v>
      </c>
      <c r="D2" s="184">
        <v>4</v>
      </c>
      <c r="E2" s="52">
        <v>5</v>
      </c>
      <c r="F2" s="46">
        <v>6</v>
      </c>
      <c r="G2" s="29">
        <v>7</v>
      </c>
    </row>
    <row r="3" spans="1:7" s="2" customFormat="1" ht="19.5" customHeight="1">
      <c r="A3" s="1">
        <v>700</v>
      </c>
      <c r="B3" s="1"/>
      <c r="C3" s="31" t="s">
        <v>56</v>
      </c>
      <c r="D3" s="185">
        <f>D4</f>
        <v>120000</v>
      </c>
      <c r="E3" s="191">
        <f>E4</f>
        <v>0</v>
      </c>
      <c r="F3" s="71">
        <f>E3/D3</f>
        <v>0</v>
      </c>
      <c r="G3" s="36">
        <f aca="true" t="shared" si="0" ref="G3:G47">E3/$E$47</f>
        <v>0</v>
      </c>
    </row>
    <row r="4" spans="1:7" s="2" customFormat="1" ht="12.75">
      <c r="A4" s="12"/>
      <c r="B4" s="13">
        <v>70095</v>
      </c>
      <c r="C4" s="32" t="s">
        <v>18</v>
      </c>
      <c r="D4" s="186">
        <f>SUM(D5:D5)</f>
        <v>120000</v>
      </c>
      <c r="E4" s="192">
        <f>SUM(E5:E5)</f>
        <v>0</v>
      </c>
      <c r="F4" s="72">
        <f aca="true" t="shared" si="1" ref="F4:F47">E4/D4</f>
        <v>0</v>
      </c>
      <c r="G4" s="37">
        <f t="shared" si="0"/>
        <v>0</v>
      </c>
    </row>
    <row r="5" spans="1:7" ht="12.75">
      <c r="A5" s="30"/>
      <c r="B5" s="38"/>
      <c r="C5" s="35" t="s">
        <v>219</v>
      </c>
      <c r="D5" s="187">
        <v>120000</v>
      </c>
      <c r="E5" s="193"/>
      <c r="F5" s="72">
        <f t="shared" si="1"/>
        <v>0</v>
      </c>
      <c r="G5" s="37">
        <f t="shared" si="0"/>
        <v>0</v>
      </c>
    </row>
    <row r="6" spans="1:7" ht="19.5" customHeight="1">
      <c r="A6" s="1">
        <v>710</v>
      </c>
      <c r="B6" s="1"/>
      <c r="C6" s="31" t="s">
        <v>26</v>
      </c>
      <c r="D6" s="185">
        <f>D7</f>
        <v>53000</v>
      </c>
      <c r="E6" s="191">
        <f>E7</f>
        <v>52407.43</v>
      </c>
      <c r="F6" s="71">
        <f t="shared" si="1"/>
        <v>0.9888194339622641</v>
      </c>
      <c r="G6" s="36">
        <f t="shared" si="0"/>
        <v>0.020793492394541115</v>
      </c>
    </row>
    <row r="7" spans="1:7" ht="12.75">
      <c r="A7" s="12"/>
      <c r="B7" s="13">
        <v>71035</v>
      </c>
      <c r="C7" s="32" t="s">
        <v>27</v>
      </c>
      <c r="D7" s="186">
        <f>SUM(D8:D8)</f>
        <v>53000</v>
      </c>
      <c r="E7" s="192">
        <f>SUM(E8:E8)</f>
        <v>52407.43</v>
      </c>
      <c r="F7" s="72">
        <f t="shared" si="1"/>
        <v>0.9888194339622641</v>
      </c>
      <c r="G7" s="37">
        <f t="shared" si="0"/>
        <v>0.020793492394541115</v>
      </c>
    </row>
    <row r="8" spans="1:7" s="2" customFormat="1" ht="12.75">
      <c r="A8" s="30"/>
      <c r="B8" s="38"/>
      <c r="C8" s="35" t="s">
        <v>220</v>
      </c>
      <c r="D8" s="187">
        <v>53000</v>
      </c>
      <c r="E8" s="193">
        <v>52407.43</v>
      </c>
      <c r="F8" s="72">
        <f t="shared" si="1"/>
        <v>0.9888194339622641</v>
      </c>
      <c r="G8" s="37">
        <f t="shared" si="0"/>
        <v>0.020793492394541115</v>
      </c>
    </row>
    <row r="9" spans="1:7" ht="19.5" customHeight="1">
      <c r="A9" s="1">
        <v>750</v>
      </c>
      <c r="B9" s="1"/>
      <c r="C9" s="31" t="s">
        <v>10</v>
      </c>
      <c r="D9" s="185">
        <f>D10</f>
        <v>66000</v>
      </c>
      <c r="E9" s="191">
        <f>E10</f>
        <v>65880</v>
      </c>
      <c r="F9" s="71">
        <f t="shared" si="1"/>
        <v>0.9981818181818182</v>
      </c>
      <c r="G9" s="36">
        <f t="shared" si="0"/>
        <v>0.026138951651557205</v>
      </c>
    </row>
    <row r="10" spans="1:7" ht="12.75">
      <c r="A10" s="12"/>
      <c r="B10" s="12">
        <v>75023</v>
      </c>
      <c r="C10" s="32" t="s">
        <v>11</v>
      </c>
      <c r="D10" s="188">
        <f>SUM(D11:D11)</f>
        <v>66000</v>
      </c>
      <c r="E10" s="194">
        <f>SUM(E11:E11)</f>
        <v>65880</v>
      </c>
      <c r="F10" s="72">
        <f t="shared" si="1"/>
        <v>0.9981818181818182</v>
      </c>
      <c r="G10" s="37">
        <f t="shared" si="0"/>
        <v>0.026138951651557205</v>
      </c>
    </row>
    <row r="11" spans="1:7" ht="12.75">
      <c r="A11" s="30"/>
      <c r="B11" s="12"/>
      <c r="C11" s="33" t="s">
        <v>221</v>
      </c>
      <c r="D11" s="189">
        <v>66000</v>
      </c>
      <c r="E11" s="195">
        <v>65880</v>
      </c>
      <c r="F11" s="72">
        <f t="shared" si="1"/>
        <v>0.9981818181818182</v>
      </c>
      <c r="G11" s="37">
        <f t="shared" si="0"/>
        <v>0.026138951651557205</v>
      </c>
    </row>
    <row r="12" spans="1:8" ht="19.5" customHeight="1">
      <c r="A12" s="1">
        <v>801</v>
      </c>
      <c r="B12" s="1"/>
      <c r="C12" s="31" t="s">
        <v>13</v>
      </c>
      <c r="D12" s="185">
        <f>SUM(D13+D21+D24+D28)</f>
        <v>1321404</v>
      </c>
      <c r="E12" s="191">
        <f>SUM(E13+E21+E24+E28)</f>
        <v>1294186.23</v>
      </c>
      <c r="F12" s="71">
        <f t="shared" si="1"/>
        <v>0.9794023856443601</v>
      </c>
      <c r="G12" s="36">
        <f t="shared" si="0"/>
        <v>0.5134892424723906</v>
      </c>
      <c r="H12" s="200"/>
    </row>
    <row r="13" spans="1:7" s="2" customFormat="1" ht="12.75">
      <c r="A13" s="12"/>
      <c r="B13" s="13">
        <v>80101</v>
      </c>
      <c r="C13" s="32" t="s">
        <v>14</v>
      </c>
      <c r="D13" s="186">
        <f>SUM(D14:D20)</f>
        <v>751620</v>
      </c>
      <c r="E13" s="192">
        <f>SUM(E14:E20)</f>
        <v>734100.04</v>
      </c>
      <c r="F13" s="72">
        <f t="shared" si="1"/>
        <v>0.9766904020648732</v>
      </c>
      <c r="G13" s="37">
        <f t="shared" si="0"/>
        <v>0.29126602084041</v>
      </c>
    </row>
    <row r="14" spans="1:7" s="2" customFormat="1" ht="12.75">
      <c r="A14" s="12"/>
      <c r="B14" s="13"/>
      <c r="C14" s="33" t="s">
        <v>222</v>
      </c>
      <c r="D14" s="187">
        <v>220000</v>
      </c>
      <c r="E14" s="193">
        <v>218980.92</v>
      </c>
      <c r="F14" s="72">
        <f t="shared" si="1"/>
        <v>0.9953678181818182</v>
      </c>
      <c r="G14" s="37">
        <f t="shared" si="0"/>
        <v>0.08688420887209344</v>
      </c>
    </row>
    <row r="15" spans="1:8" ht="12.75">
      <c r="A15" s="12"/>
      <c r="B15" s="13"/>
      <c r="C15" s="33" t="s">
        <v>223</v>
      </c>
      <c r="D15" s="187">
        <v>116000</v>
      </c>
      <c r="E15" s="193">
        <v>115854.44</v>
      </c>
      <c r="F15" s="72">
        <f t="shared" si="1"/>
        <v>0.9987451724137931</v>
      </c>
      <c r="G15" s="37">
        <f t="shared" si="0"/>
        <v>0.04596711605613593</v>
      </c>
      <c r="H15" s="2"/>
    </row>
    <row r="16" spans="1:7" s="2" customFormat="1" ht="12.75">
      <c r="A16" s="12"/>
      <c r="B16" s="13"/>
      <c r="C16" s="33" t="s">
        <v>224</v>
      </c>
      <c r="D16" s="187">
        <v>60000</v>
      </c>
      <c r="E16" s="193">
        <v>55441.69</v>
      </c>
      <c r="F16" s="72">
        <f t="shared" si="1"/>
        <v>0.9240281666666667</v>
      </c>
      <c r="G16" s="37">
        <f t="shared" si="0"/>
        <v>0.02199738394642718</v>
      </c>
    </row>
    <row r="17" spans="1:7" s="2" customFormat="1" ht="12.75">
      <c r="A17" s="12"/>
      <c r="B17" s="13"/>
      <c r="C17" s="33" t="s">
        <v>225</v>
      </c>
      <c r="D17" s="187">
        <v>134300</v>
      </c>
      <c r="E17" s="193">
        <v>134283.32</v>
      </c>
      <c r="F17" s="72">
        <f t="shared" si="1"/>
        <v>0.999875800446761</v>
      </c>
      <c r="G17" s="37">
        <f t="shared" si="0"/>
        <v>0.05327907117623838</v>
      </c>
    </row>
    <row r="18" spans="1:7" ht="12.75">
      <c r="A18" s="12"/>
      <c r="B18" s="13"/>
      <c r="C18" s="33" t="s">
        <v>226</v>
      </c>
      <c r="D18" s="187">
        <v>96320</v>
      </c>
      <c r="E18" s="193">
        <v>96319.52</v>
      </c>
      <c r="F18" s="72">
        <f t="shared" si="1"/>
        <v>0.9999950166112958</v>
      </c>
      <c r="G18" s="37">
        <f t="shared" si="0"/>
        <v>0.03821632174227683</v>
      </c>
    </row>
    <row r="19" spans="1:7" s="2" customFormat="1" ht="12.75">
      <c r="A19" s="12"/>
      <c r="B19" s="13"/>
      <c r="C19" s="33" t="s">
        <v>227</v>
      </c>
      <c r="D19" s="187">
        <v>60000</v>
      </c>
      <c r="E19" s="193">
        <v>59867.3</v>
      </c>
      <c r="F19" s="72">
        <f t="shared" si="1"/>
        <v>0.9977883333333334</v>
      </c>
      <c r="G19" s="37">
        <f t="shared" si="0"/>
        <v>0.02375331603232044</v>
      </c>
    </row>
    <row r="20" spans="1:7" s="2" customFormat="1" ht="12.75">
      <c r="A20" s="30"/>
      <c r="B20" s="38"/>
      <c r="C20" s="33" t="s">
        <v>228</v>
      </c>
      <c r="D20" s="187">
        <v>65000</v>
      </c>
      <c r="E20" s="193">
        <v>53352.85</v>
      </c>
      <c r="F20" s="72">
        <f t="shared" si="1"/>
        <v>0.8208130769230769</v>
      </c>
      <c r="G20" s="37">
        <f t="shared" si="0"/>
        <v>0.021168603014917787</v>
      </c>
    </row>
    <row r="21" spans="1:7" ht="12.75">
      <c r="A21" s="30"/>
      <c r="B21" s="13">
        <v>80104</v>
      </c>
      <c r="C21" s="32" t="s">
        <v>30</v>
      </c>
      <c r="D21" s="186">
        <f>SUM(D22:D23)</f>
        <v>174600</v>
      </c>
      <c r="E21" s="192">
        <f>SUM(E22:E23)</f>
        <v>174044.81</v>
      </c>
      <c r="F21" s="72">
        <f t="shared" si="1"/>
        <v>0.9968202176403207</v>
      </c>
      <c r="G21" s="37">
        <f t="shared" si="0"/>
        <v>0.0690550830873476</v>
      </c>
    </row>
    <row r="22" spans="1:7" s="2" customFormat="1" ht="12.75">
      <c r="A22" s="30"/>
      <c r="B22" s="13"/>
      <c r="C22" s="33" t="s">
        <v>229</v>
      </c>
      <c r="D22" s="187">
        <v>91600</v>
      </c>
      <c r="E22" s="193">
        <v>91044.81</v>
      </c>
      <c r="F22" s="72">
        <f t="shared" si="1"/>
        <v>0.9939389737991267</v>
      </c>
      <c r="G22" s="37">
        <f t="shared" si="0"/>
        <v>0.0361234955481969</v>
      </c>
    </row>
    <row r="23" spans="1:7" s="2" customFormat="1" ht="12.75">
      <c r="A23" s="30"/>
      <c r="B23" s="13"/>
      <c r="C23" s="33" t="s">
        <v>230</v>
      </c>
      <c r="D23" s="187">
        <v>83000</v>
      </c>
      <c r="E23" s="193">
        <v>83000</v>
      </c>
      <c r="F23" s="72">
        <f t="shared" si="1"/>
        <v>1</v>
      </c>
      <c r="G23" s="37">
        <f t="shared" si="0"/>
        <v>0.032931587539150695</v>
      </c>
    </row>
    <row r="24" spans="1:7" s="2" customFormat="1" ht="12.75">
      <c r="A24" s="30"/>
      <c r="B24" s="13">
        <v>80110</v>
      </c>
      <c r="C24" s="32" t="s">
        <v>32</v>
      </c>
      <c r="D24" s="186">
        <f>SUM(D25:D27)</f>
        <v>215184</v>
      </c>
      <c r="E24" s="192">
        <f>SUM(E25:E27)</f>
        <v>206875.48</v>
      </c>
      <c r="F24" s="72">
        <f t="shared" si="1"/>
        <v>0.9613887649639379</v>
      </c>
      <c r="G24" s="37">
        <f t="shared" si="0"/>
        <v>0.08208118047378096</v>
      </c>
    </row>
    <row r="25" spans="1:7" s="2" customFormat="1" ht="12.75">
      <c r="A25" s="30"/>
      <c r="B25" s="13"/>
      <c r="C25" s="40" t="s">
        <v>231</v>
      </c>
      <c r="D25" s="187">
        <v>29570</v>
      </c>
      <c r="E25" s="193">
        <v>29569.95</v>
      </c>
      <c r="F25" s="72">
        <f t="shared" si="1"/>
        <v>0.9999983090970579</v>
      </c>
      <c r="G25" s="37">
        <f t="shared" si="0"/>
        <v>0.011732354180160352</v>
      </c>
    </row>
    <row r="26" spans="1:7" s="2" customFormat="1" ht="12.75">
      <c r="A26" s="30"/>
      <c r="B26" s="13"/>
      <c r="C26" s="40" t="s">
        <v>232</v>
      </c>
      <c r="D26" s="187">
        <v>107614</v>
      </c>
      <c r="E26" s="193">
        <v>104523.6</v>
      </c>
      <c r="F26" s="72">
        <f t="shared" si="1"/>
        <v>0.9712825468805174</v>
      </c>
      <c r="G26" s="37">
        <f t="shared" si="0"/>
        <v>0.04147142269044786</v>
      </c>
    </row>
    <row r="27" spans="1:7" s="2" customFormat="1" ht="12.75">
      <c r="A27" s="30"/>
      <c r="B27" s="13"/>
      <c r="C27" s="40" t="s">
        <v>233</v>
      </c>
      <c r="D27" s="187">
        <v>78000</v>
      </c>
      <c r="E27" s="193">
        <v>72781.93</v>
      </c>
      <c r="F27" s="72">
        <f t="shared" si="1"/>
        <v>0.9331016666666666</v>
      </c>
      <c r="G27" s="37">
        <f t="shared" si="0"/>
        <v>0.028877403603172747</v>
      </c>
    </row>
    <row r="28" spans="1:7" s="2" customFormat="1" ht="12.75">
      <c r="A28" s="30"/>
      <c r="B28" s="13">
        <v>80120</v>
      </c>
      <c r="C28" s="32" t="s">
        <v>234</v>
      </c>
      <c r="D28" s="186">
        <f>D29</f>
        <v>180000</v>
      </c>
      <c r="E28" s="192">
        <f>E29</f>
        <v>179165.9</v>
      </c>
      <c r="F28" s="72">
        <f t="shared" si="1"/>
        <v>0.9953661111111111</v>
      </c>
      <c r="G28" s="37">
        <f t="shared" si="0"/>
        <v>0.07108695807085205</v>
      </c>
    </row>
    <row r="29" spans="1:7" s="2" customFormat="1" ht="25.5">
      <c r="A29" s="30"/>
      <c r="B29" s="13"/>
      <c r="C29" s="33" t="s">
        <v>235</v>
      </c>
      <c r="D29" s="187">
        <v>180000</v>
      </c>
      <c r="E29" s="193">
        <v>179165.9</v>
      </c>
      <c r="F29" s="72">
        <f t="shared" si="1"/>
        <v>0.9953661111111111</v>
      </c>
      <c r="G29" s="37">
        <f t="shared" si="0"/>
        <v>0.07108695807085205</v>
      </c>
    </row>
    <row r="30" spans="1:7" s="2" customFormat="1" ht="19.5" customHeight="1">
      <c r="A30" s="1">
        <v>851</v>
      </c>
      <c r="B30" s="1"/>
      <c r="C30" s="31" t="s">
        <v>38</v>
      </c>
      <c r="D30" s="185">
        <f>D31</f>
        <v>170000</v>
      </c>
      <c r="E30" s="191">
        <f>E31</f>
        <v>156526</v>
      </c>
      <c r="F30" s="71">
        <f t="shared" si="1"/>
        <v>0.9207411764705883</v>
      </c>
      <c r="G30" s="36">
        <f t="shared" si="0"/>
        <v>0.06210421290545906</v>
      </c>
    </row>
    <row r="31" spans="1:7" s="2" customFormat="1" ht="12.75">
      <c r="A31" s="12"/>
      <c r="B31" s="12">
        <v>85121</v>
      </c>
      <c r="C31" s="32" t="s">
        <v>39</v>
      </c>
      <c r="D31" s="188">
        <f>SUM(D32:D32)</f>
        <v>170000</v>
      </c>
      <c r="E31" s="194">
        <f>SUM(E32:E32)</f>
        <v>156526</v>
      </c>
      <c r="F31" s="72">
        <f t="shared" si="1"/>
        <v>0.9207411764705883</v>
      </c>
      <c r="G31" s="37">
        <f t="shared" si="0"/>
        <v>0.06210421290545906</v>
      </c>
    </row>
    <row r="32" spans="1:7" s="2" customFormat="1" ht="25.5">
      <c r="A32" s="30"/>
      <c r="B32" s="12"/>
      <c r="C32" s="33" t="s">
        <v>236</v>
      </c>
      <c r="D32" s="189">
        <v>170000</v>
      </c>
      <c r="E32" s="195">
        <v>156526</v>
      </c>
      <c r="F32" s="72">
        <f t="shared" si="1"/>
        <v>0.9207411764705883</v>
      </c>
      <c r="G32" s="37">
        <f t="shared" si="0"/>
        <v>0.06210421290545906</v>
      </c>
    </row>
    <row r="33" spans="1:7" s="2" customFormat="1" ht="19.5" customHeight="1">
      <c r="A33" s="1">
        <v>854</v>
      </c>
      <c r="B33" s="1"/>
      <c r="C33" s="31" t="s">
        <v>29</v>
      </c>
      <c r="D33" s="185">
        <f>D34</f>
        <v>70000</v>
      </c>
      <c r="E33" s="191">
        <f>E34</f>
        <v>70000</v>
      </c>
      <c r="F33" s="71">
        <f t="shared" si="1"/>
        <v>1</v>
      </c>
      <c r="G33" s="36">
        <f t="shared" si="0"/>
        <v>0.027773628045066855</v>
      </c>
    </row>
    <row r="34" spans="1:7" s="2" customFormat="1" ht="12.75">
      <c r="A34" s="12"/>
      <c r="B34" s="12">
        <v>85410</v>
      </c>
      <c r="C34" s="32" t="s">
        <v>85</v>
      </c>
      <c r="D34" s="188">
        <f>SUM(D35:D35)</f>
        <v>70000</v>
      </c>
      <c r="E34" s="194">
        <f>SUM(E35:E35)</f>
        <v>70000</v>
      </c>
      <c r="F34" s="72">
        <f t="shared" si="1"/>
        <v>1</v>
      </c>
      <c r="G34" s="37">
        <f t="shared" si="0"/>
        <v>0.027773628045066855</v>
      </c>
    </row>
    <row r="35" spans="1:7" s="2" customFormat="1" ht="25.5">
      <c r="A35" s="30"/>
      <c r="B35" s="12"/>
      <c r="C35" s="33" t="s">
        <v>237</v>
      </c>
      <c r="D35" s="189">
        <v>70000</v>
      </c>
      <c r="E35" s="195">
        <v>70000</v>
      </c>
      <c r="F35" s="72">
        <f t="shared" si="1"/>
        <v>1</v>
      </c>
      <c r="G35" s="37">
        <f t="shared" si="0"/>
        <v>0.027773628045066855</v>
      </c>
    </row>
    <row r="36" spans="1:7" s="2" customFormat="1" ht="19.5" customHeight="1">
      <c r="A36" s="1">
        <v>900</v>
      </c>
      <c r="B36" s="1"/>
      <c r="C36" s="31" t="s">
        <v>19</v>
      </c>
      <c r="D36" s="185">
        <f>D37+D39</f>
        <v>220000</v>
      </c>
      <c r="E36" s="191">
        <f>E37+E39</f>
        <v>201814.64999999997</v>
      </c>
      <c r="F36" s="71">
        <f t="shared" si="1"/>
        <v>0.917339318181818</v>
      </c>
      <c r="G36" s="36">
        <f t="shared" si="0"/>
        <v>0.08007321461636215</v>
      </c>
    </row>
    <row r="37" spans="1:7" ht="12.75">
      <c r="A37" s="12"/>
      <c r="B37" s="12">
        <v>90004</v>
      </c>
      <c r="C37" s="32" t="s">
        <v>78</v>
      </c>
      <c r="D37" s="188">
        <f>SUM(D38:D38)</f>
        <v>70000</v>
      </c>
      <c r="E37" s="194">
        <f>SUM(E38:E38)</f>
        <v>69899.79</v>
      </c>
      <c r="F37" s="72">
        <f t="shared" si="1"/>
        <v>0.9985684285714285</v>
      </c>
      <c r="G37" s="37">
        <f t="shared" si="0"/>
        <v>0.027733868112689762</v>
      </c>
    </row>
    <row r="38" spans="1:7" s="2" customFormat="1" ht="12.75">
      <c r="A38" s="30"/>
      <c r="B38" s="12"/>
      <c r="C38" s="33" t="s">
        <v>238</v>
      </c>
      <c r="D38" s="189">
        <v>70000</v>
      </c>
      <c r="E38" s="195">
        <v>69899.79</v>
      </c>
      <c r="F38" s="72">
        <f t="shared" si="1"/>
        <v>0.9985684285714285</v>
      </c>
      <c r="G38" s="37">
        <f t="shared" si="0"/>
        <v>0.027733868112689762</v>
      </c>
    </row>
    <row r="39" spans="1:7" ht="12.75">
      <c r="A39" s="12"/>
      <c r="B39" s="12">
        <v>90095</v>
      </c>
      <c r="C39" s="32" t="s">
        <v>18</v>
      </c>
      <c r="D39" s="188">
        <f>SUM(D40:D40)</f>
        <v>150000</v>
      </c>
      <c r="E39" s="194">
        <f>SUM(E40:E40)</f>
        <v>131914.86</v>
      </c>
      <c r="F39" s="72">
        <f t="shared" si="1"/>
        <v>0.8794323999999999</v>
      </c>
      <c r="G39" s="37">
        <f t="shared" si="0"/>
        <v>0.05233934650367239</v>
      </c>
    </row>
    <row r="40" spans="1:7" ht="12.75">
      <c r="A40" s="30"/>
      <c r="B40" s="12"/>
      <c r="C40" s="33" t="s">
        <v>53</v>
      </c>
      <c r="D40" s="189">
        <v>150000</v>
      </c>
      <c r="E40" s="195">
        <v>131914.86</v>
      </c>
      <c r="F40" s="72">
        <f t="shared" si="1"/>
        <v>0.8794323999999999</v>
      </c>
      <c r="G40" s="37">
        <f t="shared" si="0"/>
        <v>0.05233934650367239</v>
      </c>
    </row>
    <row r="41" spans="1:7" s="2" customFormat="1" ht="19.5" customHeight="1">
      <c r="A41" s="1">
        <v>921</v>
      </c>
      <c r="B41" s="1"/>
      <c r="C41" s="31" t="s">
        <v>61</v>
      </c>
      <c r="D41" s="185">
        <f>D42</f>
        <v>620000</v>
      </c>
      <c r="E41" s="191">
        <f>E42</f>
        <v>280832.32</v>
      </c>
      <c r="F41" s="71">
        <f t="shared" si="1"/>
        <v>0.4529553548387097</v>
      </c>
      <c r="G41" s="36">
        <f t="shared" si="0"/>
        <v>0.11142474855304556</v>
      </c>
    </row>
    <row r="42" spans="1:7" ht="12.75">
      <c r="A42" s="12"/>
      <c r="B42" s="12">
        <v>92120</v>
      </c>
      <c r="C42" s="32" t="s">
        <v>64</v>
      </c>
      <c r="D42" s="188">
        <f>SUM(D43:D43)</f>
        <v>620000</v>
      </c>
      <c r="E42" s="194">
        <f>SUM(E43:E43)</f>
        <v>280832.32</v>
      </c>
      <c r="F42" s="72">
        <f t="shared" si="1"/>
        <v>0.4529553548387097</v>
      </c>
      <c r="G42" s="37">
        <f t="shared" si="0"/>
        <v>0.11142474855304556</v>
      </c>
    </row>
    <row r="43" spans="1:7" ht="12.75">
      <c r="A43" s="30"/>
      <c r="B43" s="12"/>
      <c r="C43" s="34" t="s">
        <v>86</v>
      </c>
      <c r="D43" s="189">
        <v>620000</v>
      </c>
      <c r="E43" s="195">
        <v>280832.32</v>
      </c>
      <c r="F43" s="72">
        <f t="shared" si="1"/>
        <v>0.4529553548387097</v>
      </c>
      <c r="G43" s="37">
        <f t="shared" si="0"/>
        <v>0.11142474855304556</v>
      </c>
    </row>
    <row r="44" spans="1:7" ht="19.5" customHeight="1">
      <c r="A44" s="1">
        <v>926</v>
      </c>
      <c r="B44" s="1"/>
      <c r="C44" s="31" t="s">
        <v>24</v>
      </c>
      <c r="D44" s="185">
        <f>D45</f>
        <v>400000</v>
      </c>
      <c r="E44" s="191">
        <f>E45</f>
        <v>398729.89</v>
      </c>
      <c r="F44" s="71">
        <f t="shared" si="1"/>
        <v>0.9968247250000001</v>
      </c>
      <c r="G44" s="36">
        <f t="shared" si="0"/>
        <v>0.15820250936157745</v>
      </c>
    </row>
    <row r="45" spans="1:7" ht="12.75">
      <c r="A45" s="12"/>
      <c r="B45" s="13">
        <v>92601</v>
      </c>
      <c r="C45" s="32" t="s">
        <v>47</v>
      </c>
      <c r="D45" s="188">
        <f>SUM(D46:D46)</f>
        <v>400000</v>
      </c>
      <c r="E45" s="194">
        <f>SUM(E46:E46)</f>
        <v>398729.89</v>
      </c>
      <c r="F45" s="72">
        <f t="shared" si="1"/>
        <v>0.9968247250000001</v>
      </c>
      <c r="G45" s="37">
        <f t="shared" si="0"/>
        <v>0.15820250936157745</v>
      </c>
    </row>
    <row r="46" spans="1:7" ht="38.25">
      <c r="A46" s="30"/>
      <c r="B46" s="12"/>
      <c r="C46" s="34" t="s">
        <v>239</v>
      </c>
      <c r="D46" s="189">
        <v>400000</v>
      </c>
      <c r="E46" s="195">
        <v>398729.89</v>
      </c>
      <c r="F46" s="72">
        <f t="shared" si="1"/>
        <v>0.9968247250000001</v>
      </c>
      <c r="G46" s="37">
        <f t="shared" si="0"/>
        <v>0.15820250936157745</v>
      </c>
    </row>
    <row r="47" spans="1:7" ht="19.5" customHeight="1" thickBot="1">
      <c r="A47" s="1"/>
      <c r="B47" s="1"/>
      <c r="C47" s="41" t="s">
        <v>25</v>
      </c>
      <c r="D47" s="190">
        <f>D6+D9+D12+D33+D36+D41+D44+D30+D3</f>
        <v>3040404</v>
      </c>
      <c r="E47" s="87">
        <f>E6+E9+E12+E33+E36+E41+E44+E30+E3</f>
        <v>2520376.52</v>
      </c>
      <c r="F47" s="196">
        <f t="shared" si="1"/>
        <v>0.8289610591224061</v>
      </c>
      <c r="G47" s="197">
        <f t="shared" si="0"/>
        <v>1</v>
      </c>
    </row>
    <row r="48" spans="1:7" ht="12.75">
      <c r="A48" s="7"/>
      <c r="B48" s="6"/>
      <c r="C48" s="4"/>
      <c r="D48" s="4"/>
      <c r="E48" s="4"/>
      <c r="F48" s="4"/>
      <c r="G48" s="4"/>
    </row>
    <row r="49" spans="1:7" ht="12.75">
      <c r="A49" s="7"/>
      <c r="B49" s="6"/>
      <c r="C49" s="4"/>
      <c r="D49" s="4"/>
      <c r="E49" s="4"/>
      <c r="F49" s="4"/>
      <c r="G49" s="4"/>
    </row>
    <row r="50" spans="1:7" ht="12.75">
      <c r="A50" s="7"/>
      <c r="B50" s="6"/>
      <c r="C50" s="4"/>
      <c r="D50" s="4"/>
      <c r="E50" s="4"/>
      <c r="F50" s="4"/>
      <c r="G50" s="4"/>
    </row>
    <row r="51" spans="1:7" ht="12.75">
      <c r="A51" s="7"/>
      <c r="B51" s="6"/>
      <c r="C51" s="4"/>
      <c r="D51" s="4"/>
      <c r="E51" s="4"/>
      <c r="F51" s="4"/>
      <c r="G51" s="4"/>
    </row>
    <row r="52" spans="1:7" ht="12.75">
      <c r="A52" s="7"/>
      <c r="B52" s="6"/>
      <c r="C52" s="4"/>
      <c r="D52" s="4"/>
      <c r="E52" s="4"/>
      <c r="F52" s="4"/>
      <c r="G52" s="4"/>
    </row>
    <row r="53" spans="1:7" ht="12.75">
      <c r="A53" s="7"/>
      <c r="B53" s="6"/>
      <c r="C53" s="4"/>
      <c r="D53" s="4"/>
      <c r="E53" s="4"/>
      <c r="F53" s="4"/>
      <c r="G53" s="4"/>
    </row>
    <row r="54" spans="1:7" ht="12.75">
      <c r="A54" s="7"/>
      <c r="B54" s="6"/>
      <c r="C54" s="4"/>
      <c r="D54" s="4"/>
      <c r="E54" s="4"/>
      <c r="F54" s="4"/>
      <c r="G54" s="4"/>
    </row>
    <row r="55" spans="1:7" ht="12.75">
      <c r="A55" s="7"/>
      <c r="B55" s="6"/>
      <c r="C55" s="4"/>
      <c r="D55" s="4"/>
      <c r="E55" s="4"/>
      <c r="F55" s="4"/>
      <c r="G55" s="4"/>
    </row>
    <row r="56" spans="1:7" ht="12.75">
      <c r="A56" s="7"/>
      <c r="B56" s="6"/>
      <c r="C56" s="4"/>
      <c r="D56" s="4"/>
      <c r="E56" s="4"/>
      <c r="F56" s="4"/>
      <c r="G56" s="4"/>
    </row>
    <row r="57" spans="1:7" ht="12.75">
      <c r="A57" s="7"/>
      <c r="B57" s="6"/>
      <c r="C57" s="4"/>
      <c r="D57" s="4"/>
      <c r="E57" s="4"/>
      <c r="F57" s="4"/>
      <c r="G57" s="4"/>
    </row>
    <row r="58" spans="1:7" ht="12.75">
      <c r="A58" s="7"/>
      <c r="B58" s="6"/>
      <c r="C58" s="4"/>
      <c r="D58" s="4"/>
      <c r="E58" s="4"/>
      <c r="F58" s="4"/>
      <c r="G58" s="4"/>
    </row>
    <row r="59" spans="1:7" ht="12.75">
      <c r="A59" s="7"/>
      <c r="B59" s="6"/>
      <c r="C59" s="4"/>
      <c r="D59" s="4"/>
      <c r="E59" s="4"/>
      <c r="F59" s="4"/>
      <c r="G59" s="4"/>
    </row>
    <row r="60" spans="1:7" ht="12.75">
      <c r="A60" s="7"/>
      <c r="B60" s="6"/>
      <c r="C60" s="4"/>
      <c r="D60" s="4"/>
      <c r="E60" s="4"/>
      <c r="F60" s="4"/>
      <c r="G60" s="4"/>
    </row>
    <row r="61" spans="1:7" ht="12.75">
      <c r="A61" s="7"/>
      <c r="B61" s="6"/>
      <c r="C61" s="4"/>
      <c r="D61" s="4"/>
      <c r="E61" s="4"/>
      <c r="F61" s="4"/>
      <c r="G61" s="4"/>
    </row>
    <row r="62" spans="1:7" ht="12.75">
      <c r="A62" s="7"/>
      <c r="B62" s="6"/>
      <c r="C62" s="4"/>
      <c r="D62" s="4"/>
      <c r="E62" s="4"/>
      <c r="F62" s="4"/>
      <c r="G62" s="4"/>
    </row>
    <row r="63" spans="1:7" ht="12.75">
      <c r="A63" s="7"/>
      <c r="B63" s="6"/>
      <c r="C63" s="4"/>
      <c r="D63" s="4"/>
      <c r="E63" s="4"/>
      <c r="F63" s="4"/>
      <c r="G63" s="4"/>
    </row>
    <row r="64" spans="1:7" ht="12.75">
      <c r="A64" s="7"/>
      <c r="B64" s="6"/>
      <c r="C64" s="4"/>
      <c r="D64" s="4"/>
      <c r="E64" s="4"/>
      <c r="F64" s="4"/>
      <c r="G64" s="4"/>
    </row>
    <row r="65" spans="1:7" ht="12.75">
      <c r="A65" s="7"/>
      <c r="B65" s="6"/>
      <c r="C65" s="4"/>
      <c r="D65" s="4"/>
      <c r="E65" s="4"/>
      <c r="F65" s="4"/>
      <c r="G65" s="4"/>
    </row>
    <row r="66" spans="1:7" ht="12.75">
      <c r="A66" s="7"/>
      <c r="B66" s="6"/>
      <c r="C66" s="4"/>
      <c r="D66" s="4"/>
      <c r="E66" s="4"/>
      <c r="F66" s="4"/>
      <c r="G66" s="4"/>
    </row>
    <row r="67" spans="1:7" ht="12.75">
      <c r="A67" s="7"/>
      <c r="B67" s="6"/>
      <c r="C67" s="4"/>
      <c r="D67" s="4"/>
      <c r="E67" s="4"/>
      <c r="F67" s="4"/>
      <c r="G67" s="4"/>
    </row>
    <row r="68" spans="1:7" ht="12.75">
      <c r="A68" s="7"/>
      <c r="B68" s="6"/>
      <c r="C68" s="4"/>
      <c r="D68" s="4"/>
      <c r="E68" s="4"/>
      <c r="F68" s="4"/>
      <c r="G68" s="4"/>
    </row>
    <row r="69" spans="1:7" ht="12.75">
      <c r="A69" s="7"/>
      <c r="B69" s="6"/>
      <c r="C69" s="4"/>
      <c r="D69" s="4"/>
      <c r="E69" s="4"/>
      <c r="F69" s="4"/>
      <c r="G69" s="4"/>
    </row>
    <row r="70" spans="1:7" ht="12.75">
      <c r="A70" s="7"/>
      <c r="B70" s="6"/>
      <c r="C70" s="4"/>
      <c r="D70" s="4"/>
      <c r="E70" s="4"/>
      <c r="F70" s="4"/>
      <c r="G70" s="4"/>
    </row>
    <row r="71" spans="1:7" ht="12.75">
      <c r="A71" s="7"/>
      <c r="B71" s="6"/>
      <c r="C71" s="4"/>
      <c r="D71" s="4"/>
      <c r="E71" s="4"/>
      <c r="F71" s="4"/>
      <c r="G71" s="4"/>
    </row>
    <row r="72" spans="1:7" ht="12.75">
      <c r="A72" s="7"/>
      <c r="B72" s="6"/>
      <c r="C72" s="4"/>
      <c r="D72" s="4"/>
      <c r="E72" s="4"/>
      <c r="F72" s="4"/>
      <c r="G72" s="4"/>
    </row>
    <row r="73" spans="1:7" ht="12.75">
      <c r="A73" s="7"/>
      <c r="B73" s="6"/>
      <c r="C73" s="4"/>
      <c r="D73" s="4"/>
      <c r="E73" s="4"/>
      <c r="F73" s="4"/>
      <c r="G73" s="4"/>
    </row>
    <row r="74" spans="1:7" ht="12.75">
      <c r="A74" s="7"/>
      <c r="B74" s="6"/>
      <c r="C74" s="4"/>
      <c r="D74" s="4"/>
      <c r="E74" s="4"/>
      <c r="F74" s="4"/>
      <c r="G74" s="4"/>
    </row>
    <row r="75" spans="1:7" ht="12.75">
      <c r="A75" s="7"/>
      <c r="B75" s="6"/>
      <c r="C75" s="4"/>
      <c r="D75" s="4"/>
      <c r="E75" s="4"/>
      <c r="F75" s="4"/>
      <c r="G75" s="4"/>
    </row>
    <row r="76" spans="1:7" ht="12.75">
      <c r="A76" s="7"/>
      <c r="B76" s="6"/>
      <c r="C76" s="4"/>
      <c r="D76" s="4"/>
      <c r="E76" s="4"/>
      <c r="F76" s="4"/>
      <c r="G76" s="4"/>
    </row>
    <row r="77" spans="1:7" ht="12.75">
      <c r="A77" s="7"/>
      <c r="B77" s="6"/>
      <c r="C77" s="4"/>
      <c r="D77" s="4"/>
      <c r="E77" s="4"/>
      <c r="F77" s="4"/>
      <c r="G77" s="4"/>
    </row>
    <row r="78" spans="1:7" ht="12.75">
      <c r="A78" s="7"/>
      <c r="B78" s="6"/>
      <c r="C78" s="4"/>
      <c r="D78" s="4"/>
      <c r="E78" s="4"/>
      <c r="F78" s="4"/>
      <c r="G78" s="4"/>
    </row>
    <row r="79" spans="1:7" ht="12.75">
      <c r="A79" s="7"/>
      <c r="B79" s="6"/>
      <c r="C79" s="4"/>
      <c r="D79" s="4"/>
      <c r="E79" s="4"/>
      <c r="F79" s="4"/>
      <c r="G79" s="4"/>
    </row>
    <row r="80" spans="1:7" ht="12.75">
      <c r="A80" s="7"/>
      <c r="B80" s="6"/>
      <c r="C80" s="4"/>
      <c r="D80" s="4"/>
      <c r="E80" s="4"/>
      <c r="F80" s="4"/>
      <c r="G80" s="4"/>
    </row>
    <row r="81" spans="1:7" ht="12.75">
      <c r="A81" s="7"/>
      <c r="B81" s="6"/>
      <c r="C81" s="4"/>
      <c r="D81" s="4"/>
      <c r="E81" s="4"/>
      <c r="F81" s="4"/>
      <c r="G81" s="4"/>
    </row>
    <row r="82" spans="1:7" ht="12.75">
      <c r="A82" s="7"/>
      <c r="B82" s="6"/>
      <c r="C82" s="4"/>
      <c r="D82" s="4"/>
      <c r="E82" s="4"/>
      <c r="F82" s="4"/>
      <c r="G82" s="4"/>
    </row>
    <row r="83" spans="1:7" ht="12.75">
      <c r="A83" s="7"/>
      <c r="B83" s="6"/>
      <c r="C83" s="4"/>
      <c r="D83" s="4"/>
      <c r="E83" s="4"/>
      <c r="F83" s="4"/>
      <c r="G83" s="4"/>
    </row>
    <row r="84" spans="1:7" ht="12.75">
      <c r="A84" s="7"/>
      <c r="B84" s="6"/>
      <c r="C84" s="4"/>
      <c r="D84" s="4"/>
      <c r="E84" s="4"/>
      <c r="F84" s="4"/>
      <c r="G84" s="4"/>
    </row>
    <row r="85" spans="1:7" ht="12.75">
      <c r="A85" s="7"/>
      <c r="B85" s="6"/>
      <c r="C85" s="4"/>
      <c r="D85" s="4"/>
      <c r="E85" s="4"/>
      <c r="F85" s="4"/>
      <c r="G85" s="4"/>
    </row>
    <row r="86" spans="1:7" ht="12.75">
      <c r="A86" s="7"/>
      <c r="B86" s="6"/>
      <c r="C86" s="4"/>
      <c r="D86" s="4"/>
      <c r="E86" s="4"/>
      <c r="F86" s="4"/>
      <c r="G86" s="4"/>
    </row>
    <row r="87" spans="1:7" ht="12.75">
      <c r="A87" s="7"/>
      <c r="B87" s="6"/>
      <c r="C87" s="4"/>
      <c r="D87" s="4"/>
      <c r="E87" s="4"/>
      <c r="F87" s="4"/>
      <c r="G87" s="4"/>
    </row>
    <row r="88" spans="1:7" ht="12.75">
      <c r="A88" s="7"/>
      <c r="B88" s="6"/>
      <c r="C88" s="4"/>
      <c r="D88" s="4"/>
      <c r="E88" s="4"/>
      <c r="F88" s="4"/>
      <c r="G88" s="4"/>
    </row>
    <row r="89" spans="1:7" ht="12.75">
      <c r="A89" s="7"/>
      <c r="B89" s="6"/>
      <c r="C89" s="4"/>
      <c r="D89" s="4"/>
      <c r="E89" s="4"/>
      <c r="F89" s="4"/>
      <c r="G89" s="4"/>
    </row>
    <row r="90" spans="1:7" ht="12.75">
      <c r="A90" s="7"/>
      <c r="B90" s="6"/>
      <c r="C90" s="4"/>
      <c r="D90" s="4"/>
      <c r="E90" s="4"/>
      <c r="F90" s="4"/>
      <c r="G90" s="4"/>
    </row>
    <row r="91" spans="1:7" ht="12.75">
      <c r="A91" s="7"/>
      <c r="B91" s="6"/>
      <c r="C91" s="4"/>
      <c r="D91" s="4"/>
      <c r="E91" s="4"/>
      <c r="F91" s="4"/>
      <c r="G91" s="4"/>
    </row>
    <row r="92" spans="1:7" ht="12.75">
      <c r="A92" s="7"/>
      <c r="B92" s="6"/>
      <c r="C92" s="4"/>
      <c r="D92" s="4"/>
      <c r="E92" s="4"/>
      <c r="F92" s="4"/>
      <c r="G92" s="4"/>
    </row>
    <row r="93" spans="1:7" ht="12.75">
      <c r="A93" s="7"/>
      <c r="B93" s="6"/>
      <c r="C93" s="4"/>
      <c r="D93" s="4"/>
      <c r="E93" s="4"/>
      <c r="F93" s="4"/>
      <c r="G93" s="4"/>
    </row>
    <row r="94" spans="1:7" ht="12.75">
      <c r="A94" s="7"/>
      <c r="B94" s="6"/>
      <c r="C94" s="4"/>
      <c r="D94" s="4"/>
      <c r="E94" s="4"/>
      <c r="F94" s="4"/>
      <c r="G94" s="4"/>
    </row>
    <row r="95" spans="1:7" ht="12.75">
      <c r="A95" s="7"/>
      <c r="B95" s="6"/>
      <c r="C95" s="4"/>
      <c r="D95" s="4"/>
      <c r="E95" s="4"/>
      <c r="F95" s="4"/>
      <c r="G95" s="4"/>
    </row>
    <row r="96" spans="1:7" ht="12.75">
      <c r="A96" s="7"/>
      <c r="B96" s="6"/>
      <c r="C96" s="4"/>
      <c r="D96" s="4"/>
      <c r="E96" s="4"/>
      <c r="F96" s="4"/>
      <c r="G96" s="4"/>
    </row>
    <row r="97" spans="1:7" ht="12.75">
      <c r="A97" s="7"/>
      <c r="B97" s="6"/>
      <c r="C97" s="4"/>
      <c r="D97" s="4"/>
      <c r="E97" s="4"/>
      <c r="F97" s="4"/>
      <c r="G97" s="4"/>
    </row>
    <row r="98" spans="1:7" ht="12.75">
      <c r="A98" s="7"/>
      <c r="B98" s="6"/>
      <c r="C98" s="4"/>
      <c r="D98" s="4"/>
      <c r="E98" s="4"/>
      <c r="F98" s="4"/>
      <c r="G98" s="4"/>
    </row>
    <row r="99" spans="1:7" ht="12.75">
      <c r="A99" s="7"/>
      <c r="B99" s="6"/>
      <c r="C99" s="4"/>
      <c r="D99" s="4"/>
      <c r="E99" s="4"/>
      <c r="F99" s="4"/>
      <c r="G99" s="4"/>
    </row>
    <row r="100" spans="1:7" ht="12.75">
      <c r="A100" s="7"/>
      <c r="B100" s="6"/>
      <c r="C100" s="4"/>
      <c r="D100" s="4"/>
      <c r="E100" s="4"/>
      <c r="F100" s="4"/>
      <c r="G100" s="4"/>
    </row>
    <row r="101" spans="1:7" ht="12.75">
      <c r="A101" s="7"/>
      <c r="B101" s="6"/>
      <c r="C101" s="4"/>
      <c r="D101" s="4"/>
      <c r="E101" s="4"/>
      <c r="F101" s="4"/>
      <c r="G101" s="4"/>
    </row>
    <row r="102" spans="1:7" ht="12.75">
      <c r="A102" s="7"/>
      <c r="B102" s="6"/>
      <c r="C102" s="4"/>
      <c r="D102" s="4"/>
      <c r="E102" s="4"/>
      <c r="F102" s="4"/>
      <c r="G102" s="4"/>
    </row>
    <row r="103" spans="1:7" ht="12.75">
      <c r="A103" s="7"/>
      <c r="B103" s="6"/>
      <c r="C103" s="4"/>
      <c r="D103" s="4"/>
      <c r="E103" s="4"/>
      <c r="F103" s="4"/>
      <c r="G103" s="4"/>
    </row>
    <row r="104" spans="1:7" ht="12.75">
      <c r="A104" s="7"/>
      <c r="B104" s="6"/>
      <c r="C104" s="4"/>
      <c r="D104" s="4"/>
      <c r="E104" s="4"/>
      <c r="F104" s="4"/>
      <c r="G104" s="4"/>
    </row>
    <row r="105" spans="1:7" ht="12.75">
      <c r="A105" s="7"/>
      <c r="B105" s="6"/>
      <c r="C105" s="4"/>
      <c r="D105" s="4"/>
      <c r="E105" s="4"/>
      <c r="F105" s="4"/>
      <c r="G105" s="4"/>
    </row>
    <row r="106" spans="1:7" ht="12.75">
      <c r="A106" s="7"/>
      <c r="B106" s="6"/>
      <c r="C106" s="4"/>
      <c r="D106" s="4"/>
      <c r="E106" s="4"/>
      <c r="F106" s="4"/>
      <c r="G106" s="4"/>
    </row>
    <row r="107" spans="1:7" ht="12.75">
      <c r="A107" s="7"/>
      <c r="B107" s="6"/>
      <c r="C107" s="4"/>
      <c r="D107" s="4"/>
      <c r="E107" s="4"/>
      <c r="F107" s="4"/>
      <c r="G107" s="4"/>
    </row>
    <row r="108" spans="1:7" ht="12.75">
      <c r="A108" s="7"/>
      <c r="B108" s="6"/>
      <c r="C108" s="4"/>
      <c r="D108" s="4"/>
      <c r="E108" s="4"/>
      <c r="F108" s="4"/>
      <c r="G108" s="4"/>
    </row>
    <row r="109" spans="1:7" ht="12.75">
      <c r="A109" s="7"/>
      <c r="B109" s="6"/>
      <c r="C109" s="4"/>
      <c r="D109" s="4"/>
      <c r="E109" s="4"/>
      <c r="F109" s="4"/>
      <c r="G109" s="4"/>
    </row>
    <row r="110" spans="1:7" ht="12.75">
      <c r="A110" s="7"/>
      <c r="B110" s="6"/>
      <c r="C110" s="4"/>
      <c r="D110" s="4"/>
      <c r="E110" s="4"/>
      <c r="F110" s="4"/>
      <c r="G110" s="4"/>
    </row>
    <row r="111" spans="1:7" ht="12.75">
      <c r="A111" s="7"/>
      <c r="B111" s="6"/>
      <c r="C111" s="4"/>
      <c r="D111" s="4"/>
      <c r="E111" s="4"/>
      <c r="F111" s="4"/>
      <c r="G111" s="4"/>
    </row>
    <row r="112" spans="1:7" ht="12.75">
      <c r="A112" s="7"/>
      <c r="B112" s="6"/>
      <c r="C112" s="4"/>
      <c r="D112" s="4"/>
      <c r="E112" s="4"/>
      <c r="F112" s="4"/>
      <c r="G112" s="4"/>
    </row>
    <row r="113" spans="1:7" ht="12.75">
      <c r="A113" s="7"/>
      <c r="B113" s="6"/>
      <c r="C113" s="4"/>
      <c r="D113" s="4"/>
      <c r="E113" s="4"/>
      <c r="F113" s="4"/>
      <c r="G113" s="4"/>
    </row>
    <row r="114" spans="1:7" ht="12.75">
      <c r="A114" s="7"/>
      <c r="B114" s="6"/>
      <c r="C114" s="4"/>
      <c r="D114" s="4"/>
      <c r="E114" s="4"/>
      <c r="F114" s="4"/>
      <c r="G114" s="4"/>
    </row>
    <row r="115" spans="1:7" ht="12.75">
      <c r="A115" s="7"/>
      <c r="B115" s="6"/>
      <c r="C115" s="4"/>
      <c r="D115" s="4"/>
      <c r="E115" s="4"/>
      <c r="F115" s="4"/>
      <c r="G115" s="4"/>
    </row>
    <row r="116" spans="1:7" ht="12.75">
      <c r="A116" s="7"/>
      <c r="B116" s="6"/>
      <c r="C116" s="4"/>
      <c r="D116" s="4"/>
      <c r="E116" s="4"/>
      <c r="F116" s="4"/>
      <c r="G116" s="4"/>
    </row>
    <row r="117" spans="1:7" ht="12.75">
      <c r="A117" s="7"/>
      <c r="B117" s="6"/>
      <c r="C117" s="4"/>
      <c r="D117" s="4"/>
      <c r="E117" s="4"/>
      <c r="F117" s="4"/>
      <c r="G117" s="4"/>
    </row>
    <row r="118" spans="1:7" ht="12.75">
      <c r="A118" s="7"/>
      <c r="B118" s="6"/>
      <c r="C118" s="4"/>
      <c r="D118" s="4"/>
      <c r="E118" s="4"/>
      <c r="F118" s="4"/>
      <c r="G118" s="4"/>
    </row>
    <row r="119" spans="1:7" ht="12.75">
      <c r="A119" s="7"/>
      <c r="B119" s="6"/>
      <c r="C119" s="4"/>
      <c r="D119" s="4"/>
      <c r="E119" s="4"/>
      <c r="F119" s="4"/>
      <c r="G119" s="4"/>
    </row>
    <row r="120" spans="1:7" ht="12.75">
      <c r="A120" s="7"/>
      <c r="B120" s="6"/>
      <c r="C120" s="4"/>
      <c r="D120" s="4"/>
      <c r="E120" s="4"/>
      <c r="F120" s="4"/>
      <c r="G120" s="4"/>
    </row>
    <row r="121" spans="1:7" ht="12.75">
      <c r="A121" s="7"/>
      <c r="B121" s="6"/>
      <c r="C121" s="4"/>
      <c r="D121" s="4"/>
      <c r="E121" s="4"/>
      <c r="F121" s="4"/>
      <c r="G121" s="4"/>
    </row>
    <row r="122" spans="1:7" ht="12.75">
      <c r="A122" s="7"/>
      <c r="B122" s="6"/>
      <c r="C122" s="4"/>
      <c r="D122" s="4"/>
      <c r="E122" s="4"/>
      <c r="F122" s="4"/>
      <c r="G122" s="4"/>
    </row>
    <row r="123" spans="1:7" ht="12.75">
      <c r="A123" s="7"/>
      <c r="B123" s="6"/>
      <c r="C123" s="4"/>
      <c r="D123" s="4"/>
      <c r="E123" s="4"/>
      <c r="F123" s="4"/>
      <c r="G123" s="4"/>
    </row>
    <row r="124" spans="1:7" ht="12.75">
      <c r="A124" s="7"/>
      <c r="B124" s="6"/>
      <c r="C124" s="4"/>
      <c r="D124" s="4"/>
      <c r="E124" s="4"/>
      <c r="F124" s="4"/>
      <c r="G124" s="4"/>
    </row>
    <row r="125" spans="1:7" ht="12.75">
      <c r="A125" s="7"/>
      <c r="B125" s="6"/>
      <c r="C125" s="4"/>
      <c r="D125" s="4"/>
      <c r="E125" s="4"/>
      <c r="F125" s="4"/>
      <c r="G125" s="4"/>
    </row>
    <row r="126" spans="1:7" ht="12.75">
      <c r="A126" s="7"/>
      <c r="B126" s="6"/>
      <c r="C126" s="4"/>
      <c r="D126" s="4"/>
      <c r="E126" s="4"/>
      <c r="F126" s="4"/>
      <c r="G126" s="4"/>
    </row>
    <row r="127" spans="1:7" ht="12.75">
      <c r="A127" s="7"/>
      <c r="B127" s="6"/>
      <c r="C127" s="4"/>
      <c r="D127" s="4"/>
      <c r="E127" s="4"/>
      <c r="F127" s="4"/>
      <c r="G127" s="4"/>
    </row>
    <row r="128" spans="1:7" ht="12.75">
      <c r="A128" s="7"/>
      <c r="B128" s="6"/>
      <c r="C128" s="4"/>
      <c r="D128" s="4"/>
      <c r="E128" s="4"/>
      <c r="F128" s="4"/>
      <c r="G128" s="4"/>
    </row>
    <row r="129" spans="1:7" ht="12.75">
      <c r="A129" s="7"/>
      <c r="B129" s="6"/>
      <c r="C129" s="4"/>
      <c r="D129" s="4"/>
      <c r="E129" s="4"/>
      <c r="F129" s="4"/>
      <c r="G129" s="4"/>
    </row>
    <row r="130" spans="1:7" ht="12.75">
      <c r="A130" s="7"/>
      <c r="B130" s="6"/>
      <c r="C130" s="4"/>
      <c r="D130" s="4"/>
      <c r="E130" s="4"/>
      <c r="F130" s="4"/>
      <c r="G130" s="4"/>
    </row>
    <row r="131" spans="1:7" ht="12.75">
      <c r="A131" s="7"/>
      <c r="B131" s="6"/>
      <c r="C131" s="4"/>
      <c r="D131" s="4"/>
      <c r="E131" s="4"/>
      <c r="F131" s="4"/>
      <c r="G131" s="4"/>
    </row>
    <row r="132" spans="1:7" ht="12.75">
      <c r="A132" s="7"/>
      <c r="B132" s="6"/>
      <c r="C132" s="4"/>
      <c r="D132" s="4"/>
      <c r="E132" s="4"/>
      <c r="F132" s="4"/>
      <c r="G132" s="4"/>
    </row>
    <row r="133" spans="1:7" ht="12.75">
      <c r="A133" s="7"/>
      <c r="B133" s="6"/>
      <c r="C133" s="4"/>
      <c r="D133" s="4"/>
      <c r="E133" s="4"/>
      <c r="F133" s="4"/>
      <c r="G133" s="4"/>
    </row>
    <row r="134" spans="1:7" ht="12.75">
      <c r="A134" s="7"/>
      <c r="B134" s="6"/>
      <c r="C134" s="4"/>
      <c r="D134" s="4"/>
      <c r="E134" s="4"/>
      <c r="F134" s="4"/>
      <c r="G134" s="4"/>
    </row>
    <row r="135" spans="1:7" ht="12.75">
      <c r="A135" s="7"/>
      <c r="B135" s="6"/>
      <c r="C135" s="4"/>
      <c r="D135" s="4"/>
      <c r="E135" s="4"/>
      <c r="F135" s="4"/>
      <c r="G135" s="4"/>
    </row>
    <row r="136" spans="1:7" ht="12.75">
      <c r="A136" s="7"/>
      <c r="B136" s="6"/>
      <c r="C136" s="4"/>
      <c r="D136" s="4"/>
      <c r="E136" s="4"/>
      <c r="F136" s="4"/>
      <c r="G136" s="4"/>
    </row>
    <row r="137" spans="1:7" ht="12.75">
      <c r="A137" s="7"/>
      <c r="B137" s="6"/>
      <c r="C137" s="4"/>
      <c r="D137" s="4"/>
      <c r="E137" s="4"/>
      <c r="F137" s="4"/>
      <c r="G137" s="4"/>
    </row>
    <row r="138" spans="1:7" ht="12.75">
      <c r="A138" s="7"/>
      <c r="B138" s="6"/>
      <c r="C138" s="4"/>
      <c r="D138" s="4"/>
      <c r="E138" s="4"/>
      <c r="F138" s="4"/>
      <c r="G138" s="4"/>
    </row>
    <row r="139" spans="1:7" ht="12.75">
      <c r="A139" s="7"/>
      <c r="B139" s="6"/>
      <c r="C139" s="4"/>
      <c r="D139" s="4"/>
      <c r="E139" s="4"/>
      <c r="F139" s="4"/>
      <c r="G139" s="4"/>
    </row>
    <row r="140" spans="1:7" ht="12.75">
      <c r="A140" s="7"/>
      <c r="B140" s="6"/>
      <c r="C140" s="4"/>
      <c r="D140" s="4"/>
      <c r="E140" s="4"/>
      <c r="F140" s="4"/>
      <c r="G140" s="4"/>
    </row>
    <row r="141" spans="1:7" ht="12.75">
      <c r="A141" s="7"/>
      <c r="B141" s="6"/>
      <c r="C141" s="4"/>
      <c r="D141" s="4"/>
      <c r="E141" s="4"/>
      <c r="F141" s="4"/>
      <c r="G141" s="4"/>
    </row>
    <row r="142" spans="1:7" ht="12.75">
      <c r="A142" s="7"/>
      <c r="B142" s="6"/>
      <c r="C142" s="4"/>
      <c r="D142" s="4"/>
      <c r="E142" s="4"/>
      <c r="F142" s="4"/>
      <c r="G142" s="4"/>
    </row>
    <row r="143" spans="1:7" ht="12.75">
      <c r="A143" s="7"/>
      <c r="B143" s="6"/>
      <c r="C143" s="4"/>
      <c r="D143" s="4"/>
      <c r="E143" s="4"/>
      <c r="F143" s="4"/>
      <c r="G143" s="4"/>
    </row>
    <row r="144" spans="1:7" ht="12.75">
      <c r="A144" s="7"/>
      <c r="B144" s="6"/>
      <c r="C144" s="4"/>
      <c r="D144" s="4"/>
      <c r="E144" s="4"/>
      <c r="F144" s="4"/>
      <c r="G144" s="4"/>
    </row>
    <row r="145" spans="1:7" ht="12.75">
      <c r="A145" s="7"/>
      <c r="B145" s="6"/>
      <c r="C145" s="4"/>
      <c r="D145" s="4"/>
      <c r="E145" s="4"/>
      <c r="F145" s="4"/>
      <c r="G145" s="4"/>
    </row>
    <row r="146" spans="1:7" ht="12.75">
      <c r="A146" s="7"/>
      <c r="B146" s="6"/>
      <c r="C146" s="4"/>
      <c r="D146" s="4"/>
      <c r="E146" s="4"/>
      <c r="F146" s="4"/>
      <c r="G146" s="4"/>
    </row>
    <row r="147" spans="1:7" ht="12.75">
      <c r="A147" s="7"/>
      <c r="B147" s="6"/>
      <c r="C147" s="4"/>
      <c r="D147" s="4"/>
      <c r="E147" s="4"/>
      <c r="F147" s="4"/>
      <c r="G147" s="4"/>
    </row>
    <row r="148" spans="1:7" ht="12.75">
      <c r="A148" s="7"/>
      <c r="B148" s="6"/>
      <c r="C148" s="4"/>
      <c r="D148" s="4"/>
      <c r="E148" s="4"/>
      <c r="F148" s="4"/>
      <c r="G148" s="4"/>
    </row>
    <row r="149" spans="1:7" ht="12.75">
      <c r="A149" s="7"/>
      <c r="B149" s="6"/>
      <c r="C149" s="4"/>
      <c r="D149" s="4"/>
      <c r="E149" s="4"/>
      <c r="F149" s="4"/>
      <c r="G149" s="4"/>
    </row>
    <row r="150" spans="1:7" ht="12.75">
      <c r="A150" s="7"/>
      <c r="B150" s="6"/>
      <c r="C150" s="4"/>
      <c r="D150" s="4"/>
      <c r="E150" s="4"/>
      <c r="F150" s="4"/>
      <c r="G150" s="4"/>
    </row>
    <row r="151" spans="1:7" ht="12.75">
      <c r="A151" s="7"/>
      <c r="B151" s="6"/>
      <c r="C151" s="4"/>
      <c r="D151" s="4"/>
      <c r="E151" s="4"/>
      <c r="F151" s="4"/>
      <c r="G151" s="4"/>
    </row>
    <row r="152" spans="1:7" ht="12.75">
      <c r="A152" s="7"/>
      <c r="B152" s="6"/>
      <c r="C152" s="4"/>
      <c r="D152" s="4"/>
      <c r="E152" s="4"/>
      <c r="F152" s="4"/>
      <c r="G152" s="4"/>
    </row>
    <row r="153" spans="1:7" ht="12.75">
      <c r="A153" s="7"/>
      <c r="B153" s="6"/>
      <c r="C153" s="4"/>
      <c r="D153" s="4"/>
      <c r="E153" s="4"/>
      <c r="F153" s="4"/>
      <c r="G153" s="4"/>
    </row>
    <row r="154" spans="1:7" ht="12.75">
      <c r="A154" s="7"/>
      <c r="B154" s="6"/>
      <c r="C154" s="4"/>
      <c r="D154" s="4"/>
      <c r="E154" s="4"/>
      <c r="F154" s="4"/>
      <c r="G154" s="4"/>
    </row>
    <row r="155" spans="1:7" ht="12.75">
      <c r="A155" s="7"/>
      <c r="B155" s="6"/>
      <c r="C155" s="4"/>
      <c r="D155" s="4"/>
      <c r="E155" s="4"/>
      <c r="F155" s="4"/>
      <c r="G155" s="4"/>
    </row>
    <row r="156" spans="1:7" ht="12.75">
      <c r="A156" s="7"/>
      <c r="B156" s="6"/>
      <c r="C156" s="4"/>
      <c r="D156" s="4"/>
      <c r="E156" s="4"/>
      <c r="F156" s="4"/>
      <c r="G156" s="4"/>
    </row>
    <row r="157" spans="1:7" ht="12.75">
      <c r="A157" s="7"/>
      <c r="B157" s="6"/>
      <c r="C157" s="4"/>
      <c r="D157" s="4"/>
      <c r="E157" s="4"/>
      <c r="F157" s="4"/>
      <c r="G157" s="4"/>
    </row>
    <row r="158" spans="1:7" ht="12.75">
      <c r="A158" s="7"/>
      <c r="B158" s="6"/>
      <c r="C158" s="4"/>
      <c r="D158" s="4"/>
      <c r="E158" s="4"/>
      <c r="F158" s="4"/>
      <c r="G158" s="4"/>
    </row>
    <row r="159" spans="1:7" ht="12.75">
      <c r="A159" s="7"/>
      <c r="B159" s="6"/>
      <c r="C159" s="4"/>
      <c r="D159" s="4"/>
      <c r="E159" s="4"/>
      <c r="F159" s="4"/>
      <c r="G159" s="4"/>
    </row>
    <row r="160" spans="1:7" ht="12.75">
      <c r="A160" s="7"/>
      <c r="B160" s="6"/>
      <c r="C160" s="4"/>
      <c r="D160" s="4"/>
      <c r="E160" s="4"/>
      <c r="F160" s="4"/>
      <c r="G160" s="4"/>
    </row>
    <row r="161" spans="1:7" ht="12.75">
      <c r="A161" s="7"/>
      <c r="B161" s="6"/>
      <c r="C161" s="4"/>
      <c r="D161" s="4"/>
      <c r="E161" s="4"/>
      <c r="F161" s="4"/>
      <c r="G161" s="4"/>
    </row>
    <row r="162" spans="1:7" ht="12.75">
      <c r="A162" s="7"/>
      <c r="B162" s="6"/>
      <c r="C162" s="4"/>
      <c r="D162" s="4"/>
      <c r="E162" s="4"/>
      <c r="F162" s="4"/>
      <c r="G162" s="4"/>
    </row>
    <row r="163" spans="1:7" ht="12.75">
      <c r="A163" s="7"/>
      <c r="B163" s="6"/>
      <c r="C163" s="4"/>
      <c r="D163" s="4"/>
      <c r="E163" s="4"/>
      <c r="F163" s="4"/>
      <c r="G163" s="4"/>
    </row>
    <row r="164" spans="1:7" ht="12.75">
      <c r="A164" s="7"/>
      <c r="B164" s="6"/>
      <c r="C164" s="4"/>
      <c r="D164" s="4"/>
      <c r="E164" s="4"/>
      <c r="F164" s="4"/>
      <c r="G164" s="4"/>
    </row>
    <row r="165" spans="1:7" ht="12.75">
      <c r="A165" s="7"/>
      <c r="B165" s="6"/>
      <c r="C165" s="4"/>
      <c r="D165" s="4"/>
      <c r="E165" s="4"/>
      <c r="F165" s="4"/>
      <c r="G165" s="4"/>
    </row>
    <row r="166" spans="1:7" ht="12.75">
      <c r="A166" s="7"/>
      <c r="B166" s="6"/>
      <c r="C166" s="4"/>
      <c r="D166" s="4"/>
      <c r="E166" s="4"/>
      <c r="F166" s="4"/>
      <c r="G166" s="4"/>
    </row>
    <row r="167" spans="1:7" ht="12.75">
      <c r="A167" s="7"/>
      <c r="B167" s="6"/>
      <c r="C167" s="4"/>
      <c r="D167" s="4"/>
      <c r="E167" s="4"/>
      <c r="F167" s="4"/>
      <c r="G167" s="4"/>
    </row>
    <row r="168" spans="1:7" ht="12.75">
      <c r="A168" s="7"/>
      <c r="B168" s="6"/>
      <c r="C168" s="4"/>
      <c r="D168" s="4"/>
      <c r="E168" s="4"/>
      <c r="F168" s="4"/>
      <c r="G168" s="4"/>
    </row>
    <row r="169" spans="1:7" ht="12.75">
      <c r="A169" s="7"/>
      <c r="B169" s="6"/>
      <c r="C169" s="4"/>
      <c r="D169" s="4"/>
      <c r="E169" s="4"/>
      <c r="F169" s="4"/>
      <c r="G169" s="4"/>
    </row>
    <row r="170" spans="1:7" ht="12.75">
      <c r="A170" s="7"/>
      <c r="B170" s="6"/>
      <c r="C170" s="4"/>
      <c r="D170" s="4"/>
      <c r="E170" s="4"/>
      <c r="F170" s="4"/>
      <c r="G170" s="4"/>
    </row>
    <row r="171" spans="1:7" ht="12.75">
      <c r="A171" s="7"/>
      <c r="B171" s="6"/>
      <c r="C171" s="4"/>
      <c r="D171" s="4"/>
      <c r="E171" s="4"/>
      <c r="F171" s="4"/>
      <c r="G171" s="4"/>
    </row>
    <row r="172" spans="1:7" ht="12.75">
      <c r="A172" s="7"/>
      <c r="B172" s="6"/>
      <c r="C172" s="4"/>
      <c r="D172" s="4"/>
      <c r="E172" s="4"/>
      <c r="F172" s="4"/>
      <c r="G172" s="4"/>
    </row>
    <row r="173" spans="1:7" ht="12.75">
      <c r="A173" s="7"/>
      <c r="B173" s="6"/>
      <c r="C173" s="4"/>
      <c r="D173" s="4"/>
      <c r="E173" s="4"/>
      <c r="F173" s="4"/>
      <c r="G173" s="4"/>
    </row>
    <row r="174" spans="1:7" ht="12.75">
      <c r="A174" s="7"/>
      <c r="B174" s="6"/>
      <c r="C174" s="4"/>
      <c r="D174" s="4"/>
      <c r="E174" s="4"/>
      <c r="F174" s="4"/>
      <c r="G174" s="4"/>
    </row>
    <row r="175" spans="1:7" ht="12.75">
      <c r="A175" s="7"/>
      <c r="B175" s="6"/>
      <c r="C175" s="4"/>
      <c r="D175" s="4"/>
      <c r="E175" s="4"/>
      <c r="F175" s="4"/>
      <c r="G175" s="4"/>
    </row>
    <row r="176" spans="1:7" ht="12.75">
      <c r="A176" s="7"/>
      <c r="B176" s="6"/>
      <c r="C176" s="4"/>
      <c r="D176" s="4"/>
      <c r="E176" s="4"/>
      <c r="F176" s="4"/>
      <c r="G176" s="4"/>
    </row>
    <row r="177" spans="1:7" ht="12.75">
      <c r="A177" s="7"/>
      <c r="B177" s="6"/>
      <c r="C177" s="4"/>
      <c r="D177" s="4"/>
      <c r="E177" s="4"/>
      <c r="F177" s="4"/>
      <c r="G177" s="4"/>
    </row>
    <row r="178" spans="1:7" ht="12.75">
      <c r="A178" s="7"/>
      <c r="B178" s="6"/>
      <c r="C178" s="4"/>
      <c r="D178" s="4"/>
      <c r="E178" s="4"/>
      <c r="F178" s="4"/>
      <c r="G178" s="4"/>
    </row>
    <row r="179" spans="1:7" ht="12.75">
      <c r="A179" s="7"/>
      <c r="B179" s="6"/>
      <c r="C179" s="4"/>
      <c r="D179" s="4"/>
      <c r="E179" s="4"/>
      <c r="F179" s="4"/>
      <c r="G179" s="4"/>
    </row>
    <row r="180" spans="1:7" ht="12.75">
      <c r="A180" s="7"/>
      <c r="B180" s="6"/>
      <c r="C180" s="4"/>
      <c r="D180" s="4"/>
      <c r="E180" s="4"/>
      <c r="F180" s="4"/>
      <c r="G180" s="4"/>
    </row>
    <row r="181" spans="1:7" ht="12.75">
      <c r="A181" s="7"/>
      <c r="B181" s="6"/>
      <c r="C181" s="4"/>
      <c r="D181" s="4"/>
      <c r="E181" s="4"/>
      <c r="F181" s="4"/>
      <c r="G181" s="4"/>
    </row>
    <row r="182" spans="1:7" ht="12.75">
      <c r="A182" s="7"/>
      <c r="B182" s="6"/>
      <c r="C182" s="4"/>
      <c r="D182" s="4"/>
      <c r="E182" s="4"/>
      <c r="F182" s="4"/>
      <c r="G182" s="4"/>
    </row>
    <row r="183" spans="1:7" ht="12.75">
      <c r="A183" s="7"/>
      <c r="B183" s="6"/>
      <c r="C183" s="4"/>
      <c r="D183" s="4"/>
      <c r="E183" s="4"/>
      <c r="F183" s="4"/>
      <c r="G183" s="4"/>
    </row>
    <row r="184" spans="1:7" ht="12.75">
      <c r="A184" s="7"/>
      <c r="B184" s="6"/>
      <c r="C184" s="4"/>
      <c r="D184" s="4"/>
      <c r="E184" s="4"/>
      <c r="F184" s="4"/>
      <c r="G184" s="4"/>
    </row>
    <row r="185" spans="1:7" ht="12.75">
      <c r="A185" s="7"/>
      <c r="B185" s="6"/>
      <c r="C185" s="4"/>
      <c r="D185" s="4"/>
      <c r="E185" s="4"/>
      <c r="F185" s="4"/>
      <c r="G185" s="4"/>
    </row>
    <row r="186" spans="1:7" ht="12.75">
      <c r="A186" s="7"/>
      <c r="B186" s="6"/>
      <c r="C186" s="4"/>
      <c r="D186" s="4"/>
      <c r="E186" s="4"/>
      <c r="F186" s="4"/>
      <c r="G186" s="4"/>
    </row>
    <row r="187" spans="1:7" ht="12.75">
      <c r="A187" s="7"/>
      <c r="B187" s="6"/>
      <c r="C187" s="4"/>
      <c r="D187" s="4"/>
      <c r="E187" s="4"/>
      <c r="F187" s="4"/>
      <c r="G187" s="4"/>
    </row>
    <row r="188" spans="1:7" ht="12.75">
      <c r="A188" s="7"/>
      <c r="B188" s="6"/>
      <c r="C188" s="4"/>
      <c r="D188" s="4"/>
      <c r="E188" s="4"/>
      <c r="F188" s="4"/>
      <c r="G188" s="4"/>
    </row>
    <row r="189" spans="1:7" ht="12.75">
      <c r="A189" s="7"/>
      <c r="B189" s="6"/>
      <c r="C189" s="4"/>
      <c r="D189" s="4"/>
      <c r="E189" s="4"/>
      <c r="F189" s="4"/>
      <c r="G189" s="4"/>
    </row>
    <row r="190" spans="1:7" ht="12.75">
      <c r="A190" s="7"/>
      <c r="B190" s="6"/>
      <c r="C190" s="4"/>
      <c r="D190" s="4"/>
      <c r="E190" s="4"/>
      <c r="F190" s="4"/>
      <c r="G190" s="4"/>
    </row>
    <row r="191" spans="1:7" ht="12.75">
      <c r="A191" s="7"/>
      <c r="B191" s="6"/>
      <c r="C191" s="4"/>
      <c r="D191" s="4"/>
      <c r="E191" s="4"/>
      <c r="F191" s="4"/>
      <c r="G191" s="4"/>
    </row>
    <row r="192" spans="1:7" ht="12.75">
      <c r="A192" s="7"/>
      <c r="B192" s="6"/>
      <c r="C192" s="4"/>
      <c r="D192" s="4"/>
      <c r="E192" s="4"/>
      <c r="F192" s="4"/>
      <c r="G192" s="4"/>
    </row>
    <row r="193" spans="1:7" ht="12.75">
      <c r="A193" s="7"/>
      <c r="B193" s="6"/>
      <c r="C193" s="4"/>
      <c r="D193" s="4"/>
      <c r="E193" s="4"/>
      <c r="F193" s="4"/>
      <c r="G193" s="4"/>
    </row>
    <row r="194" spans="1:7" ht="12.75">
      <c r="A194" s="7"/>
      <c r="B194" s="6"/>
      <c r="C194" s="4"/>
      <c r="D194" s="4"/>
      <c r="E194" s="4"/>
      <c r="F194" s="4"/>
      <c r="G194" s="4"/>
    </row>
    <row r="195" spans="1:7" ht="12.75">
      <c r="A195" s="7"/>
      <c r="B195" s="6"/>
      <c r="C195" s="4"/>
      <c r="D195" s="4"/>
      <c r="E195" s="4"/>
      <c r="F195" s="4"/>
      <c r="G195" s="4"/>
    </row>
    <row r="196" spans="1:7" ht="12.75">
      <c r="A196" s="7"/>
      <c r="B196" s="6"/>
      <c r="C196" s="4"/>
      <c r="D196" s="4"/>
      <c r="E196" s="4"/>
      <c r="F196" s="4"/>
      <c r="G196" s="4"/>
    </row>
    <row r="197" spans="1:7" ht="12.75">
      <c r="A197" s="7"/>
      <c r="B197" s="6"/>
      <c r="C197" s="4"/>
      <c r="D197" s="4"/>
      <c r="E197" s="4"/>
      <c r="F197" s="4"/>
      <c r="G197" s="4"/>
    </row>
    <row r="198" spans="1:7" ht="12.75">
      <c r="A198" s="7"/>
      <c r="B198" s="6"/>
      <c r="C198" s="4"/>
      <c r="D198" s="4"/>
      <c r="E198" s="4"/>
      <c r="F198" s="4"/>
      <c r="G198" s="4"/>
    </row>
    <row r="199" spans="1:7" ht="12.75">
      <c r="A199" s="7"/>
      <c r="B199" s="6"/>
      <c r="C199" s="4"/>
      <c r="D199" s="4"/>
      <c r="E199" s="4"/>
      <c r="F199" s="4"/>
      <c r="G199" s="4"/>
    </row>
    <row r="200" spans="1:7" ht="12.75">
      <c r="A200" s="7"/>
      <c r="B200" s="6"/>
      <c r="C200" s="4"/>
      <c r="D200" s="4"/>
      <c r="E200" s="4"/>
      <c r="F200" s="4"/>
      <c r="G200" s="4"/>
    </row>
    <row r="201" spans="1:7" ht="12.75">
      <c r="A201" s="7"/>
      <c r="B201" s="6"/>
      <c r="C201" s="4"/>
      <c r="D201" s="4"/>
      <c r="E201" s="4"/>
      <c r="F201" s="4"/>
      <c r="G201" s="4"/>
    </row>
    <row r="202" spans="1:7" ht="12.75">
      <c r="A202" s="7"/>
      <c r="B202" s="6"/>
      <c r="C202" s="4"/>
      <c r="D202" s="4"/>
      <c r="E202" s="4"/>
      <c r="F202" s="4"/>
      <c r="G202" s="4"/>
    </row>
    <row r="203" spans="1:7" ht="12.75">
      <c r="A203" s="7"/>
      <c r="B203" s="6"/>
      <c r="C203" s="4"/>
      <c r="D203" s="4"/>
      <c r="E203" s="4"/>
      <c r="F203" s="4"/>
      <c r="G203" s="4"/>
    </row>
    <row r="204" spans="1:7" ht="12.75">
      <c r="A204" s="7"/>
      <c r="B204" s="6"/>
      <c r="C204" s="4"/>
      <c r="D204" s="4"/>
      <c r="E204" s="4"/>
      <c r="F204" s="4"/>
      <c r="G204" s="4"/>
    </row>
    <row r="205" spans="1:7" ht="12.75">
      <c r="A205" s="7"/>
      <c r="B205" s="6"/>
      <c r="C205" s="4"/>
      <c r="D205" s="4"/>
      <c r="E205" s="4"/>
      <c r="F205" s="4"/>
      <c r="G205" s="4"/>
    </row>
    <row r="206" spans="1:7" ht="12.75">
      <c r="A206" s="7"/>
      <c r="B206" s="6"/>
      <c r="C206" s="4"/>
      <c r="D206" s="4"/>
      <c r="E206" s="4"/>
      <c r="F206" s="4"/>
      <c r="G206" s="4"/>
    </row>
    <row r="207" spans="1:7" ht="12.75">
      <c r="A207" s="7"/>
      <c r="B207" s="6"/>
      <c r="C207" s="4"/>
      <c r="D207" s="4"/>
      <c r="E207" s="4"/>
      <c r="F207" s="4"/>
      <c r="G207" s="4"/>
    </row>
    <row r="208" spans="1:7" ht="12.75">
      <c r="A208" s="7"/>
      <c r="B208" s="6"/>
      <c r="C208" s="4"/>
      <c r="D208" s="4"/>
      <c r="E208" s="4"/>
      <c r="F208" s="4"/>
      <c r="G208" s="4"/>
    </row>
    <row r="209" spans="1:7" ht="12.75">
      <c r="A209" s="7"/>
      <c r="B209" s="6"/>
      <c r="C209" s="4"/>
      <c r="D209" s="4"/>
      <c r="E209" s="4"/>
      <c r="F209" s="4"/>
      <c r="G209" s="4"/>
    </row>
    <row r="210" spans="1:7" ht="12.75">
      <c r="A210" s="7"/>
      <c r="B210" s="6"/>
      <c r="C210" s="4"/>
      <c r="D210" s="4"/>
      <c r="E210" s="4"/>
      <c r="F210" s="4"/>
      <c r="G210" s="4"/>
    </row>
    <row r="211" spans="1:7" ht="12.75">
      <c r="A211" s="7"/>
      <c r="B211" s="6"/>
      <c r="C211" s="4"/>
      <c r="D211" s="4"/>
      <c r="E211" s="4"/>
      <c r="F211" s="4"/>
      <c r="G211" s="4"/>
    </row>
    <row r="212" spans="1:7" ht="12.75">
      <c r="A212" s="7"/>
      <c r="B212" s="6"/>
      <c r="C212" s="4"/>
      <c r="D212" s="4"/>
      <c r="E212" s="4"/>
      <c r="F212" s="4"/>
      <c r="G212" s="4"/>
    </row>
    <row r="213" spans="1:7" ht="12.75">
      <c r="A213" s="7"/>
      <c r="B213" s="6"/>
      <c r="C213" s="4"/>
      <c r="D213" s="4"/>
      <c r="E213" s="4"/>
      <c r="F213" s="4"/>
      <c r="G213" s="4"/>
    </row>
    <row r="214" spans="1:7" ht="12.75">
      <c r="A214" s="7"/>
      <c r="B214" s="6"/>
      <c r="C214" s="4"/>
      <c r="D214" s="4"/>
      <c r="E214" s="4"/>
      <c r="F214" s="4"/>
      <c r="G214" s="4"/>
    </row>
    <row r="215" spans="1:7" ht="12.75">
      <c r="A215" s="7"/>
      <c r="B215" s="6"/>
      <c r="C215" s="4"/>
      <c r="D215" s="4"/>
      <c r="E215" s="4"/>
      <c r="F215" s="4"/>
      <c r="G215" s="4"/>
    </row>
    <row r="216" spans="1:7" ht="12.75">
      <c r="A216" s="7"/>
      <c r="B216" s="6"/>
      <c r="C216" s="4"/>
      <c r="D216" s="4"/>
      <c r="E216" s="4"/>
      <c r="F216" s="4"/>
      <c r="G216" s="4"/>
    </row>
    <row r="217" spans="1:7" ht="12.75">
      <c r="A217" s="7"/>
      <c r="B217" s="6"/>
      <c r="C217" s="4"/>
      <c r="D217" s="4"/>
      <c r="E217" s="4"/>
      <c r="F217" s="4"/>
      <c r="G217" s="4"/>
    </row>
    <row r="218" spans="1:7" ht="12.75">
      <c r="A218" s="7"/>
      <c r="B218" s="6"/>
      <c r="C218" s="4"/>
      <c r="D218" s="4"/>
      <c r="E218" s="4"/>
      <c r="F218" s="4"/>
      <c r="G218" s="4"/>
    </row>
    <row r="219" spans="1:7" ht="12.75">
      <c r="A219" s="7"/>
      <c r="B219" s="6"/>
      <c r="C219" s="4"/>
      <c r="D219" s="4"/>
      <c r="E219" s="4"/>
      <c r="F219" s="4"/>
      <c r="G219" s="4"/>
    </row>
    <row r="220" spans="1:7" ht="12.75">
      <c r="A220" s="7"/>
      <c r="B220" s="6"/>
      <c r="C220" s="4"/>
      <c r="D220" s="4"/>
      <c r="E220" s="4"/>
      <c r="F220" s="4"/>
      <c r="G220" s="4"/>
    </row>
    <row r="221" spans="1:7" ht="12.75">
      <c r="A221" s="7"/>
      <c r="B221" s="6"/>
      <c r="C221" s="4"/>
      <c r="D221" s="4"/>
      <c r="E221" s="4"/>
      <c r="F221" s="4"/>
      <c r="G221" s="4"/>
    </row>
    <row r="222" spans="1:7" ht="12.75">
      <c r="A222" s="7"/>
      <c r="B222" s="6"/>
      <c r="C222" s="4"/>
      <c r="D222" s="4"/>
      <c r="E222" s="4"/>
      <c r="F222" s="4"/>
      <c r="G222" s="4"/>
    </row>
    <row r="223" spans="1:7" ht="12.75">
      <c r="A223" s="7"/>
      <c r="B223" s="6"/>
      <c r="C223" s="4"/>
      <c r="D223" s="4"/>
      <c r="E223" s="4"/>
      <c r="F223" s="4"/>
      <c r="G223" s="4"/>
    </row>
    <row r="224" spans="1:7" ht="12.75">
      <c r="A224" s="7"/>
      <c r="B224" s="6"/>
      <c r="C224" s="4"/>
      <c r="D224" s="4"/>
      <c r="E224" s="4"/>
      <c r="F224" s="4"/>
      <c r="G224" s="4"/>
    </row>
    <row r="225" spans="1:7" ht="12.75">
      <c r="A225" s="7"/>
      <c r="B225" s="6"/>
      <c r="C225" s="4"/>
      <c r="D225" s="4"/>
      <c r="E225" s="4"/>
      <c r="F225" s="4"/>
      <c r="G225" s="4"/>
    </row>
    <row r="226" spans="1:7" ht="12.75">
      <c r="A226" s="7"/>
      <c r="B226" s="6"/>
      <c r="C226" s="4"/>
      <c r="D226" s="4"/>
      <c r="E226" s="4"/>
      <c r="F226" s="4"/>
      <c r="G226" s="4"/>
    </row>
    <row r="227" spans="1:7" ht="12.75">
      <c r="A227" s="7"/>
      <c r="B227" s="6"/>
      <c r="C227" s="4"/>
      <c r="D227" s="4"/>
      <c r="E227" s="4"/>
      <c r="F227" s="4"/>
      <c r="G227" s="4"/>
    </row>
    <row r="228" spans="1:7" ht="12.75">
      <c r="A228" s="7"/>
      <c r="B228" s="6"/>
      <c r="C228" s="4"/>
      <c r="D228" s="4"/>
      <c r="E228" s="4"/>
      <c r="F228" s="4"/>
      <c r="G228" s="4"/>
    </row>
    <row r="229" spans="1:7" ht="12.75">
      <c r="A229" s="7"/>
      <c r="B229" s="6"/>
      <c r="C229" s="4"/>
      <c r="D229" s="4"/>
      <c r="E229" s="4"/>
      <c r="F229" s="4"/>
      <c r="G229" s="4"/>
    </row>
    <row r="230" spans="1:7" ht="12.75">
      <c r="A230" s="7"/>
      <c r="B230" s="6"/>
      <c r="C230" s="4"/>
      <c r="D230" s="4"/>
      <c r="E230" s="4"/>
      <c r="F230" s="4"/>
      <c r="G230" s="4"/>
    </row>
    <row r="231" spans="1:7" ht="12.75">
      <c r="A231" s="7"/>
      <c r="B231" s="6"/>
      <c r="C231" s="4"/>
      <c r="D231" s="4"/>
      <c r="E231" s="4"/>
      <c r="F231" s="4"/>
      <c r="G231" s="4"/>
    </row>
    <row r="232" spans="1:7" ht="12.75">
      <c r="A232" s="7"/>
      <c r="B232" s="6"/>
      <c r="C232" s="4"/>
      <c r="D232" s="4"/>
      <c r="E232" s="4"/>
      <c r="F232" s="4"/>
      <c r="G232" s="4"/>
    </row>
    <row r="233" spans="1:7" ht="12.75">
      <c r="A233" s="7"/>
      <c r="B233" s="6"/>
      <c r="C233" s="4"/>
      <c r="D233" s="4"/>
      <c r="E233" s="4"/>
      <c r="F233" s="4"/>
      <c r="G233" s="4"/>
    </row>
    <row r="234" spans="1:7" ht="12.75">
      <c r="A234" s="7"/>
      <c r="B234" s="6"/>
      <c r="C234" s="4"/>
      <c r="D234" s="4"/>
      <c r="E234" s="4"/>
      <c r="F234" s="4"/>
      <c r="G234" s="4"/>
    </row>
    <row r="235" spans="1:7" ht="12.75">
      <c r="A235" s="7"/>
      <c r="B235" s="6"/>
      <c r="C235" s="4"/>
      <c r="D235" s="4"/>
      <c r="E235" s="4"/>
      <c r="F235" s="4"/>
      <c r="G235" s="4"/>
    </row>
    <row r="236" spans="1:7" ht="12.75">
      <c r="A236" s="7"/>
      <c r="B236" s="6"/>
      <c r="C236" s="4"/>
      <c r="D236" s="4"/>
      <c r="E236" s="4"/>
      <c r="F236" s="4"/>
      <c r="G236" s="4"/>
    </row>
    <row r="237" spans="1:7" ht="12.75">
      <c r="A237" s="7"/>
      <c r="B237" s="6"/>
      <c r="C237" s="4"/>
      <c r="D237" s="4"/>
      <c r="E237" s="4"/>
      <c r="F237" s="4"/>
      <c r="G237" s="4"/>
    </row>
    <row r="238" spans="1:7" ht="12.75">
      <c r="A238" s="7"/>
      <c r="B238" s="6"/>
      <c r="C238" s="4"/>
      <c r="D238" s="4"/>
      <c r="E238" s="4"/>
      <c r="F238" s="4"/>
      <c r="G238" s="4"/>
    </row>
    <row r="239" spans="1:7" ht="12.75">
      <c r="A239" s="7"/>
      <c r="B239" s="6"/>
      <c r="C239" s="4"/>
      <c r="D239" s="4"/>
      <c r="E239" s="4"/>
      <c r="F239" s="4"/>
      <c r="G239" s="4"/>
    </row>
    <row r="240" spans="1:7" ht="12.75">
      <c r="A240" s="7"/>
      <c r="B240" s="6"/>
      <c r="C240" s="4"/>
      <c r="D240" s="4"/>
      <c r="E240" s="4"/>
      <c r="F240" s="4"/>
      <c r="G240" s="4"/>
    </row>
    <row r="241" spans="1:7" ht="12.75">
      <c r="A241" s="7"/>
      <c r="B241" s="6"/>
      <c r="C241" s="4"/>
      <c r="D241" s="4"/>
      <c r="E241" s="4"/>
      <c r="F241" s="4"/>
      <c r="G241" s="4"/>
    </row>
    <row r="242" spans="1:7" ht="12.75">
      <c r="A242" s="7"/>
      <c r="B242" s="6"/>
      <c r="C242" s="4"/>
      <c r="D242" s="4"/>
      <c r="E242" s="4"/>
      <c r="F242" s="4"/>
      <c r="G242" s="4"/>
    </row>
    <row r="243" spans="1:7" ht="12.75">
      <c r="A243" s="7"/>
      <c r="B243" s="6"/>
      <c r="C243" s="4"/>
      <c r="D243" s="4"/>
      <c r="E243" s="4"/>
      <c r="F243" s="4"/>
      <c r="G243" s="4"/>
    </row>
    <row r="244" spans="1:7" ht="12.75">
      <c r="A244" s="7"/>
      <c r="B244" s="6"/>
      <c r="C244" s="4"/>
      <c r="D244" s="4"/>
      <c r="E244" s="4"/>
      <c r="F244" s="4"/>
      <c r="G244" s="4"/>
    </row>
    <row r="245" spans="1:7" ht="12.75">
      <c r="A245" s="7"/>
      <c r="B245" s="6"/>
      <c r="C245" s="4"/>
      <c r="D245" s="4"/>
      <c r="E245" s="4"/>
      <c r="F245" s="4"/>
      <c r="G245" s="4"/>
    </row>
    <row r="246" spans="1:7" ht="12.75">
      <c r="A246" s="7"/>
      <c r="B246" s="6"/>
      <c r="C246" s="4"/>
      <c r="D246" s="4"/>
      <c r="E246" s="4"/>
      <c r="F246" s="4"/>
      <c r="G246" s="4"/>
    </row>
    <row r="247" spans="1:7" ht="12.75">
      <c r="A247" s="7"/>
      <c r="B247" s="6"/>
      <c r="C247" s="4"/>
      <c r="D247" s="4"/>
      <c r="E247" s="4"/>
      <c r="F247" s="4"/>
      <c r="G247" s="4"/>
    </row>
    <row r="248" spans="1:7" ht="12.75">
      <c r="A248" s="7"/>
      <c r="B248" s="6"/>
      <c r="C248" s="4"/>
      <c r="D248" s="4"/>
      <c r="E248" s="4"/>
      <c r="F248" s="4"/>
      <c r="G248" s="4"/>
    </row>
    <row r="249" spans="1:7" ht="12.75">
      <c r="A249" s="7"/>
      <c r="B249" s="6"/>
      <c r="C249" s="4"/>
      <c r="D249" s="4"/>
      <c r="E249" s="4"/>
      <c r="F249" s="4"/>
      <c r="G249" s="4"/>
    </row>
    <row r="250" spans="1:7" ht="12.75">
      <c r="A250" s="7"/>
      <c r="B250" s="6"/>
      <c r="C250" s="4"/>
      <c r="D250" s="4"/>
      <c r="E250" s="4"/>
      <c r="F250" s="4"/>
      <c r="G250" s="4"/>
    </row>
    <row r="251" spans="1:7" ht="12.75">
      <c r="A251" s="7"/>
      <c r="B251" s="6"/>
      <c r="C251" s="4"/>
      <c r="D251" s="4"/>
      <c r="E251" s="4"/>
      <c r="F251" s="4"/>
      <c r="G251" s="4"/>
    </row>
    <row r="252" spans="1:7" ht="12.75">
      <c r="A252" s="7"/>
      <c r="B252" s="6"/>
      <c r="C252" s="4"/>
      <c r="D252" s="4"/>
      <c r="E252" s="4"/>
      <c r="F252" s="4"/>
      <c r="G252" s="4"/>
    </row>
    <row r="253" spans="1:7" ht="12.75">
      <c r="A253" s="7"/>
      <c r="B253" s="6"/>
      <c r="C253" s="4"/>
      <c r="D253" s="4"/>
      <c r="E253" s="4"/>
      <c r="F253" s="4"/>
      <c r="G253" s="4"/>
    </row>
    <row r="254" spans="1:7" ht="12.75">
      <c r="A254" s="7"/>
      <c r="B254" s="6"/>
      <c r="C254" s="4"/>
      <c r="D254" s="4"/>
      <c r="E254" s="4"/>
      <c r="F254" s="4"/>
      <c r="G254" s="4"/>
    </row>
    <row r="255" spans="1:7" ht="12.75">
      <c r="A255" s="7"/>
      <c r="B255" s="6"/>
      <c r="C255" s="4"/>
      <c r="D255" s="4"/>
      <c r="E255" s="4"/>
      <c r="F255" s="4"/>
      <c r="G255" s="4"/>
    </row>
    <row r="256" spans="1:7" ht="12.75">
      <c r="A256" s="7"/>
      <c r="B256" s="6"/>
      <c r="C256" s="4"/>
      <c r="D256" s="4"/>
      <c r="E256" s="4"/>
      <c r="F256" s="4"/>
      <c r="G256" s="4"/>
    </row>
    <row r="257" spans="1:7" ht="12.75">
      <c r="A257" s="7"/>
      <c r="B257" s="6"/>
      <c r="C257" s="4"/>
      <c r="D257" s="4"/>
      <c r="E257" s="4"/>
      <c r="F257" s="4"/>
      <c r="G257" s="4"/>
    </row>
    <row r="258" spans="1:7" ht="12.75">
      <c r="A258" s="7"/>
      <c r="B258" s="6"/>
      <c r="C258" s="4"/>
      <c r="D258" s="4"/>
      <c r="E258" s="4"/>
      <c r="F258" s="4"/>
      <c r="G258" s="4"/>
    </row>
    <row r="259" spans="1:7" ht="12.75">
      <c r="A259" s="7"/>
      <c r="B259" s="6"/>
      <c r="C259" s="4"/>
      <c r="D259" s="4"/>
      <c r="E259" s="4"/>
      <c r="F259" s="4"/>
      <c r="G259" s="4"/>
    </row>
    <row r="260" spans="1:7" ht="12.75">
      <c r="A260" s="7"/>
      <c r="B260" s="6"/>
      <c r="C260" s="4"/>
      <c r="D260" s="4"/>
      <c r="E260" s="4"/>
      <c r="F260" s="4"/>
      <c r="G260" s="4"/>
    </row>
    <row r="261" spans="1:7" ht="12.75">
      <c r="A261" s="7"/>
      <c r="B261" s="6"/>
      <c r="C261" s="4"/>
      <c r="D261" s="4"/>
      <c r="E261" s="4"/>
      <c r="F261" s="4"/>
      <c r="G261" s="4"/>
    </row>
    <row r="262" spans="1:7" ht="12.75">
      <c r="A262" s="7"/>
      <c r="B262" s="6"/>
      <c r="C262" s="4"/>
      <c r="D262" s="4"/>
      <c r="E262" s="4"/>
      <c r="F262" s="4"/>
      <c r="G262" s="4"/>
    </row>
    <row r="263" spans="1:7" ht="12.75">
      <c r="A263" s="7"/>
      <c r="B263" s="6"/>
      <c r="C263" s="4"/>
      <c r="D263" s="4"/>
      <c r="E263" s="4"/>
      <c r="F263" s="4"/>
      <c r="G263" s="4"/>
    </row>
    <row r="264" spans="1:7" ht="12.75">
      <c r="A264" s="7"/>
      <c r="B264" s="6"/>
      <c r="C264" s="4"/>
      <c r="D264" s="4"/>
      <c r="E264" s="4"/>
      <c r="F264" s="4"/>
      <c r="G264" s="4"/>
    </row>
    <row r="265" spans="1:7" ht="12.75">
      <c r="A265" s="7"/>
      <c r="B265" s="6"/>
      <c r="C265" s="4"/>
      <c r="D265" s="4"/>
      <c r="E265" s="4"/>
      <c r="F265" s="4"/>
      <c r="G265" s="4"/>
    </row>
    <row r="266" spans="1:7" ht="12.75">
      <c r="A266" s="7"/>
      <c r="B266" s="6"/>
      <c r="C266" s="4"/>
      <c r="D266" s="4"/>
      <c r="E266" s="4"/>
      <c r="F266" s="4"/>
      <c r="G266" s="4"/>
    </row>
    <row r="267" spans="1:7" ht="12.75">
      <c r="A267" s="7"/>
      <c r="B267" s="6"/>
      <c r="C267" s="4"/>
      <c r="D267" s="4"/>
      <c r="E267" s="4"/>
      <c r="F267" s="4"/>
      <c r="G267" s="4"/>
    </row>
    <row r="268" spans="1:7" ht="12.75">
      <c r="A268" s="7"/>
      <c r="B268" s="6"/>
      <c r="C268" s="4"/>
      <c r="D268" s="4"/>
      <c r="E268" s="4"/>
      <c r="F268" s="4"/>
      <c r="G268" s="4"/>
    </row>
    <row r="269" spans="1:7" ht="12.75">
      <c r="A269" s="7"/>
      <c r="B269" s="6"/>
      <c r="C269" s="4"/>
      <c r="D269" s="4"/>
      <c r="E269" s="4"/>
      <c r="F269" s="4"/>
      <c r="G269" s="4"/>
    </row>
    <row r="270" spans="1:7" ht="12.75">
      <c r="A270" s="7"/>
      <c r="B270" s="6"/>
      <c r="C270" s="4"/>
      <c r="D270" s="4"/>
      <c r="E270" s="4"/>
      <c r="F270" s="4"/>
      <c r="G270" s="4"/>
    </row>
    <row r="271" spans="1:7" ht="12.75">
      <c r="A271" s="7"/>
      <c r="B271" s="6"/>
      <c r="C271" s="4"/>
      <c r="D271" s="4"/>
      <c r="E271" s="4"/>
      <c r="F271" s="4"/>
      <c r="G271" s="4"/>
    </row>
    <row r="272" spans="1:7" ht="12.75">
      <c r="A272" s="7"/>
      <c r="B272" s="6"/>
      <c r="C272" s="4"/>
      <c r="D272" s="4"/>
      <c r="E272" s="4"/>
      <c r="F272" s="4"/>
      <c r="G272" s="4"/>
    </row>
    <row r="273" spans="1:7" ht="12.75">
      <c r="A273" s="7"/>
      <c r="B273" s="6"/>
      <c r="C273" s="4"/>
      <c r="D273" s="4"/>
      <c r="E273" s="4"/>
      <c r="F273" s="4"/>
      <c r="G273" s="4"/>
    </row>
    <row r="274" spans="1:7" ht="12.75">
      <c r="A274" s="7"/>
      <c r="B274" s="6"/>
      <c r="C274" s="4"/>
      <c r="D274" s="4"/>
      <c r="E274" s="4"/>
      <c r="F274" s="4"/>
      <c r="G274" s="4"/>
    </row>
    <row r="275" spans="1:7" ht="12.75">
      <c r="A275" s="7"/>
      <c r="B275" s="6"/>
      <c r="C275" s="4"/>
      <c r="D275" s="4"/>
      <c r="E275" s="4"/>
      <c r="F275" s="4"/>
      <c r="G275" s="4"/>
    </row>
    <row r="276" spans="1:7" ht="12.75">
      <c r="A276" s="7"/>
      <c r="B276" s="6"/>
      <c r="C276" s="4"/>
      <c r="D276" s="4"/>
      <c r="E276" s="4"/>
      <c r="F276" s="4"/>
      <c r="G276" s="4"/>
    </row>
    <row r="277" spans="1:7" ht="12.75">
      <c r="A277" s="7"/>
      <c r="B277" s="6"/>
      <c r="C277" s="4"/>
      <c r="D277" s="4"/>
      <c r="E277" s="4"/>
      <c r="F277" s="4"/>
      <c r="G277" s="4"/>
    </row>
    <row r="278" spans="1:7" ht="12.75">
      <c r="A278" s="7"/>
      <c r="B278" s="6"/>
      <c r="C278" s="4"/>
      <c r="D278" s="4"/>
      <c r="E278" s="4"/>
      <c r="F278" s="4"/>
      <c r="G278" s="4"/>
    </row>
    <row r="279" spans="1:7" ht="12.75">
      <c r="A279" s="7"/>
      <c r="B279" s="6"/>
      <c r="C279" s="4"/>
      <c r="D279" s="4"/>
      <c r="E279" s="4"/>
      <c r="F279" s="4"/>
      <c r="G279" s="4"/>
    </row>
    <row r="280" spans="1:7" ht="12.75">
      <c r="A280" s="7"/>
      <c r="B280" s="6"/>
      <c r="C280" s="4"/>
      <c r="D280" s="4"/>
      <c r="E280" s="4"/>
      <c r="F280" s="4"/>
      <c r="G280" s="4"/>
    </row>
    <row r="281" spans="1:7" ht="12.75">
      <c r="A281" s="7"/>
      <c r="B281" s="6"/>
      <c r="C281" s="4"/>
      <c r="D281" s="4"/>
      <c r="E281" s="4"/>
      <c r="F281" s="4"/>
      <c r="G281" s="4"/>
    </row>
    <row r="282" spans="1:7" ht="12.75">
      <c r="A282" s="7"/>
      <c r="B282" s="6"/>
      <c r="C282" s="4"/>
      <c r="D282" s="4"/>
      <c r="E282" s="4"/>
      <c r="F282" s="4"/>
      <c r="G282" s="4"/>
    </row>
    <row r="283" spans="1:7" ht="12.75">
      <c r="A283" s="7"/>
      <c r="B283" s="6"/>
      <c r="C283" s="4"/>
      <c r="D283" s="4"/>
      <c r="E283" s="4"/>
      <c r="F283" s="4"/>
      <c r="G283" s="4"/>
    </row>
    <row r="284" spans="1:7" ht="12.75">
      <c r="A284" s="7"/>
      <c r="B284" s="7"/>
      <c r="C284" s="4"/>
      <c r="D284" s="4"/>
      <c r="E284" s="4"/>
      <c r="F284" s="4"/>
      <c r="G284" s="4"/>
    </row>
    <row r="285" spans="1:7" ht="12.75">
      <c r="A285" s="7"/>
      <c r="B285" s="7"/>
      <c r="C285" s="4"/>
      <c r="D285" s="4"/>
      <c r="E285" s="4"/>
      <c r="F285" s="4"/>
      <c r="G285" s="4"/>
    </row>
    <row r="286" spans="1:7" ht="12.75">
      <c r="A286" s="7"/>
      <c r="B286" s="7"/>
      <c r="C286" s="4"/>
      <c r="D286" s="4"/>
      <c r="E286" s="4"/>
      <c r="F286" s="4"/>
      <c r="G286" s="4"/>
    </row>
    <row r="287" spans="1:7" ht="12.75">
      <c r="A287" s="7"/>
      <c r="B287" s="7"/>
      <c r="C287" s="4"/>
      <c r="D287" s="4"/>
      <c r="E287" s="4"/>
      <c r="F287" s="4"/>
      <c r="G287" s="4"/>
    </row>
    <row r="288" spans="1:7" ht="12.75">
      <c r="A288" s="7"/>
      <c r="B288" s="7"/>
      <c r="C288" s="4"/>
      <c r="D288" s="4"/>
      <c r="E288" s="4"/>
      <c r="F288" s="4"/>
      <c r="G288" s="4"/>
    </row>
    <row r="289" spans="1:7" ht="12.75">
      <c r="A289" s="7"/>
      <c r="B289" s="7"/>
      <c r="C289" s="4"/>
      <c r="D289" s="4"/>
      <c r="E289" s="4"/>
      <c r="F289" s="4"/>
      <c r="G289" s="4"/>
    </row>
    <row r="290" spans="1:7" ht="12.75">
      <c r="A290" s="7"/>
      <c r="B290" s="7"/>
      <c r="C290" s="4"/>
      <c r="D290" s="4"/>
      <c r="E290" s="4"/>
      <c r="F290" s="4"/>
      <c r="G290" s="4"/>
    </row>
    <row r="291" spans="1:7" ht="12.75">
      <c r="A291" s="7"/>
      <c r="B291" s="7"/>
      <c r="C291" s="4"/>
      <c r="D291" s="4"/>
      <c r="E291" s="4"/>
      <c r="F291" s="4"/>
      <c r="G291" s="4"/>
    </row>
    <row r="292" spans="1:7" ht="12.75">
      <c r="A292" s="7"/>
      <c r="B292" s="7"/>
      <c r="C292" s="4"/>
      <c r="D292" s="4"/>
      <c r="E292" s="4"/>
      <c r="F292" s="4"/>
      <c r="G292" s="4"/>
    </row>
    <row r="293" spans="1:7" ht="12.75">
      <c r="A293" s="7"/>
      <c r="B293" s="7"/>
      <c r="C293" s="4"/>
      <c r="D293" s="4"/>
      <c r="E293" s="4"/>
      <c r="F293" s="4"/>
      <c r="G293" s="4"/>
    </row>
    <row r="294" spans="1:7" ht="12.75">
      <c r="A294" s="7"/>
      <c r="B294" s="7"/>
      <c r="C294" s="4"/>
      <c r="D294" s="4"/>
      <c r="E294" s="4"/>
      <c r="F294" s="4"/>
      <c r="G294" s="4"/>
    </row>
    <row r="295" spans="1:7" ht="12.75">
      <c r="A295" s="7"/>
      <c r="B295" s="7"/>
      <c r="C295" s="4"/>
      <c r="D295" s="4"/>
      <c r="E295" s="4"/>
      <c r="F295" s="4"/>
      <c r="G295" s="4"/>
    </row>
    <row r="296" spans="1:7" ht="12.75">
      <c r="A296" s="7"/>
      <c r="B296" s="7"/>
      <c r="C296" s="4"/>
      <c r="D296" s="4"/>
      <c r="E296" s="4"/>
      <c r="F296" s="4"/>
      <c r="G296" s="4"/>
    </row>
    <row r="297" spans="1:7" ht="12.75">
      <c r="A297" s="7"/>
      <c r="B297" s="7"/>
      <c r="C297" s="4"/>
      <c r="D297" s="4"/>
      <c r="E297" s="4"/>
      <c r="F297" s="4"/>
      <c r="G297" s="4"/>
    </row>
    <row r="298" spans="1:7" ht="12.75">
      <c r="A298" s="7"/>
      <c r="B298" s="7"/>
      <c r="C298" s="4"/>
      <c r="D298" s="4"/>
      <c r="E298" s="4"/>
      <c r="F298" s="4"/>
      <c r="G298" s="4"/>
    </row>
    <row r="299" spans="1:7" ht="12.75">
      <c r="A299" s="7"/>
      <c r="B299" s="7"/>
      <c r="C299" s="4"/>
      <c r="D299" s="4"/>
      <c r="E299" s="4"/>
      <c r="F299" s="4"/>
      <c r="G299" s="4"/>
    </row>
    <row r="300" spans="1:7" ht="12.75">
      <c r="A300" s="7"/>
      <c r="B300" s="7"/>
      <c r="C300" s="4"/>
      <c r="D300" s="4"/>
      <c r="E300" s="4"/>
      <c r="F300" s="4"/>
      <c r="G300" s="4"/>
    </row>
    <row r="301" spans="1:7" ht="12.75">
      <c r="A301" s="7"/>
      <c r="B301" s="7"/>
      <c r="C301" s="4"/>
      <c r="D301" s="4"/>
      <c r="E301" s="4"/>
      <c r="F301" s="4"/>
      <c r="G301" s="4"/>
    </row>
    <row r="302" spans="1:7" ht="12.75">
      <c r="A302" s="7"/>
      <c r="B302" s="7"/>
      <c r="C302" s="4"/>
      <c r="D302" s="4"/>
      <c r="E302" s="4"/>
      <c r="F302" s="4"/>
      <c r="G302" s="4"/>
    </row>
    <row r="303" spans="1:7" ht="12.75">
      <c r="A303" s="7"/>
      <c r="B303" s="7"/>
      <c r="C303" s="4"/>
      <c r="D303" s="4"/>
      <c r="E303" s="4"/>
      <c r="F303" s="4"/>
      <c r="G303" s="4"/>
    </row>
    <row r="304" spans="1:7" ht="12.75">
      <c r="A304" s="7"/>
      <c r="B304" s="7"/>
      <c r="C304" s="4"/>
      <c r="D304" s="4"/>
      <c r="E304" s="4"/>
      <c r="F304" s="4"/>
      <c r="G304" s="4"/>
    </row>
    <row r="305" spans="2:7" ht="12.75">
      <c r="B305" s="8"/>
      <c r="C305" s="9"/>
      <c r="D305" s="9"/>
      <c r="E305" s="9"/>
      <c r="F305" s="9"/>
      <c r="G305" s="9"/>
    </row>
    <row r="306" spans="2:7" ht="12.75">
      <c r="B306" s="8"/>
      <c r="C306" s="9"/>
      <c r="D306" s="9"/>
      <c r="E306" s="9"/>
      <c r="F306" s="9"/>
      <c r="G306" s="9"/>
    </row>
    <row r="307" spans="2:7" ht="12.75">
      <c r="B307" s="8"/>
      <c r="C307" s="9"/>
      <c r="D307" s="9"/>
      <c r="E307" s="9"/>
      <c r="F307" s="9"/>
      <c r="G307" s="9"/>
    </row>
    <row r="308" spans="2:7" ht="12.75">
      <c r="B308" s="8"/>
      <c r="C308" s="9"/>
      <c r="D308" s="9"/>
      <c r="E308" s="9"/>
      <c r="F308" s="9"/>
      <c r="G308" s="9"/>
    </row>
    <row r="309" spans="2:7" ht="12.75">
      <c r="B309" s="8"/>
      <c r="C309" s="9"/>
      <c r="D309" s="9"/>
      <c r="E309" s="9"/>
      <c r="F309" s="9"/>
      <c r="G309" s="9"/>
    </row>
    <row r="310" spans="2:7" ht="12.75">
      <c r="B310" s="8"/>
      <c r="C310" s="9"/>
      <c r="D310" s="9"/>
      <c r="E310" s="9"/>
      <c r="F310" s="9"/>
      <c r="G310" s="9"/>
    </row>
    <row r="311" spans="2:7" ht="12.75">
      <c r="B311" s="8"/>
      <c r="C311" s="9"/>
      <c r="D311" s="9"/>
      <c r="E311" s="9"/>
      <c r="F311" s="9"/>
      <c r="G311" s="9"/>
    </row>
    <row r="312" spans="2:7" ht="12.75">
      <c r="B312" s="8"/>
      <c r="C312" s="9"/>
      <c r="D312" s="9"/>
      <c r="E312" s="9"/>
      <c r="F312" s="9"/>
      <c r="G312" s="9"/>
    </row>
    <row r="313" spans="2:7" ht="12.75">
      <c r="B313" s="8"/>
      <c r="C313" s="9"/>
      <c r="D313" s="9"/>
      <c r="E313" s="9"/>
      <c r="F313" s="9"/>
      <c r="G313" s="9"/>
    </row>
    <row r="314" spans="2:7" ht="12.75">
      <c r="B314" s="8"/>
      <c r="C314" s="9"/>
      <c r="D314" s="9"/>
      <c r="E314" s="9"/>
      <c r="F314" s="9"/>
      <c r="G314" s="9"/>
    </row>
    <row r="315" spans="2:7" ht="12.75">
      <c r="B315" s="8"/>
      <c r="C315" s="9"/>
      <c r="D315" s="9"/>
      <c r="E315" s="9"/>
      <c r="F315" s="9"/>
      <c r="G315" s="9"/>
    </row>
    <row r="316" spans="2:7" ht="12.75">
      <c r="B316" s="8"/>
      <c r="C316" s="9"/>
      <c r="D316" s="9"/>
      <c r="E316" s="9"/>
      <c r="F316" s="9"/>
      <c r="G316" s="9"/>
    </row>
    <row r="317" spans="2:7" ht="12.75">
      <c r="B317" s="8"/>
      <c r="C317" s="9"/>
      <c r="D317" s="9"/>
      <c r="E317" s="9"/>
      <c r="F317" s="9"/>
      <c r="G317" s="9"/>
    </row>
    <row r="318" spans="2:7" ht="12.75">
      <c r="B318" s="8"/>
      <c r="C318" s="9"/>
      <c r="D318" s="9"/>
      <c r="E318" s="9"/>
      <c r="F318" s="9"/>
      <c r="G318" s="9"/>
    </row>
    <row r="319" spans="2:7" ht="12.75">
      <c r="B319" s="8"/>
      <c r="C319" s="9"/>
      <c r="D319" s="9"/>
      <c r="E319" s="9"/>
      <c r="F319" s="9"/>
      <c r="G319" s="9"/>
    </row>
    <row r="320" spans="2:7" ht="12.75">
      <c r="B320" s="8"/>
      <c r="C320" s="9"/>
      <c r="D320" s="9"/>
      <c r="E320" s="9"/>
      <c r="F320" s="9"/>
      <c r="G320" s="9"/>
    </row>
    <row r="321" spans="2:7" ht="12.75">
      <c r="B321" s="8"/>
      <c r="C321" s="9"/>
      <c r="D321" s="9"/>
      <c r="E321" s="9"/>
      <c r="F321" s="9"/>
      <c r="G321" s="9"/>
    </row>
    <row r="322" spans="2:7" ht="12.75">
      <c r="B322" s="8"/>
      <c r="C322" s="9"/>
      <c r="D322" s="9"/>
      <c r="E322" s="9"/>
      <c r="F322" s="9"/>
      <c r="G322" s="9"/>
    </row>
    <row r="323" spans="2:7" ht="12.75">
      <c r="B323" s="8"/>
      <c r="C323" s="9"/>
      <c r="D323" s="9"/>
      <c r="E323" s="9"/>
      <c r="F323" s="9"/>
      <c r="G323" s="9"/>
    </row>
    <row r="324" spans="2:7" ht="12.75">
      <c r="B324" s="8"/>
      <c r="C324" s="9"/>
      <c r="D324" s="9"/>
      <c r="E324" s="9"/>
      <c r="F324" s="9"/>
      <c r="G324" s="9"/>
    </row>
    <row r="325" spans="2:7" ht="12.75">
      <c r="B325" s="8"/>
      <c r="C325" s="9"/>
      <c r="D325" s="9"/>
      <c r="E325" s="9"/>
      <c r="F325" s="9"/>
      <c r="G325" s="9"/>
    </row>
    <row r="326" spans="2:7" ht="12.75">
      <c r="B326" s="8"/>
      <c r="C326" s="9"/>
      <c r="D326" s="9"/>
      <c r="E326" s="9"/>
      <c r="F326" s="9"/>
      <c r="G326" s="9"/>
    </row>
    <row r="327" spans="2:7" ht="12.75">
      <c r="B327" s="8"/>
      <c r="C327" s="9"/>
      <c r="D327" s="9"/>
      <c r="E327" s="9"/>
      <c r="F327" s="9"/>
      <c r="G327" s="9"/>
    </row>
    <row r="328" spans="2:7" ht="12.75">
      <c r="B328" s="8"/>
      <c r="C328" s="9"/>
      <c r="D328" s="9"/>
      <c r="E328" s="9"/>
      <c r="F328" s="9"/>
      <c r="G328" s="9"/>
    </row>
    <row r="329" spans="2:7" ht="12.75">
      <c r="B329" s="8"/>
      <c r="C329" s="9"/>
      <c r="D329" s="9"/>
      <c r="E329" s="9"/>
      <c r="F329" s="9"/>
      <c r="G329" s="9"/>
    </row>
    <row r="330" spans="2:7" ht="12.75">
      <c r="B330" s="8"/>
      <c r="C330" s="9"/>
      <c r="D330" s="9"/>
      <c r="E330" s="9"/>
      <c r="F330" s="9"/>
      <c r="G330" s="9"/>
    </row>
    <row r="331" spans="2:7" ht="12.75">
      <c r="B331" s="8"/>
      <c r="C331" s="9"/>
      <c r="D331" s="9"/>
      <c r="E331" s="9"/>
      <c r="F331" s="9"/>
      <c r="G331" s="9"/>
    </row>
    <row r="332" spans="2:7" ht="12.75">
      <c r="B332" s="8"/>
      <c r="C332" s="9"/>
      <c r="D332" s="9"/>
      <c r="E332" s="9"/>
      <c r="F332" s="9"/>
      <c r="G332" s="9"/>
    </row>
    <row r="333" spans="2:7" ht="12.75">
      <c r="B333" s="8"/>
      <c r="C333" s="9"/>
      <c r="D333" s="9"/>
      <c r="E333" s="9"/>
      <c r="F333" s="9"/>
      <c r="G333" s="9"/>
    </row>
    <row r="334" spans="2:7" ht="12.75">
      <c r="B334" s="8"/>
      <c r="C334" s="9"/>
      <c r="D334" s="9"/>
      <c r="E334" s="9"/>
      <c r="F334" s="9"/>
      <c r="G334" s="9"/>
    </row>
    <row r="335" spans="2:7" ht="12.75">
      <c r="B335" s="8"/>
      <c r="C335" s="9"/>
      <c r="D335" s="9"/>
      <c r="E335" s="9"/>
      <c r="F335" s="9"/>
      <c r="G335" s="9"/>
    </row>
    <row r="336" spans="2:7" ht="12.75">
      <c r="B336" s="8"/>
      <c r="C336" s="9"/>
      <c r="D336" s="9"/>
      <c r="E336" s="9"/>
      <c r="F336" s="9"/>
      <c r="G336" s="9"/>
    </row>
    <row r="337" spans="2:7" ht="12.75">
      <c r="B337" s="8"/>
      <c r="C337" s="9"/>
      <c r="D337" s="9"/>
      <c r="E337" s="9"/>
      <c r="F337" s="9"/>
      <c r="G337" s="9"/>
    </row>
    <row r="338" spans="2:7" ht="12.75">
      <c r="B338" s="8"/>
      <c r="C338" s="9"/>
      <c r="D338" s="9"/>
      <c r="E338" s="9"/>
      <c r="F338" s="9"/>
      <c r="G338" s="9"/>
    </row>
    <row r="339" spans="2:7" ht="12.75">
      <c r="B339" s="8"/>
      <c r="C339" s="9"/>
      <c r="D339" s="9"/>
      <c r="E339" s="9"/>
      <c r="F339" s="9"/>
      <c r="G339" s="9"/>
    </row>
    <row r="340" spans="2:7" ht="12.75">
      <c r="B340" s="8"/>
      <c r="C340" s="9"/>
      <c r="D340" s="9"/>
      <c r="E340" s="9"/>
      <c r="F340" s="9"/>
      <c r="G340" s="9"/>
    </row>
    <row r="341" spans="2:7" ht="12.75">
      <c r="B341" s="8"/>
      <c r="C341" s="9"/>
      <c r="D341" s="9"/>
      <c r="E341" s="9"/>
      <c r="F341" s="9"/>
      <c r="G341" s="9"/>
    </row>
    <row r="342" spans="2:7" ht="12.75">
      <c r="B342" s="8"/>
      <c r="C342" s="9"/>
      <c r="D342" s="9"/>
      <c r="E342" s="9"/>
      <c r="F342" s="9"/>
      <c r="G342" s="9"/>
    </row>
    <row r="343" spans="2:7" ht="12.75">
      <c r="B343" s="8"/>
      <c r="C343" s="9"/>
      <c r="D343" s="9"/>
      <c r="E343" s="9"/>
      <c r="F343" s="9"/>
      <c r="G343" s="9"/>
    </row>
    <row r="344" spans="2:7" ht="12.75">
      <c r="B344" s="8"/>
      <c r="C344" s="9"/>
      <c r="D344" s="9"/>
      <c r="E344" s="9"/>
      <c r="F344" s="9"/>
      <c r="G344" s="9"/>
    </row>
    <row r="345" spans="2:7" ht="12.75">
      <c r="B345" s="8"/>
      <c r="C345" s="9"/>
      <c r="D345" s="9"/>
      <c r="E345" s="9"/>
      <c r="F345" s="9"/>
      <c r="G345" s="9"/>
    </row>
    <row r="346" spans="2:7" ht="12.75">
      <c r="B346" s="8"/>
      <c r="C346" s="9"/>
      <c r="D346" s="9"/>
      <c r="E346" s="9"/>
      <c r="F346" s="9"/>
      <c r="G346" s="9"/>
    </row>
    <row r="347" spans="2:7" ht="12.75">
      <c r="B347" s="8"/>
      <c r="C347" s="9"/>
      <c r="D347" s="9"/>
      <c r="E347" s="9"/>
      <c r="F347" s="9"/>
      <c r="G347" s="9"/>
    </row>
    <row r="348" spans="2:7" ht="12.75">
      <c r="B348" s="8"/>
      <c r="C348" s="9"/>
      <c r="D348" s="9"/>
      <c r="E348" s="9"/>
      <c r="F348" s="9"/>
      <c r="G348" s="9"/>
    </row>
    <row r="349" spans="2:7" ht="12.75">
      <c r="B349" s="8"/>
      <c r="C349" s="9"/>
      <c r="D349" s="9"/>
      <c r="E349" s="9"/>
      <c r="F349" s="9"/>
      <c r="G349" s="9"/>
    </row>
    <row r="350" spans="2:7" ht="12.75">
      <c r="B350" s="8"/>
      <c r="C350" s="9"/>
      <c r="D350" s="9"/>
      <c r="E350" s="9"/>
      <c r="F350" s="9"/>
      <c r="G350" s="9"/>
    </row>
    <row r="351" spans="2:7" ht="12.75">
      <c r="B351" s="8"/>
      <c r="C351" s="9"/>
      <c r="D351" s="9"/>
      <c r="E351" s="9"/>
      <c r="F351" s="9"/>
      <c r="G351" s="9"/>
    </row>
    <row r="352" spans="2:7" ht="12.75">
      <c r="B352" s="8"/>
      <c r="C352" s="9"/>
      <c r="D352" s="9"/>
      <c r="E352" s="9"/>
      <c r="F352" s="9"/>
      <c r="G352" s="9"/>
    </row>
    <row r="353" spans="2:7" ht="12.75">
      <c r="B353" s="8"/>
      <c r="C353" s="9"/>
      <c r="D353" s="9"/>
      <c r="E353" s="9"/>
      <c r="F353" s="9"/>
      <c r="G353" s="9"/>
    </row>
    <row r="354" spans="2:7" ht="12.75">
      <c r="B354" s="8"/>
      <c r="C354" s="9"/>
      <c r="D354" s="9"/>
      <c r="E354" s="9"/>
      <c r="F354" s="9"/>
      <c r="G354" s="9"/>
    </row>
    <row r="355" spans="2:7" ht="12.75">
      <c r="B355" s="8"/>
      <c r="C355" s="9"/>
      <c r="D355" s="9"/>
      <c r="E355" s="9"/>
      <c r="F355" s="9"/>
      <c r="G355" s="9"/>
    </row>
    <row r="356" spans="2:7" ht="12.75">
      <c r="B356" s="8"/>
      <c r="C356" s="9"/>
      <c r="D356" s="9"/>
      <c r="E356" s="9"/>
      <c r="F356" s="9"/>
      <c r="G356" s="9"/>
    </row>
    <row r="357" spans="2:7" ht="12.75">
      <c r="B357" s="8"/>
      <c r="C357" s="9"/>
      <c r="D357" s="9"/>
      <c r="E357" s="9"/>
      <c r="F357" s="9"/>
      <c r="G357" s="9"/>
    </row>
    <row r="358" spans="2:7" ht="12.75">
      <c r="B358" s="8"/>
      <c r="C358" s="9"/>
      <c r="D358" s="9"/>
      <c r="E358" s="9"/>
      <c r="F358" s="9"/>
      <c r="G358" s="9"/>
    </row>
    <row r="359" spans="2:7" ht="12.75">
      <c r="B359" s="8"/>
      <c r="C359" s="9"/>
      <c r="D359" s="9"/>
      <c r="E359" s="9"/>
      <c r="F359" s="9"/>
      <c r="G359" s="9"/>
    </row>
    <row r="360" spans="2:7" ht="12.75">
      <c r="B360" s="8"/>
      <c r="C360" s="9"/>
      <c r="D360" s="9"/>
      <c r="E360" s="9"/>
      <c r="F360" s="9"/>
      <c r="G360" s="9"/>
    </row>
    <row r="361" spans="2:7" ht="12.75">
      <c r="B361" s="8"/>
      <c r="C361" s="9"/>
      <c r="D361" s="9"/>
      <c r="E361" s="9"/>
      <c r="F361" s="9"/>
      <c r="G361" s="9"/>
    </row>
    <row r="362" spans="2:7" ht="12.75">
      <c r="B362" s="8"/>
      <c r="C362" s="9"/>
      <c r="D362" s="9"/>
      <c r="E362" s="9"/>
      <c r="F362" s="9"/>
      <c r="G362" s="9"/>
    </row>
    <row r="363" spans="2:7" ht="12.75">
      <c r="B363" s="8"/>
      <c r="C363" s="9"/>
      <c r="D363" s="9"/>
      <c r="E363" s="9"/>
      <c r="F363" s="9"/>
      <c r="G363" s="9"/>
    </row>
    <row r="364" spans="2:7" ht="12.75">
      <c r="B364" s="8"/>
      <c r="C364" s="9"/>
      <c r="D364" s="9"/>
      <c r="E364" s="9"/>
      <c r="F364" s="9"/>
      <c r="G364" s="9"/>
    </row>
    <row r="365" spans="2:7" ht="12.75">
      <c r="B365" s="8"/>
      <c r="C365" s="9"/>
      <c r="D365" s="9"/>
      <c r="E365" s="9"/>
      <c r="F365" s="9"/>
      <c r="G365" s="9"/>
    </row>
    <row r="366" spans="2:7" ht="12.75">
      <c r="B366" s="8"/>
      <c r="C366" s="9"/>
      <c r="D366" s="9"/>
      <c r="E366" s="9"/>
      <c r="F366" s="9"/>
      <c r="G366" s="9"/>
    </row>
    <row r="367" spans="2:7" ht="12.75">
      <c r="B367" s="8"/>
      <c r="C367" s="9"/>
      <c r="D367" s="9"/>
      <c r="E367" s="9"/>
      <c r="F367" s="9"/>
      <c r="G367" s="9"/>
    </row>
    <row r="368" spans="2:7" ht="12.75">
      <c r="B368" s="8"/>
      <c r="C368" s="9"/>
      <c r="D368" s="9"/>
      <c r="E368" s="9"/>
      <c r="F368" s="9"/>
      <c r="G368" s="9"/>
    </row>
    <row r="369" spans="2:7" ht="12.75">
      <c r="B369" s="8"/>
      <c r="C369" s="9"/>
      <c r="D369" s="9"/>
      <c r="E369" s="9"/>
      <c r="F369" s="9"/>
      <c r="G369" s="9"/>
    </row>
    <row r="370" spans="2:7" ht="12.75">
      <c r="B370" s="8"/>
      <c r="C370" s="9"/>
      <c r="D370" s="9"/>
      <c r="E370" s="9"/>
      <c r="F370" s="9"/>
      <c r="G370" s="9"/>
    </row>
    <row r="371" spans="2:7" ht="12.75">
      <c r="B371" s="8"/>
      <c r="C371" s="9"/>
      <c r="D371" s="9"/>
      <c r="E371" s="9"/>
      <c r="F371" s="9"/>
      <c r="G371" s="9"/>
    </row>
    <row r="372" spans="2:7" ht="12.75">
      <c r="B372" s="8"/>
      <c r="C372" s="9"/>
      <c r="D372" s="9"/>
      <c r="E372" s="9"/>
      <c r="F372" s="9"/>
      <c r="G372" s="9"/>
    </row>
    <row r="373" spans="2:7" ht="12.75">
      <c r="B373" s="8"/>
      <c r="C373" s="9"/>
      <c r="D373" s="9"/>
      <c r="E373" s="9"/>
      <c r="F373" s="9"/>
      <c r="G373" s="9"/>
    </row>
    <row r="374" spans="2:7" ht="12.75">
      <c r="B374" s="8"/>
      <c r="C374" s="9"/>
      <c r="D374" s="9"/>
      <c r="E374" s="9"/>
      <c r="F374" s="9"/>
      <c r="G374" s="9"/>
    </row>
    <row r="375" spans="2:7" ht="12.75">
      <c r="B375" s="8"/>
      <c r="C375" s="9"/>
      <c r="D375" s="9"/>
      <c r="E375" s="9"/>
      <c r="F375" s="9"/>
      <c r="G375" s="9"/>
    </row>
    <row r="376" spans="2:7" ht="12.75">
      <c r="B376" s="8"/>
      <c r="C376" s="9"/>
      <c r="D376" s="9"/>
      <c r="E376" s="9"/>
      <c r="F376" s="9"/>
      <c r="G376" s="9"/>
    </row>
    <row r="377" spans="2:7" ht="12.75">
      <c r="B377" s="8"/>
      <c r="C377" s="9"/>
      <c r="D377" s="9"/>
      <c r="E377" s="9"/>
      <c r="F377" s="9"/>
      <c r="G377" s="9"/>
    </row>
    <row r="378" spans="2:7" ht="12.75">
      <c r="B378" s="8"/>
      <c r="C378" s="9"/>
      <c r="D378" s="9"/>
      <c r="E378" s="9"/>
      <c r="F378" s="9"/>
      <c r="G378" s="9"/>
    </row>
    <row r="379" spans="2:7" ht="12.75">
      <c r="B379" s="8"/>
      <c r="C379" s="9"/>
      <c r="D379" s="9"/>
      <c r="E379" s="9"/>
      <c r="F379" s="9"/>
      <c r="G379" s="9"/>
    </row>
    <row r="380" spans="2:7" ht="12.75">
      <c r="B380" s="8"/>
      <c r="C380" s="9"/>
      <c r="D380" s="9"/>
      <c r="E380" s="9"/>
      <c r="F380" s="9"/>
      <c r="G380" s="9"/>
    </row>
    <row r="381" spans="2:7" ht="12.75">
      <c r="B381" s="8"/>
      <c r="C381" s="9"/>
      <c r="D381" s="9"/>
      <c r="E381" s="9"/>
      <c r="F381" s="9"/>
      <c r="G381" s="9"/>
    </row>
    <row r="382" spans="2:7" ht="12.75">
      <c r="B382" s="8"/>
      <c r="C382" s="9"/>
      <c r="D382" s="9"/>
      <c r="E382" s="9"/>
      <c r="F382" s="9"/>
      <c r="G382" s="9"/>
    </row>
    <row r="383" spans="2:7" ht="12.75">
      <c r="B383" s="8"/>
      <c r="C383" s="9"/>
      <c r="D383" s="9"/>
      <c r="E383" s="9"/>
      <c r="F383" s="9"/>
      <c r="G383" s="9"/>
    </row>
    <row r="384" spans="2:7" ht="12.75">
      <c r="B384" s="8"/>
      <c r="C384" s="9"/>
      <c r="D384" s="9"/>
      <c r="E384" s="9"/>
      <c r="F384" s="9"/>
      <c r="G384" s="9"/>
    </row>
    <row r="385" spans="2:7" ht="12.75">
      <c r="B385" s="8"/>
      <c r="C385" s="9"/>
      <c r="D385" s="9"/>
      <c r="E385" s="9"/>
      <c r="F385" s="9"/>
      <c r="G385" s="9"/>
    </row>
    <row r="386" spans="2:7" ht="12.75">
      <c r="B386" s="8"/>
      <c r="C386" s="9"/>
      <c r="D386" s="9"/>
      <c r="E386" s="9"/>
      <c r="F386" s="9"/>
      <c r="G386" s="9"/>
    </row>
    <row r="387" spans="2:7" ht="12.75">
      <c r="B387" s="8"/>
      <c r="C387" s="9"/>
      <c r="D387" s="9"/>
      <c r="E387" s="9"/>
      <c r="F387" s="9"/>
      <c r="G387" s="9"/>
    </row>
    <row r="388" spans="2:7" ht="12.75">
      <c r="B388" s="8"/>
      <c r="C388" s="9"/>
      <c r="D388" s="9"/>
      <c r="E388" s="9"/>
      <c r="F388" s="9"/>
      <c r="G388" s="9"/>
    </row>
    <row r="389" spans="2:7" ht="12.75">
      <c r="B389" s="8"/>
      <c r="C389" s="9"/>
      <c r="D389" s="9"/>
      <c r="E389" s="9"/>
      <c r="F389" s="9"/>
      <c r="G389" s="9"/>
    </row>
    <row r="390" spans="2:7" ht="12.75">
      <c r="B390" s="8"/>
      <c r="C390" s="9"/>
      <c r="D390" s="9"/>
      <c r="E390" s="9"/>
      <c r="F390" s="9"/>
      <c r="G390" s="9"/>
    </row>
    <row r="391" spans="2:7" ht="12.75">
      <c r="B391" s="8"/>
      <c r="C391" s="9"/>
      <c r="D391" s="9"/>
      <c r="E391" s="9"/>
      <c r="F391" s="9"/>
      <c r="G391" s="9"/>
    </row>
    <row r="392" spans="2:7" ht="12.75">
      <c r="B392" s="8"/>
      <c r="C392" s="9"/>
      <c r="D392" s="9"/>
      <c r="E392" s="9"/>
      <c r="F392" s="9"/>
      <c r="G392" s="9"/>
    </row>
    <row r="393" spans="2:7" ht="12.75">
      <c r="B393" s="8"/>
      <c r="C393" s="9"/>
      <c r="D393" s="9"/>
      <c r="E393" s="9"/>
      <c r="F393" s="9"/>
      <c r="G393" s="9"/>
    </row>
    <row r="394" spans="2:7" ht="12.75">
      <c r="B394" s="8"/>
      <c r="C394" s="9"/>
      <c r="D394" s="9"/>
      <c r="E394" s="9"/>
      <c r="F394" s="9"/>
      <c r="G394" s="9"/>
    </row>
    <row r="395" spans="2:7" ht="12.75">
      <c r="B395" s="8"/>
      <c r="C395" s="9"/>
      <c r="D395" s="9"/>
      <c r="E395" s="9"/>
      <c r="F395" s="9"/>
      <c r="G395" s="9"/>
    </row>
    <row r="396" spans="2:7" ht="12.75">
      <c r="B396" s="8"/>
      <c r="C396" s="9"/>
      <c r="D396" s="9"/>
      <c r="E396" s="9"/>
      <c r="F396" s="9"/>
      <c r="G396" s="9"/>
    </row>
    <row r="397" spans="2:7" ht="12.75">
      <c r="B397" s="8"/>
      <c r="C397" s="9"/>
      <c r="D397" s="9"/>
      <c r="E397" s="9"/>
      <c r="F397" s="9"/>
      <c r="G397" s="9"/>
    </row>
    <row r="398" spans="2:7" ht="12.75">
      <c r="B398" s="8"/>
      <c r="C398" s="9"/>
      <c r="D398" s="9"/>
      <c r="E398" s="9"/>
      <c r="F398" s="9"/>
      <c r="G398" s="9"/>
    </row>
    <row r="399" spans="2:7" ht="12.75">
      <c r="B399" s="8"/>
      <c r="C399" s="9"/>
      <c r="D399" s="9"/>
      <c r="E399" s="9"/>
      <c r="F399" s="9"/>
      <c r="G399" s="9"/>
    </row>
    <row r="400" spans="2:7" ht="12.75">
      <c r="B400" s="8"/>
      <c r="C400" s="9"/>
      <c r="D400" s="9"/>
      <c r="E400" s="9"/>
      <c r="F400" s="9"/>
      <c r="G400" s="9"/>
    </row>
    <row r="401" spans="2:7" ht="12.75">
      <c r="B401" s="8"/>
      <c r="C401" s="9"/>
      <c r="D401" s="9"/>
      <c r="E401" s="9"/>
      <c r="F401" s="9"/>
      <c r="G401" s="9"/>
    </row>
    <row r="402" spans="2:7" ht="12.75">
      <c r="B402" s="8"/>
      <c r="C402" s="9"/>
      <c r="D402" s="9"/>
      <c r="E402" s="9"/>
      <c r="F402" s="9"/>
      <c r="G402" s="9"/>
    </row>
    <row r="403" spans="2:7" ht="12.75">
      <c r="B403" s="8"/>
      <c r="C403" s="9"/>
      <c r="D403" s="9"/>
      <c r="E403" s="9"/>
      <c r="F403" s="9"/>
      <c r="G403" s="9"/>
    </row>
    <row r="404" spans="2:7" ht="12.75">
      <c r="B404" s="8"/>
      <c r="C404" s="9"/>
      <c r="D404" s="9"/>
      <c r="E404" s="9"/>
      <c r="F404" s="9"/>
      <c r="G404" s="9"/>
    </row>
    <row r="405" spans="2:7" ht="12.75">
      <c r="B405" s="8"/>
      <c r="C405" s="9"/>
      <c r="D405" s="9"/>
      <c r="E405" s="9"/>
      <c r="F405" s="9"/>
      <c r="G405" s="9"/>
    </row>
    <row r="406" spans="2:7" ht="12.75">
      <c r="B406" s="8"/>
      <c r="C406" s="9"/>
      <c r="D406" s="9"/>
      <c r="E406" s="9"/>
      <c r="F406" s="9"/>
      <c r="G406" s="9"/>
    </row>
    <row r="407" spans="2:7" ht="12.75">
      <c r="B407" s="8"/>
      <c r="C407" s="9"/>
      <c r="D407" s="9"/>
      <c r="E407" s="9"/>
      <c r="F407" s="9"/>
      <c r="G407" s="9"/>
    </row>
    <row r="408" spans="2:7" ht="12.75">
      <c r="B408" s="8"/>
      <c r="C408" s="9"/>
      <c r="D408" s="9"/>
      <c r="E408" s="9"/>
      <c r="F408" s="9"/>
      <c r="G408" s="9"/>
    </row>
    <row r="409" spans="2:7" ht="12.75">
      <c r="B409" s="8"/>
      <c r="C409" s="9"/>
      <c r="D409" s="9"/>
      <c r="E409" s="9"/>
      <c r="F409" s="9"/>
      <c r="G409" s="9"/>
    </row>
    <row r="410" spans="2:7" ht="12.75">
      <c r="B410" s="8"/>
      <c r="C410" s="9"/>
      <c r="D410" s="9"/>
      <c r="E410" s="9"/>
      <c r="F410" s="9"/>
      <c r="G410" s="9"/>
    </row>
    <row r="411" spans="2:7" ht="12.75">
      <c r="B411" s="8"/>
      <c r="C411" s="9"/>
      <c r="D411" s="9"/>
      <c r="E411" s="9"/>
      <c r="F411" s="9"/>
      <c r="G411" s="9"/>
    </row>
    <row r="412" spans="2:7" ht="12.75">
      <c r="B412" s="8"/>
      <c r="C412" s="9"/>
      <c r="D412" s="9"/>
      <c r="E412" s="9"/>
      <c r="F412" s="9"/>
      <c r="G412" s="9"/>
    </row>
    <row r="413" spans="2:7" ht="12.75">
      <c r="B413" s="8"/>
      <c r="C413" s="9"/>
      <c r="D413" s="9"/>
      <c r="E413" s="9"/>
      <c r="F413" s="9"/>
      <c r="G413" s="9"/>
    </row>
    <row r="414" spans="2:7" ht="12.75">
      <c r="B414" s="8"/>
      <c r="C414" s="9"/>
      <c r="D414" s="9"/>
      <c r="E414" s="9"/>
      <c r="F414" s="9"/>
      <c r="G414" s="9"/>
    </row>
    <row r="415" spans="2:7" ht="12.75">
      <c r="B415" s="8"/>
      <c r="C415" s="9"/>
      <c r="D415" s="9"/>
      <c r="E415" s="9"/>
      <c r="F415" s="9"/>
      <c r="G415" s="9"/>
    </row>
    <row r="416" spans="2:7" ht="12.75">
      <c r="B416" s="8"/>
      <c r="C416" s="9"/>
      <c r="D416" s="9"/>
      <c r="E416" s="9"/>
      <c r="F416" s="9"/>
      <c r="G416" s="9"/>
    </row>
    <row r="417" spans="2:7" ht="12.75">
      <c r="B417" s="8"/>
      <c r="C417" s="9"/>
      <c r="D417" s="9"/>
      <c r="E417" s="9"/>
      <c r="F417" s="9"/>
      <c r="G417" s="9"/>
    </row>
    <row r="418" spans="2:7" ht="12.75">
      <c r="B418" s="8"/>
      <c r="C418" s="9"/>
      <c r="D418" s="9"/>
      <c r="E418" s="9"/>
      <c r="F418" s="9"/>
      <c r="G418" s="9"/>
    </row>
    <row r="419" spans="2:7" ht="12.75">
      <c r="B419" s="8"/>
      <c r="C419" s="9"/>
      <c r="D419" s="9"/>
      <c r="E419" s="9"/>
      <c r="F419" s="9"/>
      <c r="G419" s="9"/>
    </row>
    <row r="420" spans="2:7" ht="12.75">
      <c r="B420" s="8"/>
      <c r="C420" s="9"/>
      <c r="D420" s="9"/>
      <c r="E420" s="9"/>
      <c r="F420" s="9"/>
      <c r="G420" s="9"/>
    </row>
    <row r="421" spans="2:7" ht="12.75">
      <c r="B421" s="8"/>
      <c r="C421" s="9"/>
      <c r="D421" s="9"/>
      <c r="E421" s="9"/>
      <c r="F421" s="9"/>
      <c r="G421" s="9"/>
    </row>
    <row r="422" spans="2:7" ht="12.75">
      <c r="B422" s="8"/>
      <c r="C422" s="9"/>
      <c r="D422" s="9"/>
      <c r="E422" s="9"/>
      <c r="F422" s="9"/>
      <c r="G422" s="9"/>
    </row>
    <row r="423" spans="2:7" ht="12.75">
      <c r="B423" s="8"/>
      <c r="C423" s="9"/>
      <c r="D423" s="9"/>
      <c r="E423" s="9"/>
      <c r="F423" s="9"/>
      <c r="G423" s="9"/>
    </row>
    <row r="424" spans="2:7" ht="12.75">
      <c r="B424" s="8"/>
      <c r="C424" s="9"/>
      <c r="D424" s="9"/>
      <c r="E424" s="9"/>
      <c r="F424" s="9"/>
      <c r="G424" s="9"/>
    </row>
    <row r="425" spans="2:7" ht="12.75">
      <c r="B425" s="8"/>
      <c r="C425" s="9"/>
      <c r="D425" s="9"/>
      <c r="E425" s="9"/>
      <c r="F425" s="9"/>
      <c r="G425" s="9"/>
    </row>
    <row r="426" spans="2:7" ht="12.75">
      <c r="B426" s="8"/>
      <c r="C426" s="9"/>
      <c r="D426" s="9"/>
      <c r="E426" s="9"/>
      <c r="F426" s="9"/>
      <c r="G426" s="9"/>
    </row>
    <row r="427" spans="2:7" ht="12.75">
      <c r="B427" s="8"/>
      <c r="C427" s="9"/>
      <c r="D427" s="9"/>
      <c r="E427" s="9"/>
      <c r="F427" s="9"/>
      <c r="G427" s="9"/>
    </row>
    <row r="428" spans="2:7" ht="12.75">
      <c r="B428" s="8"/>
      <c r="C428" s="9"/>
      <c r="D428" s="9"/>
      <c r="E428" s="9"/>
      <c r="F428" s="9"/>
      <c r="G428" s="9"/>
    </row>
    <row r="429" spans="2:7" ht="12.75">
      <c r="B429" s="8"/>
      <c r="C429" s="9"/>
      <c r="D429" s="9"/>
      <c r="E429" s="9"/>
      <c r="F429" s="9"/>
      <c r="G429" s="9"/>
    </row>
    <row r="430" spans="2:7" ht="12.75">
      <c r="B430" s="8"/>
      <c r="C430" s="9"/>
      <c r="D430" s="9"/>
      <c r="E430" s="9"/>
      <c r="F430" s="9"/>
      <c r="G430" s="9"/>
    </row>
    <row r="431" spans="2:7" ht="12.75">
      <c r="B431" s="8"/>
      <c r="C431" s="9"/>
      <c r="D431" s="9"/>
      <c r="E431" s="9"/>
      <c r="F431" s="9"/>
      <c r="G431" s="9"/>
    </row>
    <row r="432" spans="2:7" ht="12.75">
      <c r="B432" s="8"/>
      <c r="C432" s="9"/>
      <c r="D432" s="9"/>
      <c r="E432" s="9"/>
      <c r="F432" s="9"/>
      <c r="G432" s="9"/>
    </row>
    <row r="433" spans="2:7" ht="12.75">
      <c r="B433" s="8"/>
      <c r="C433" s="9"/>
      <c r="D433" s="9"/>
      <c r="E433" s="9"/>
      <c r="F433" s="9"/>
      <c r="G433" s="9"/>
    </row>
    <row r="434" spans="2:7" ht="12.75">
      <c r="B434" s="8"/>
      <c r="C434" s="9"/>
      <c r="D434" s="9"/>
      <c r="E434" s="9"/>
      <c r="F434" s="9"/>
      <c r="G434" s="9"/>
    </row>
    <row r="435" spans="2:7" ht="12.75">
      <c r="B435" s="8"/>
      <c r="C435" s="9"/>
      <c r="D435" s="9"/>
      <c r="E435" s="9"/>
      <c r="F435" s="9"/>
      <c r="G435" s="9"/>
    </row>
    <row r="436" spans="2:7" ht="12.75">
      <c r="B436" s="8"/>
      <c r="C436" s="9"/>
      <c r="D436" s="9"/>
      <c r="E436" s="9"/>
      <c r="F436" s="9"/>
      <c r="G436" s="9"/>
    </row>
    <row r="437" spans="2:7" ht="12.75">
      <c r="B437" s="8"/>
      <c r="C437" s="9"/>
      <c r="D437" s="9"/>
      <c r="E437" s="9"/>
      <c r="F437" s="9"/>
      <c r="G437" s="9"/>
    </row>
    <row r="438" spans="2:7" ht="12.75">
      <c r="B438" s="8"/>
      <c r="C438" s="9"/>
      <c r="D438" s="9"/>
      <c r="E438" s="9"/>
      <c r="F438" s="9"/>
      <c r="G438" s="9"/>
    </row>
    <row r="439" spans="2:7" ht="12.75">
      <c r="B439" s="8"/>
      <c r="C439" s="9"/>
      <c r="D439" s="9"/>
      <c r="E439" s="9"/>
      <c r="F439" s="9"/>
      <c r="G439" s="9"/>
    </row>
    <row r="440" spans="2:7" ht="12.75">
      <c r="B440" s="8"/>
      <c r="C440" s="9"/>
      <c r="D440" s="9"/>
      <c r="E440" s="9"/>
      <c r="F440" s="9"/>
      <c r="G440" s="9"/>
    </row>
    <row r="441" spans="2:7" ht="12.75">
      <c r="B441" s="8"/>
      <c r="C441" s="9"/>
      <c r="D441" s="9"/>
      <c r="E441" s="9"/>
      <c r="F441" s="9"/>
      <c r="G441" s="9"/>
    </row>
    <row r="442" spans="2:7" ht="12.75">
      <c r="B442" s="8"/>
      <c r="C442" s="9"/>
      <c r="D442" s="9"/>
      <c r="E442" s="9"/>
      <c r="F442" s="9"/>
      <c r="G442" s="9"/>
    </row>
    <row r="443" spans="2:7" ht="12.75">
      <c r="B443" s="8"/>
      <c r="C443" s="9"/>
      <c r="D443" s="9"/>
      <c r="E443" s="9"/>
      <c r="F443" s="9"/>
      <c r="G443" s="9"/>
    </row>
    <row r="444" spans="2:7" ht="12.75">
      <c r="B444" s="8"/>
      <c r="C444" s="9"/>
      <c r="D444" s="9"/>
      <c r="E444" s="9"/>
      <c r="F444" s="9"/>
      <c r="G444" s="9"/>
    </row>
    <row r="445" spans="2:7" ht="12.75">
      <c r="B445" s="8"/>
      <c r="C445" s="9"/>
      <c r="D445" s="9"/>
      <c r="E445" s="9"/>
      <c r="F445" s="9"/>
      <c r="G445" s="9"/>
    </row>
    <row r="446" spans="2:7" ht="12.75">
      <c r="B446" s="8"/>
      <c r="C446" s="9"/>
      <c r="D446" s="9"/>
      <c r="E446" s="9"/>
      <c r="F446" s="9"/>
      <c r="G446" s="9"/>
    </row>
    <row r="447" spans="2:7" ht="12.75">
      <c r="B447" s="8"/>
      <c r="C447" s="9"/>
      <c r="D447" s="9"/>
      <c r="E447" s="9"/>
      <c r="F447" s="9"/>
      <c r="G447" s="9"/>
    </row>
    <row r="448" spans="2:7" ht="12.75">
      <c r="B448" s="8"/>
      <c r="C448" s="9"/>
      <c r="D448" s="9"/>
      <c r="E448" s="9"/>
      <c r="F448" s="9"/>
      <c r="G448" s="9"/>
    </row>
    <row r="449" spans="2:7" ht="12.75">
      <c r="B449" s="8"/>
      <c r="C449" s="9"/>
      <c r="D449" s="9"/>
      <c r="E449" s="9"/>
      <c r="F449" s="9"/>
      <c r="G449" s="9"/>
    </row>
    <row r="450" spans="2:7" ht="12.75">
      <c r="B450" s="8"/>
      <c r="C450" s="9"/>
      <c r="D450" s="9"/>
      <c r="E450" s="9"/>
      <c r="F450" s="9"/>
      <c r="G450" s="9"/>
    </row>
    <row r="451" spans="2:7" ht="12.75">
      <c r="B451" s="8"/>
      <c r="C451" s="9"/>
      <c r="D451" s="9"/>
      <c r="E451" s="9"/>
      <c r="F451" s="9"/>
      <c r="G451" s="9"/>
    </row>
    <row r="452" spans="2:7" ht="12.75">
      <c r="B452" s="8"/>
      <c r="C452" s="9"/>
      <c r="D452" s="9"/>
      <c r="E452" s="9"/>
      <c r="F452" s="9"/>
      <c r="G452" s="9"/>
    </row>
    <row r="453" spans="2:7" ht="12.75">
      <c r="B453" s="8"/>
      <c r="C453" s="9"/>
      <c r="D453" s="9"/>
      <c r="E453" s="9"/>
      <c r="F453" s="9"/>
      <c r="G453" s="9"/>
    </row>
    <row r="454" spans="2:7" ht="12.75">
      <c r="B454" s="8"/>
      <c r="C454" s="9"/>
      <c r="D454" s="9"/>
      <c r="E454" s="9"/>
      <c r="F454" s="9"/>
      <c r="G454" s="9"/>
    </row>
    <row r="455" spans="2:7" ht="12.75">
      <c r="B455" s="8"/>
      <c r="C455" s="9"/>
      <c r="D455" s="9"/>
      <c r="E455" s="9"/>
      <c r="F455" s="9"/>
      <c r="G455" s="9"/>
    </row>
    <row r="456" spans="2:7" ht="12.75">
      <c r="B456" s="8"/>
      <c r="C456" s="9"/>
      <c r="D456" s="9"/>
      <c r="E456" s="9"/>
      <c r="F456" s="9"/>
      <c r="G456" s="9"/>
    </row>
    <row r="457" spans="2:7" ht="12.75">
      <c r="B457" s="8"/>
      <c r="C457" s="9"/>
      <c r="D457" s="9"/>
      <c r="E457" s="9"/>
      <c r="F457" s="9"/>
      <c r="G457" s="9"/>
    </row>
    <row r="458" spans="2:7" ht="12.75">
      <c r="B458" s="8"/>
      <c r="C458" s="9"/>
      <c r="D458" s="9"/>
      <c r="E458" s="9"/>
      <c r="F458" s="9"/>
      <c r="G458" s="9"/>
    </row>
    <row r="459" spans="2:7" ht="12.75">
      <c r="B459" s="8"/>
      <c r="C459" s="9"/>
      <c r="D459" s="9"/>
      <c r="E459" s="9"/>
      <c r="F459" s="9"/>
      <c r="G459" s="9"/>
    </row>
    <row r="460" spans="2:7" ht="12.75">
      <c r="B460" s="8"/>
      <c r="C460" s="9"/>
      <c r="D460" s="9"/>
      <c r="E460" s="9"/>
      <c r="F460" s="9"/>
      <c r="G460" s="9"/>
    </row>
    <row r="461" spans="2:7" ht="12.75">
      <c r="B461" s="8"/>
      <c r="C461" s="9"/>
      <c r="D461" s="9"/>
      <c r="E461" s="9"/>
      <c r="F461" s="9"/>
      <c r="G461" s="9"/>
    </row>
    <row r="462" spans="2:7" ht="12.75">
      <c r="B462" s="8"/>
      <c r="C462" s="9"/>
      <c r="D462" s="9"/>
      <c r="E462" s="9"/>
      <c r="F462" s="9"/>
      <c r="G462" s="9"/>
    </row>
    <row r="463" spans="2:7" ht="12.75">
      <c r="B463" s="8"/>
      <c r="C463" s="9"/>
      <c r="D463" s="9"/>
      <c r="E463" s="9"/>
      <c r="F463" s="9"/>
      <c r="G463" s="9"/>
    </row>
    <row r="464" spans="2:7" ht="12.75">
      <c r="B464" s="8"/>
      <c r="C464" s="9"/>
      <c r="D464" s="9"/>
      <c r="E464" s="9"/>
      <c r="F464" s="9"/>
      <c r="G464" s="9"/>
    </row>
    <row r="465" spans="2:7" ht="12.75">
      <c r="B465" s="8"/>
      <c r="C465" s="9"/>
      <c r="D465" s="9"/>
      <c r="E465" s="9"/>
      <c r="F465" s="9"/>
      <c r="G465" s="9"/>
    </row>
    <row r="466" spans="2:7" ht="12.75">
      <c r="B466" s="8"/>
      <c r="C466" s="9"/>
      <c r="D466" s="9"/>
      <c r="E466" s="9"/>
      <c r="F466" s="9"/>
      <c r="G466" s="9"/>
    </row>
    <row r="467" spans="2:7" ht="12.75">
      <c r="B467" s="8"/>
      <c r="C467" s="9"/>
      <c r="D467" s="9"/>
      <c r="E467" s="9"/>
      <c r="F467" s="9"/>
      <c r="G467" s="9"/>
    </row>
    <row r="468" spans="2:7" ht="12.75">
      <c r="B468" s="8"/>
      <c r="C468" s="9"/>
      <c r="D468" s="9"/>
      <c r="E468" s="9"/>
      <c r="F468" s="9"/>
      <c r="G468" s="9"/>
    </row>
    <row r="469" spans="2:7" ht="12.75">
      <c r="B469" s="8"/>
      <c r="C469" s="9"/>
      <c r="D469" s="9"/>
      <c r="E469" s="9"/>
      <c r="F469" s="9"/>
      <c r="G469" s="9"/>
    </row>
    <row r="470" spans="2:7" ht="12.75">
      <c r="B470" s="8"/>
      <c r="C470" s="9"/>
      <c r="D470" s="9"/>
      <c r="E470" s="9"/>
      <c r="F470" s="9"/>
      <c r="G470" s="9"/>
    </row>
    <row r="471" spans="2:7" ht="12.75">
      <c r="B471" s="8"/>
      <c r="C471" s="9"/>
      <c r="D471" s="9"/>
      <c r="E471" s="9"/>
      <c r="F471" s="9"/>
      <c r="G471" s="9"/>
    </row>
    <row r="472" spans="2:7" ht="12.75">
      <c r="B472" s="8"/>
      <c r="C472" s="9"/>
      <c r="D472" s="9"/>
      <c r="E472" s="9"/>
      <c r="F472" s="9"/>
      <c r="G472" s="9"/>
    </row>
    <row r="473" spans="2:7" ht="12.75">
      <c r="B473" s="8"/>
      <c r="C473" s="9"/>
      <c r="D473" s="9"/>
      <c r="E473" s="9"/>
      <c r="F473" s="9"/>
      <c r="G473" s="9"/>
    </row>
    <row r="474" spans="2:7" ht="12.75">
      <c r="B474" s="8"/>
      <c r="C474" s="9"/>
      <c r="D474" s="9"/>
      <c r="E474" s="9"/>
      <c r="F474" s="9"/>
      <c r="G474" s="9"/>
    </row>
    <row r="475" spans="2:7" ht="12.75">
      <c r="B475" s="8"/>
      <c r="C475" s="9"/>
      <c r="D475" s="9"/>
      <c r="E475" s="9"/>
      <c r="F475" s="9"/>
      <c r="G475" s="9"/>
    </row>
    <row r="476" spans="2:7" ht="12.75">
      <c r="B476" s="8"/>
      <c r="C476" s="9"/>
      <c r="D476" s="9"/>
      <c r="E476" s="9"/>
      <c r="F476" s="9"/>
      <c r="G476" s="9"/>
    </row>
    <row r="477" spans="2:7" ht="12.75">
      <c r="B477" s="8"/>
      <c r="C477" s="9"/>
      <c r="D477" s="9"/>
      <c r="E477" s="9"/>
      <c r="F477" s="9"/>
      <c r="G477" s="9"/>
    </row>
    <row r="478" spans="2:7" ht="12.75">
      <c r="B478" s="8"/>
      <c r="C478" s="9"/>
      <c r="D478" s="9"/>
      <c r="E478" s="9"/>
      <c r="F478" s="9"/>
      <c r="G478" s="9"/>
    </row>
    <row r="479" spans="2:7" ht="12.75">
      <c r="B479" s="8"/>
      <c r="C479" s="9"/>
      <c r="D479" s="9"/>
      <c r="E479" s="9"/>
      <c r="F479" s="9"/>
      <c r="G479" s="9"/>
    </row>
    <row r="480" spans="2:7" ht="12.75">
      <c r="B480" s="8"/>
      <c r="C480" s="9"/>
      <c r="D480" s="9"/>
      <c r="E480" s="9"/>
      <c r="F480" s="9"/>
      <c r="G480" s="9"/>
    </row>
    <row r="481" spans="2:7" ht="12.75">
      <c r="B481" s="8"/>
      <c r="C481" s="9"/>
      <c r="D481" s="9"/>
      <c r="E481" s="9"/>
      <c r="F481" s="9"/>
      <c r="G481" s="9"/>
    </row>
    <row r="482" spans="2:7" ht="12.75">
      <c r="B482" s="8"/>
      <c r="C482" s="9"/>
      <c r="D482" s="9"/>
      <c r="E482" s="9"/>
      <c r="F482" s="9"/>
      <c r="G482" s="9"/>
    </row>
    <row r="483" spans="2:7" ht="12.75">
      <c r="B483" s="8"/>
      <c r="C483" s="9"/>
      <c r="D483" s="9"/>
      <c r="E483" s="9"/>
      <c r="F483" s="9"/>
      <c r="G483" s="9"/>
    </row>
    <row r="484" spans="2:7" ht="12.75">
      <c r="B484" s="8"/>
      <c r="C484" s="9"/>
      <c r="D484" s="9"/>
      <c r="E484" s="9"/>
      <c r="F484" s="9"/>
      <c r="G484" s="9"/>
    </row>
    <row r="485" spans="2:7" ht="12.75">
      <c r="B485" s="8"/>
      <c r="C485" s="9"/>
      <c r="D485" s="9"/>
      <c r="E485" s="9"/>
      <c r="F485" s="9"/>
      <c r="G485" s="9"/>
    </row>
    <row r="486" spans="2:7" ht="12.75">
      <c r="B486" s="8"/>
      <c r="C486" s="9"/>
      <c r="D486" s="9"/>
      <c r="E486" s="9"/>
      <c r="F486" s="9"/>
      <c r="G486" s="9"/>
    </row>
    <row r="487" spans="2:7" ht="12.75">
      <c r="B487" s="8"/>
      <c r="C487" s="9"/>
      <c r="D487" s="9"/>
      <c r="E487" s="9"/>
      <c r="F487" s="9"/>
      <c r="G487" s="9"/>
    </row>
    <row r="488" spans="2:7" ht="12.75">
      <c r="B488" s="8"/>
      <c r="C488" s="9"/>
      <c r="D488" s="9"/>
      <c r="E488" s="9"/>
      <c r="F488" s="9"/>
      <c r="G488" s="9"/>
    </row>
    <row r="489" spans="2:7" ht="12.75">
      <c r="B489" s="8"/>
      <c r="C489" s="9"/>
      <c r="D489" s="9"/>
      <c r="E489" s="9"/>
      <c r="F489" s="9"/>
      <c r="G489" s="9"/>
    </row>
    <row r="490" spans="2:7" ht="12.75">
      <c r="B490" s="8"/>
      <c r="C490" s="9"/>
      <c r="D490" s="9"/>
      <c r="E490" s="9"/>
      <c r="F490" s="9"/>
      <c r="G490" s="9"/>
    </row>
    <row r="491" spans="2:7" ht="12.75">
      <c r="B491" s="8"/>
      <c r="C491" s="9"/>
      <c r="D491" s="9"/>
      <c r="E491" s="9"/>
      <c r="F491" s="9"/>
      <c r="G491" s="9"/>
    </row>
    <row r="492" spans="2:7" ht="12.75">
      <c r="B492" s="8"/>
      <c r="C492" s="9"/>
      <c r="D492" s="9"/>
      <c r="E492" s="9"/>
      <c r="F492" s="9"/>
      <c r="G492" s="9"/>
    </row>
    <row r="493" spans="2:7" ht="12.75">
      <c r="B493" s="8"/>
      <c r="C493" s="9"/>
      <c r="D493" s="9"/>
      <c r="E493" s="9"/>
      <c r="F493" s="9"/>
      <c r="G493" s="9"/>
    </row>
    <row r="494" spans="2:7" ht="12.75">
      <c r="B494" s="8"/>
      <c r="C494" s="9"/>
      <c r="D494" s="9"/>
      <c r="E494" s="9"/>
      <c r="F494" s="9"/>
      <c r="G494" s="9"/>
    </row>
    <row r="495" spans="2:7" ht="12.75">
      <c r="B495" s="8"/>
      <c r="C495" s="9"/>
      <c r="D495" s="9"/>
      <c r="E495" s="9"/>
      <c r="F495" s="9"/>
      <c r="G495" s="9"/>
    </row>
    <row r="496" spans="2:7" ht="12.75">
      <c r="B496" s="8"/>
      <c r="C496" s="9"/>
      <c r="D496" s="9"/>
      <c r="E496" s="9"/>
      <c r="F496" s="9"/>
      <c r="G496" s="9"/>
    </row>
    <row r="497" spans="2:7" ht="12.75">
      <c r="B497" s="8"/>
      <c r="C497" s="9"/>
      <c r="D497" s="9"/>
      <c r="E497" s="9"/>
      <c r="F497" s="9"/>
      <c r="G497" s="9"/>
    </row>
    <row r="498" spans="2:7" ht="12.75">
      <c r="B498" s="8"/>
      <c r="C498" s="9"/>
      <c r="D498" s="9"/>
      <c r="E498" s="9"/>
      <c r="F498" s="9"/>
      <c r="G498" s="9"/>
    </row>
    <row r="499" spans="2:7" ht="12.75">
      <c r="B499" s="8"/>
      <c r="C499" s="9"/>
      <c r="D499" s="9"/>
      <c r="E499" s="9"/>
      <c r="F499" s="9"/>
      <c r="G499" s="9"/>
    </row>
    <row r="500" spans="2:7" ht="12.75">
      <c r="B500" s="8"/>
      <c r="C500" s="9"/>
      <c r="D500" s="9"/>
      <c r="E500" s="9"/>
      <c r="F500" s="9"/>
      <c r="G500" s="9"/>
    </row>
    <row r="501" spans="2:7" ht="12.75">
      <c r="B501" s="8"/>
      <c r="C501" s="9"/>
      <c r="D501" s="9"/>
      <c r="E501" s="9"/>
      <c r="F501" s="9"/>
      <c r="G501" s="9"/>
    </row>
    <row r="502" spans="2:7" ht="12.75">
      <c r="B502" s="8"/>
      <c r="C502" s="9"/>
      <c r="D502" s="9"/>
      <c r="E502" s="9"/>
      <c r="F502" s="9"/>
      <c r="G502" s="9"/>
    </row>
    <row r="503" spans="2:7" ht="12.75">
      <c r="B503" s="8"/>
      <c r="C503" s="9"/>
      <c r="D503" s="9"/>
      <c r="E503" s="9"/>
      <c r="F503" s="9"/>
      <c r="G503" s="9"/>
    </row>
    <row r="504" spans="2:7" ht="12.75">
      <c r="B504" s="8"/>
      <c r="C504" s="9"/>
      <c r="D504" s="9"/>
      <c r="E504" s="9"/>
      <c r="F504" s="9"/>
      <c r="G504" s="9"/>
    </row>
    <row r="505" spans="2:7" ht="12.75">
      <c r="B505" s="8"/>
      <c r="C505" s="9"/>
      <c r="D505" s="9"/>
      <c r="E505" s="9"/>
      <c r="F505" s="9"/>
      <c r="G505" s="9"/>
    </row>
    <row r="506" spans="2:7" ht="12.75">
      <c r="B506" s="8"/>
      <c r="C506" s="9"/>
      <c r="D506" s="9"/>
      <c r="E506" s="9"/>
      <c r="F506" s="9"/>
      <c r="G506" s="9"/>
    </row>
    <row r="507" spans="2:7" ht="12.75">
      <c r="B507" s="8"/>
      <c r="C507" s="9"/>
      <c r="D507" s="9"/>
      <c r="E507" s="9"/>
      <c r="F507" s="9"/>
      <c r="G507" s="9"/>
    </row>
    <row r="508" spans="2:7" ht="12.75">
      <c r="B508" s="8"/>
      <c r="C508" s="9"/>
      <c r="D508" s="9"/>
      <c r="E508" s="9"/>
      <c r="F508" s="9"/>
      <c r="G508" s="9"/>
    </row>
    <row r="509" spans="2:7" ht="12.75">
      <c r="B509" s="8"/>
      <c r="C509" s="9"/>
      <c r="D509" s="9"/>
      <c r="E509" s="9"/>
      <c r="F509" s="9"/>
      <c r="G509" s="9"/>
    </row>
    <row r="510" spans="2:7" ht="12.75">
      <c r="B510" s="8"/>
      <c r="C510" s="9"/>
      <c r="D510" s="9"/>
      <c r="E510" s="9"/>
      <c r="F510" s="9"/>
      <c r="G510" s="9"/>
    </row>
    <row r="511" spans="2:7" ht="12.75">
      <c r="B511" s="8"/>
      <c r="C511" s="9"/>
      <c r="D511" s="9"/>
      <c r="E511" s="9"/>
      <c r="F511" s="9"/>
      <c r="G511" s="9"/>
    </row>
    <row r="512" spans="2:7" ht="12.75">
      <c r="B512" s="8"/>
      <c r="C512" s="9"/>
      <c r="D512" s="9"/>
      <c r="E512" s="9"/>
      <c r="F512" s="9"/>
      <c r="G512" s="9"/>
    </row>
    <row r="513" spans="2:7" ht="12.75">
      <c r="B513" s="8"/>
      <c r="C513" s="9"/>
      <c r="D513" s="9"/>
      <c r="E513" s="9"/>
      <c r="F513" s="9"/>
      <c r="G513" s="9"/>
    </row>
    <row r="514" spans="2:7" ht="12.75">
      <c r="B514" s="8"/>
      <c r="C514" s="9"/>
      <c r="D514" s="9"/>
      <c r="E514" s="9"/>
      <c r="F514" s="9"/>
      <c r="G514" s="9"/>
    </row>
    <row r="515" spans="2:7" ht="12.75">
      <c r="B515" s="8"/>
      <c r="C515" s="9"/>
      <c r="D515" s="9"/>
      <c r="E515" s="9"/>
      <c r="F515" s="9"/>
      <c r="G515" s="9"/>
    </row>
    <row r="516" spans="2:7" ht="12.75">
      <c r="B516" s="8"/>
      <c r="C516" s="9"/>
      <c r="D516" s="9"/>
      <c r="E516" s="9"/>
      <c r="F516" s="9"/>
      <c r="G516" s="9"/>
    </row>
    <row r="517" spans="2:7" ht="12.75">
      <c r="B517" s="8"/>
      <c r="C517" s="9"/>
      <c r="D517" s="9"/>
      <c r="E517" s="9"/>
      <c r="F517" s="9"/>
      <c r="G517" s="9"/>
    </row>
    <row r="518" spans="2:7" ht="12.75">
      <c r="B518" s="8"/>
      <c r="C518" s="9"/>
      <c r="D518" s="9"/>
      <c r="E518" s="9"/>
      <c r="F518" s="9"/>
      <c r="G518" s="9"/>
    </row>
    <row r="519" spans="2:7" ht="12.75">
      <c r="B519" s="8"/>
      <c r="C519" s="9"/>
      <c r="D519" s="9"/>
      <c r="E519" s="9"/>
      <c r="F519" s="9"/>
      <c r="G519" s="9"/>
    </row>
    <row r="520" spans="2:7" ht="12.75">
      <c r="B520" s="8"/>
      <c r="C520" s="9"/>
      <c r="D520" s="9"/>
      <c r="E520" s="9"/>
      <c r="F520" s="9"/>
      <c r="G520" s="9"/>
    </row>
    <row r="521" spans="2:7" ht="12.75">
      <c r="B521" s="8"/>
      <c r="C521" s="9"/>
      <c r="D521" s="9"/>
      <c r="E521" s="9"/>
      <c r="F521" s="9"/>
      <c r="G521" s="9"/>
    </row>
    <row r="522" spans="2:7" ht="12.75">
      <c r="B522" s="8"/>
      <c r="C522" s="9"/>
      <c r="D522" s="9"/>
      <c r="E522" s="9"/>
      <c r="F522" s="9"/>
      <c r="G522" s="9"/>
    </row>
    <row r="523" spans="2:7" ht="12.75">
      <c r="B523" s="8"/>
      <c r="C523" s="9"/>
      <c r="D523" s="9"/>
      <c r="E523" s="9"/>
      <c r="F523" s="9"/>
      <c r="G523" s="9"/>
    </row>
    <row r="524" spans="2:7" ht="12.75">
      <c r="B524" s="8"/>
      <c r="C524" s="9"/>
      <c r="D524" s="9"/>
      <c r="E524" s="9"/>
      <c r="F524" s="9"/>
      <c r="G524" s="9"/>
    </row>
    <row r="525" spans="2:7" ht="12.75">
      <c r="B525" s="8"/>
      <c r="C525" s="9"/>
      <c r="D525" s="9"/>
      <c r="E525" s="9"/>
      <c r="F525" s="9"/>
      <c r="G525" s="9"/>
    </row>
    <row r="526" spans="2:7" ht="12.75">
      <c r="B526" s="8"/>
      <c r="C526" s="9"/>
      <c r="D526" s="9"/>
      <c r="E526" s="9"/>
      <c r="F526" s="9"/>
      <c r="G526" s="9"/>
    </row>
    <row r="527" spans="2:7" ht="12.75">
      <c r="B527" s="8"/>
      <c r="C527" s="9"/>
      <c r="D527" s="9"/>
      <c r="E527" s="9"/>
      <c r="F527" s="9"/>
      <c r="G527" s="9"/>
    </row>
    <row r="528" spans="2:7" ht="12.75">
      <c r="B528" s="8"/>
      <c r="C528" s="9"/>
      <c r="D528" s="9"/>
      <c r="E528" s="9"/>
      <c r="F528" s="9"/>
      <c r="G528" s="9"/>
    </row>
    <row r="529" spans="2:7" ht="12.75">
      <c r="B529" s="8"/>
      <c r="C529" s="9"/>
      <c r="D529" s="9"/>
      <c r="E529" s="9"/>
      <c r="F529" s="9"/>
      <c r="G529" s="9"/>
    </row>
    <row r="530" spans="2:7" ht="12.75">
      <c r="B530" s="8"/>
      <c r="C530" s="9"/>
      <c r="D530" s="9"/>
      <c r="E530" s="9"/>
      <c r="F530" s="9"/>
      <c r="G530" s="9"/>
    </row>
    <row r="531" spans="2:7" ht="12.75">
      <c r="B531" s="8"/>
      <c r="C531" s="9"/>
      <c r="D531" s="9"/>
      <c r="E531" s="9"/>
      <c r="F531" s="9"/>
      <c r="G531" s="9"/>
    </row>
    <row r="532" spans="2:7" ht="12.75">
      <c r="B532" s="8"/>
      <c r="C532" s="9"/>
      <c r="D532" s="9"/>
      <c r="E532" s="9"/>
      <c r="F532" s="9"/>
      <c r="G532" s="9"/>
    </row>
    <row r="533" spans="2:7" ht="12.75">
      <c r="B533" s="8"/>
      <c r="C533" s="9"/>
      <c r="D533" s="9"/>
      <c r="E533" s="9"/>
      <c r="F533" s="9"/>
      <c r="G533" s="9"/>
    </row>
    <row r="534" spans="2:7" ht="12.75">
      <c r="B534" s="8"/>
      <c r="C534" s="9"/>
      <c r="D534" s="9"/>
      <c r="E534" s="9"/>
      <c r="F534" s="9"/>
      <c r="G534" s="9"/>
    </row>
    <row r="535" spans="2:7" ht="12.75">
      <c r="B535" s="8"/>
      <c r="C535" s="9"/>
      <c r="D535" s="9"/>
      <c r="E535" s="9"/>
      <c r="F535" s="9"/>
      <c r="G535" s="9"/>
    </row>
    <row r="536" spans="2:7" ht="12.75">
      <c r="B536" s="8"/>
      <c r="C536" s="9"/>
      <c r="D536" s="9"/>
      <c r="E536" s="9"/>
      <c r="F536" s="9"/>
      <c r="G536" s="9"/>
    </row>
    <row r="537" spans="2:7" ht="12.75">
      <c r="B537" s="8"/>
      <c r="C537" s="9"/>
      <c r="D537" s="9"/>
      <c r="E537" s="9"/>
      <c r="F537" s="9"/>
      <c r="G537" s="9"/>
    </row>
    <row r="538" spans="2:7" ht="12.75">
      <c r="B538" s="8"/>
      <c r="C538" s="9"/>
      <c r="D538" s="9"/>
      <c r="E538" s="9"/>
      <c r="F538" s="9"/>
      <c r="G538" s="9"/>
    </row>
    <row r="539" spans="2:7" ht="12.75">
      <c r="B539" s="8"/>
      <c r="C539" s="9"/>
      <c r="D539" s="9"/>
      <c r="E539" s="9"/>
      <c r="F539" s="9"/>
      <c r="G539" s="9"/>
    </row>
    <row r="540" spans="2:7" ht="12.75">
      <c r="B540" s="8"/>
      <c r="C540" s="9"/>
      <c r="D540" s="9"/>
      <c r="E540" s="9"/>
      <c r="F540" s="9"/>
      <c r="G540" s="9"/>
    </row>
    <row r="541" spans="2:7" ht="12.75">
      <c r="B541" s="8"/>
      <c r="C541" s="9"/>
      <c r="D541" s="9"/>
      <c r="E541" s="9"/>
      <c r="F541" s="9"/>
      <c r="G541" s="9"/>
    </row>
    <row r="542" spans="2:7" ht="12.75">
      <c r="B542" s="8"/>
      <c r="C542" s="9"/>
      <c r="D542" s="9"/>
      <c r="E542" s="9"/>
      <c r="F542" s="9"/>
      <c r="G542" s="9"/>
    </row>
    <row r="543" spans="2:7" ht="12.75">
      <c r="B543" s="8"/>
      <c r="C543" s="9"/>
      <c r="D543" s="9"/>
      <c r="E543" s="9"/>
      <c r="F543" s="9"/>
      <c r="G543" s="9"/>
    </row>
    <row r="544" spans="2:7" ht="12.75">
      <c r="B544" s="8"/>
      <c r="C544" s="9"/>
      <c r="D544" s="9"/>
      <c r="E544" s="9"/>
      <c r="F544" s="9"/>
      <c r="G544" s="9"/>
    </row>
    <row r="545" spans="2:7" ht="12.75">
      <c r="B545" s="8"/>
      <c r="C545" s="9"/>
      <c r="D545" s="9"/>
      <c r="E545" s="9"/>
      <c r="F545" s="9"/>
      <c r="G545" s="9"/>
    </row>
    <row r="546" spans="2:7" ht="12.75">
      <c r="B546" s="8"/>
      <c r="C546" s="9"/>
      <c r="D546" s="9"/>
      <c r="E546" s="9"/>
      <c r="F546" s="9"/>
      <c r="G546" s="9"/>
    </row>
    <row r="547" spans="2:7" ht="12.75">
      <c r="B547" s="8"/>
      <c r="C547" s="9"/>
      <c r="D547" s="9"/>
      <c r="E547" s="9"/>
      <c r="F547" s="9"/>
      <c r="G547" s="9"/>
    </row>
    <row r="548" spans="2:7" ht="12.75">
      <c r="B548" s="8"/>
      <c r="C548" s="9"/>
      <c r="D548" s="9"/>
      <c r="E548" s="9"/>
      <c r="F548" s="9"/>
      <c r="G548" s="9"/>
    </row>
    <row r="549" spans="2:7" ht="12.75">
      <c r="B549" s="8"/>
      <c r="C549" s="9"/>
      <c r="D549" s="9"/>
      <c r="E549" s="9"/>
      <c r="F549" s="9"/>
      <c r="G549" s="9"/>
    </row>
    <row r="550" spans="2:7" ht="12.75">
      <c r="B550" s="8"/>
      <c r="C550" s="9"/>
      <c r="D550" s="9"/>
      <c r="E550" s="9"/>
      <c r="F550" s="9"/>
      <c r="G550" s="9"/>
    </row>
    <row r="551" spans="2:7" ht="12.75">
      <c r="B551" s="8"/>
      <c r="C551" s="9"/>
      <c r="D551" s="9"/>
      <c r="E551" s="9"/>
      <c r="F551" s="9"/>
      <c r="G551" s="9"/>
    </row>
    <row r="552" spans="2:7" ht="12.75">
      <c r="B552" s="8"/>
      <c r="C552" s="9"/>
      <c r="D552" s="9"/>
      <c r="E552" s="9"/>
      <c r="F552" s="9"/>
      <c r="G552" s="9"/>
    </row>
    <row r="553" spans="2:7" ht="12.75">
      <c r="B553" s="8"/>
      <c r="C553" s="9"/>
      <c r="D553" s="9"/>
      <c r="E553" s="9"/>
      <c r="F553" s="9"/>
      <c r="G553" s="9"/>
    </row>
    <row r="554" spans="2:7" ht="12.75">
      <c r="B554" s="8"/>
      <c r="C554" s="9"/>
      <c r="D554" s="9"/>
      <c r="E554" s="9"/>
      <c r="F554" s="9"/>
      <c r="G554" s="9"/>
    </row>
    <row r="555" spans="2:7" ht="12.75">
      <c r="B555" s="8"/>
      <c r="C555" s="9"/>
      <c r="D555" s="9"/>
      <c r="E555" s="9"/>
      <c r="F555" s="9"/>
      <c r="G555" s="9"/>
    </row>
    <row r="556" spans="2:7" ht="12.75">
      <c r="B556" s="8"/>
      <c r="C556" s="9"/>
      <c r="D556" s="9"/>
      <c r="E556" s="9"/>
      <c r="F556" s="9"/>
      <c r="G556" s="9"/>
    </row>
    <row r="557" spans="2:7" ht="12.75">
      <c r="B557" s="8"/>
      <c r="C557" s="9"/>
      <c r="D557" s="9"/>
      <c r="E557" s="9"/>
      <c r="F557" s="9"/>
      <c r="G557" s="9"/>
    </row>
    <row r="558" spans="2:7" ht="12.75">
      <c r="B558" s="8"/>
      <c r="C558" s="9"/>
      <c r="D558" s="9"/>
      <c r="E558" s="9"/>
      <c r="F558" s="9"/>
      <c r="G558" s="9"/>
    </row>
    <row r="559" spans="2:7" ht="12.75">
      <c r="B559" s="8"/>
      <c r="C559" s="9"/>
      <c r="D559" s="9"/>
      <c r="E559" s="9"/>
      <c r="F559" s="9"/>
      <c r="G559" s="9"/>
    </row>
    <row r="560" spans="2:7" ht="12.75">
      <c r="B560" s="8"/>
      <c r="C560" s="9"/>
      <c r="D560" s="9"/>
      <c r="E560" s="9"/>
      <c r="F560" s="9"/>
      <c r="G560" s="9"/>
    </row>
    <row r="561" spans="2:7" ht="12.75">
      <c r="B561" s="8"/>
      <c r="C561" s="9"/>
      <c r="D561" s="9"/>
      <c r="E561" s="9"/>
      <c r="F561" s="9"/>
      <c r="G561" s="9"/>
    </row>
    <row r="562" spans="2:7" ht="12.75">
      <c r="B562" s="8"/>
      <c r="C562" s="9"/>
      <c r="D562" s="9"/>
      <c r="E562" s="9"/>
      <c r="F562" s="9"/>
      <c r="G562" s="9"/>
    </row>
    <row r="563" spans="2:7" ht="12.75">
      <c r="B563" s="8"/>
      <c r="C563" s="9"/>
      <c r="D563" s="9"/>
      <c r="E563" s="9"/>
      <c r="F563" s="9"/>
      <c r="G563" s="9"/>
    </row>
    <row r="564" spans="2:7" ht="12.75">
      <c r="B564" s="8"/>
      <c r="C564" s="9"/>
      <c r="D564" s="9"/>
      <c r="E564" s="9"/>
      <c r="F564" s="9"/>
      <c r="G564" s="9"/>
    </row>
    <row r="565" spans="2:7" ht="12.75">
      <c r="B565" s="8"/>
      <c r="C565" s="9"/>
      <c r="D565" s="9"/>
      <c r="E565" s="9"/>
      <c r="F565" s="9"/>
      <c r="G565" s="9"/>
    </row>
    <row r="566" spans="2:7" ht="12.75">
      <c r="B566" s="8"/>
      <c r="C566" s="9"/>
      <c r="D566" s="9"/>
      <c r="E566" s="9"/>
      <c r="F566" s="9"/>
      <c r="G566" s="9"/>
    </row>
    <row r="567" spans="2:7" ht="12.75">
      <c r="B567" s="8"/>
      <c r="C567" s="9"/>
      <c r="D567" s="9"/>
      <c r="E567" s="9"/>
      <c r="F567" s="9"/>
      <c r="G567" s="9"/>
    </row>
    <row r="568" spans="2:7" ht="12.75">
      <c r="B568" s="8"/>
      <c r="C568" s="9"/>
      <c r="D568" s="9"/>
      <c r="E568" s="9"/>
      <c r="F568" s="9"/>
      <c r="G568" s="9"/>
    </row>
    <row r="569" spans="2:7" ht="12.75">
      <c r="B569" s="8"/>
      <c r="C569" s="9"/>
      <c r="D569" s="9"/>
      <c r="E569" s="9"/>
      <c r="F569" s="9"/>
      <c r="G569" s="9"/>
    </row>
    <row r="570" spans="2:7" ht="12.75">
      <c r="B570" s="8"/>
      <c r="C570" s="9"/>
      <c r="D570" s="9"/>
      <c r="E570" s="9"/>
      <c r="F570" s="9"/>
      <c r="G570" s="9"/>
    </row>
    <row r="571" spans="2:7" ht="12.75">
      <c r="B571" s="8"/>
      <c r="C571" s="9"/>
      <c r="D571" s="9"/>
      <c r="E571" s="9"/>
      <c r="F571" s="9"/>
      <c r="G571" s="9"/>
    </row>
    <row r="572" spans="2:7" ht="12.75">
      <c r="B572" s="8"/>
      <c r="C572" s="9"/>
      <c r="D572" s="9"/>
      <c r="E572" s="9"/>
      <c r="F572" s="9"/>
      <c r="G572" s="9"/>
    </row>
    <row r="573" spans="2:7" ht="12.75">
      <c r="B573" s="8"/>
      <c r="C573" s="9"/>
      <c r="D573" s="9"/>
      <c r="E573" s="9"/>
      <c r="F573" s="9"/>
      <c r="G573" s="9"/>
    </row>
    <row r="574" spans="2:7" ht="12.75">
      <c r="B574" s="8"/>
      <c r="C574" s="9"/>
      <c r="D574" s="9"/>
      <c r="E574" s="9"/>
      <c r="F574" s="9"/>
      <c r="G574" s="9"/>
    </row>
    <row r="575" spans="2:7" ht="12.75">
      <c r="B575" s="8"/>
      <c r="C575" s="9"/>
      <c r="D575" s="9"/>
      <c r="E575" s="9"/>
      <c r="F575" s="9"/>
      <c r="G575" s="9"/>
    </row>
    <row r="576" spans="2:7" ht="12.75">
      <c r="B576" s="8"/>
      <c r="C576" s="9"/>
      <c r="D576" s="9"/>
      <c r="E576" s="9"/>
      <c r="F576" s="9"/>
      <c r="G576" s="9"/>
    </row>
    <row r="577" spans="2:7" ht="12.75">
      <c r="B577" s="8"/>
      <c r="C577" s="9"/>
      <c r="D577" s="9"/>
      <c r="E577" s="9"/>
      <c r="F577" s="9"/>
      <c r="G577" s="9"/>
    </row>
    <row r="578" spans="2:7" ht="12.75">
      <c r="B578" s="8"/>
      <c r="C578" s="9"/>
      <c r="D578" s="9"/>
      <c r="E578" s="9"/>
      <c r="F578" s="9"/>
      <c r="G578" s="9"/>
    </row>
    <row r="579" spans="2:7" ht="12.75">
      <c r="B579" s="8"/>
      <c r="C579" s="9"/>
      <c r="D579" s="9"/>
      <c r="E579" s="9"/>
      <c r="F579" s="9"/>
      <c r="G579" s="9"/>
    </row>
    <row r="580" spans="2:7" ht="12.75">
      <c r="B580" s="8"/>
      <c r="C580" s="9"/>
      <c r="D580" s="9"/>
      <c r="E580" s="9"/>
      <c r="F580" s="9"/>
      <c r="G580" s="9"/>
    </row>
    <row r="581" spans="2:7" ht="12.75">
      <c r="B581" s="8"/>
      <c r="C581" s="9"/>
      <c r="D581" s="9"/>
      <c r="E581" s="9"/>
      <c r="F581" s="9"/>
      <c r="G581" s="9"/>
    </row>
    <row r="582" spans="2:7" ht="12.75">
      <c r="B582" s="8"/>
      <c r="C582" s="9"/>
      <c r="D582" s="9"/>
      <c r="E582" s="9"/>
      <c r="F582" s="9"/>
      <c r="G582" s="9"/>
    </row>
    <row r="583" spans="2:7" ht="12.75">
      <c r="B583" s="8"/>
      <c r="C583" s="9"/>
      <c r="D583" s="9"/>
      <c r="E583" s="9"/>
      <c r="F583" s="9"/>
      <c r="G583" s="9"/>
    </row>
    <row r="584" spans="2:7" ht="12.75">
      <c r="B584" s="8"/>
      <c r="C584" s="9"/>
      <c r="D584" s="9"/>
      <c r="E584" s="9"/>
      <c r="F584" s="9"/>
      <c r="G584" s="9"/>
    </row>
    <row r="585" spans="2:7" ht="12.75">
      <c r="B585" s="8"/>
      <c r="C585" s="9"/>
      <c r="D585" s="9"/>
      <c r="E585" s="9"/>
      <c r="F585" s="9"/>
      <c r="G585" s="9"/>
    </row>
    <row r="586" spans="2:7" ht="12.75">
      <c r="B586" s="8"/>
      <c r="C586" s="9"/>
      <c r="D586" s="9"/>
      <c r="E586" s="9"/>
      <c r="F586" s="9"/>
      <c r="G586" s="9"/>
    </row>
    <row r="587" spans="2:7" ht="12.75">
      <c r="B587" s="8"/>
      <c r="C587" s="9"/>
      <c r="D587" s="9"/>
      <c r="E587" s="9"/>
      <c r="F587" s="9"/>
      <c r="G587" s="9"/>
    </row>
    <row r="588" spans="2:7" ht="12.75">
      <c r="B588" s="8"/>
      <c r="C588" s="9"/>
      <c r="D588" s="9"/>
      <c r="E588" s="9"/>
      <c r="F588" s="9"/>
      <c r="G588" s="9"/>
    </row>
    <row r="589" spans="2:7" ht="12.75">
      <c r="B589" s="8"/>
      <c r="C589" s="9"/>
      <c r="D589" s="9"/>
      <c r="E589" s="9"/>
      <c r="F589" s="9"/>
      <c r="G589" s="9"/>
    </row>
    <row r="590" spans="2:7" ht="12.75">
      <c r="B590" s="8"/>
      <c r="C590" s="9"/>
      <c r="D590" s="9"/>
      <c r="E590" s="9"/>
      <c r="F590" s="9"/>
      <c r="G590" s="9"/>
    </row>
    <row r="591" spans="2:7" ht="12.75">
      <c r="B591" s="8"/>
      <c r="C591" s="9"/>
      <c r="D591" s="9"/>
      <c r="E591" s="9"/>
      <c r="F591" s="9"/>
      <c r="G591" s="9"/>
    </row>
    <row r="592" spans="2:7" ht="12.75">
      <c r="B592" s="8"/>
      <c r="C592" s="9"/>
      <c r="D592" s="9"/>
      <c r="E592" s="9"/>
      <c r="F592" s="9"/>
      <c r="G592" s="9"/>
    </row>
    <row r="593" spans="2:7" ht="12.75">
      <c r="B593" s="8"/>
      <c r="C593" s="9"/>
      <c r="D593" s="9"/>
      <c r="E593" s="9"/>
      <c r="F593" s="9"/>
      <c r="G593" s="9"/>
    </row>
    <row r="594" spans="2:7" ht="12.75">
      <c r="B594" s="8"/>
      <c r="C594" s="9"/>
      <c r="D594" s="9"/>
      <c r="E594" s="9"/>
      <c r="F594" s="9"/>
      <c r="G594" s="9"/>
    </row>
    <row r="595" spans="2:7" ht="12.75">
      <c r="B595" s="8"/>
      <c r="C595" s="9"/>
      <c r="D595" s="9"/>
      <c r="E595" s="9"/>
      <c r="F595" s="9"/>
      <c r="G595" s="9"/>
    </row>
    <row r="596" spans="2:7" ht="12.75">
      <c r="B596" s="8"/>
      <c r="C596" s="9"/>
      <c r="D596" s="9"/>
      <c r="E596" s="9"/>
      <c r="F596" s="9"/>
      <c r="G596" s="9"/>
    </row>
    <row r="597" spans="2:7" ht="12.75">
      <c r="B597" s="8"/>
      <c r="C597" s="9"/>
      <c r="D597" s="9"/>
      <c r="E597" s="9"/>
      <c r="F597" s="9"/>
      <c r="G597" s="9"/>
    </row>
    <row r="598" spans="2:7" ht="12.75">
      <c r="B598" s="8"/>
      <c r="C598" s="9"/>
      <c r="D598" s="9"/>
      <c r="E598" s="9"/>
      <c r="F598" s="9"/>
      <c r="G598" s="9"/>
    </row>
    <row r="599" spans="2:7" ht="12.75">
      <c r="B599" s="8"/>
      <c r="C599" s="9"/>
      <c r="D599" s="9"/>
      <c r="E599" s="9"/>
      <c r="F599" s="9"/>
      <c r="G599" s="9"/>
    </row>
    <row r="600" spans="2:7" ht="12.75">
      <c r="B600" s="8"/>
      <c r="C600" s="9"/>
      <c r="D600" s="9"/>
      <c r="E600" s="9"/>
      <c r="F600" s="9"/>
      <c r="G600" s="9"/>
    </row>
    <row r="601" spans="2:7" ht="12.75">
      <c r="B601" s="8"/>
      <c r="C601" s="9"/>
      <c r="D601" s="9"/>
      <c r="E601" s="9"/>
      <c r="F601" s="9"/>
      <c r="G601" s="9"/>
    </row>
    <row r="602" spans="2:7" ht="12.75">
      <c r="B602" s="8"/>
      <c r="C602" s="9"/>
      <c r="D602" s="9"/>
      <c r="E602" s="9"/>
      <c r="F602" s="9"/>
      <c r="G602" s="9"/>
    </row>
    <row r="603" spans="2:7" ht="12.75">
      <c r="B603" s="8"/>
      <c r="C603" s="9"/>
      <c r="D603" s="9"/>
      <c r="E603" s="9"/>
      <c r="F603" s="9"/>
      <c r="G603" s="9"/>
    </row>
    <row r="604" spans="2:7" ht="12.75">
      <c r="B604" s="8"/>
      <c r="C604" s="9"/>
      <c r="D604" s="9"/>
      <c r="E604" s="9"/>
      <c r="F604" s="9"/>
      <c r="G604" s="9"/>
    </row>
    <row r="605" spans="2:7" ht="12.75">
      <c r="B605" s="8"/>
      <c r="C605" s="9"/>
      <c r="D605" s="9"/>
      <c r="E605" s="9"/>
      <c r="F605" s="9"/>
      <c r="G605" s="9"/>
    </row>
    <row r="606" spans="2:7" ht="12.75">
      <c r="B606" s="8"/>
      <c r="C606" s="9"/>
      <c r="D606" s="9"/>
      <c r="E606" s="9"/>
      <c r="F606" s="9"/>
      <c r="G606" s="9"/>
    </row>
    <row r="607" spans="2:7" ht="12.75">
      <c r="B607" s="8"/>
      <c r="C607" s="9"/>
      <c r="D607" s="9"/>
      <c r="E607" s="9"/>
      <c r="F607" s="9"/>
      <c r="G607" s="9"/>
    </row>
    <row r="608" spans="2:7" ht="12.75">
      <c r="B608" s="8"/>
      <c r="C608" s="9"/>
      <c r="D608" s="9"/>
      <c r="E608" s="9"/>
      <c r="F608" s="9"/>
      <c r="G608" s="9"/>
    </row>
    <row r="609" spans="2:7" ht="12.75">
      <c r="B609" s="8"/>
      <c r="C609" s="9"/>
      <c r="D609" s="9"/>
      <c r="E609" s="9"/>
      <c r="F609" s="9"/>
      <c r="G609" s="9"/>
    </row>
    <row r="610" spans="2:7" ht="12.75">
      <c r="B610" s="8"/>
      <c r="C610" s="9"/>
      <c r="D610" s="9"/>
      <c r="E610" s="9"/>
      <c r="F610" s="9"/>
      <c r="G610" s="9"/>
    </row>
    <row r="611" spans="2:7" ht="12.75">
      <c r="B611" s="8"/>
      <c r="C611" s="9"/>
      <c r="D611" s="9"/>
      <c r="E611" s="9"/>
      <c r="F611" s="9"/>
      <c r="G611" s="9"/>
    </row>
    <row r="612" spans="2:7" ht="12.75">
      <c r="B612" s="8"/>
      <c r="C612" s="9"/>
      <c r="D612" s="9"/>
      <c r="E612" s="9"/>
      <c r="F612" s="9"/>
      <c r="G612" s="9"/>
    </row>
    <row r="613" spans="2:7" ht="12.75">
      <c r="B613" s="8"/>
      <c r="C613" s="9"/>
      <c r="D613" s="9"/>
      <c r="E613" s="9"/>
      <c r="F613" s="9"/>
      <c r="G613" s="9"/>
    </row>
    <row r="614" spans="2:7" ht="12.75">
      <c r="B614" s="8"/>
      <c r="C614" s="9"/>
      <c r="D614" s="9"/>
      <c r="E614" s="9"/>
      <c r="F614" s="9"/>
      <c r="G614" s="9"/>
    </row>
    <row r="615" spans="2:7" ht="12.75">
      <c r="B615" s="8"/>
      <c r="C615" s="9"/>
      <c r="D615" s="9"/>
      <c r="E615" s="9"/>
      <c r="F615" s="9"/>
      <c r="G615" s="9"/>
    </row>
    <row r="616" spans="2:7" ht="12.75">
      <c r="B616" s="8"/>
      <c r="C616" s="9"/>
      <c r="D616" s="9"/>
      <c r="E616" s="9"/>
      <c r="F616" s="9"/>
      <c r="G616" s="9"/>
    </row>
    <row r="617" spans="2:7" ht="12.75">
      <c r="B617" s="8"/>
      <c r="C617" s="9"/>
      <c r="D617" s="9"/>
      <c r="E617" s="9"/>
      <c r="F617" s="9"/>
      <c r="G617" s="9"/>
    </row>
    <row r="618" spans="2:7" ht="12.75">
      <c r="B618" s="8"/>
      <c r="C618" s="9"/>
      <c r="D618" s="9"/>
      <c r="E618" s="9"/>
      <c r="F618" s="9"/>
      <c r="G618" s="9"/>
    </row>
    <row r="619" spans="2:7" ht="12.75">
      <c r="B619" s="8"/>
      <c r="C619" s="9"/>
      <c r="D619" s="9"/>
      <c r="E619" s="9"/>
      <c r="F619" s="9"/>
      <c r="G619" s="9"/>
    </row>
    <row r="620" spans="2:7" ht="12.75">
      <c r="B620" s="8"/>
      <c r="C620" s="9"/>
      <c r="D620" s="9"/>
      <c r="E620" s="9"/>
      <c r="F620" s="9"/>
      <c r="G620" s="9"/>
    </row>
    <row r="621" spans="2:7" ht="12.75">
      <c r="B621" s="8"/>
      <c r="C621" s="9"/>
      <c r="D621" s="9"/>
      <c r="E621" s="9"/>
      <c r="F621" s="9"/>
      <c r="G621" s="9"/>
    </row>
    <row r="622" spans="2:7" ht="12.75">
      <c r="B622" s="8"/>
      <c r="C622" s="9"/>
      <c r="D622" s="9"/>
      <c r="E622" s="9"/>
      <c r="F622" s="9"/>
      <c r="G622" s="9"/>
    </row>
    <row r="623" spans="2:7" ht="12.75">
      <c r="B623" s="8"/>
      <c r="C623" s="9"/>
      <c r="D623" s="9"/>
      <c r="E623" s="9"/>
      <c r="F623" s="9"/>
      <c r="G623" s="9"/>
    </row>
    <row r="624" spans="2:7" ht="12.75">
      <c r="B624" s="8"/>
      <c r="C624" s="9"/>
      <c r="D624" s="9"/>
      <c r="E624" s="9"/>
      <c r="F624" s="9"/>
      <c r="G624" s="9"/>
    </row>
    <row r="625" spans="2:7" ht="12.75">
      <c r="B625" s="8"/>
      <c r="C625" s="9"/>
      <c r="D625" s="9"/>
      <c r="E625" s="9"/>
      <c r="F625" s="9"/>
      <c r="G625" s="9"/>
    </row>
    <row r="626" spans="2:7" ht="12.75">
      <c r="B626" s="8"/>
      <c r="C626" s="9"/>
      <c r="D626" s="9"/>
      <c r="E626" s="9"/>
      <c r="F626" s="9"/>
      <c r="G626" s="9"/>
    </row>
    <row r="627" spans="2:7" ht="12.75">
      <c r="B627" s="8"/>
      <c r="C627" s="9"/>
      <c r="D627" s="9"/>
      <c r="E627" s="9"/>
      <c r="F627" s="9"/>
      <c r="G627" s="9"/>
    </row>
    <row r="628" spans="2:7" ht="12.75">
      <c r="B628" s="8"/>
      <c r="C628" s="9"/>
      <c r="D628" s="9"/>
      <c r="E628" s="9"/>
      <c r="F628" s="9"/>
      <c r="G628" s="9"/>
    </row>
    <row r="629" spans="2:7" ht="12.75">
      <c r="B629" s="8"/>
      <c r="C629" s="9"/>
      <c r="D629" s="9"/>
      <c r="E629" s="9"/>
      <c r="F629" s="9"/>
      <c r="G629" s="9"/>
    </row>
    <row r="630" spans="2:7" ht="12.75">
      <c r="B630" s="8"/>
      <c r="C630" s="9"/>
      <c r="D630" s="9"/>
      <c r="E630" s="9"/>
      <c r="F630" s="9"/>
      <c r="G630" s="9"/>
    </row>
    <row r="631" spans="2:7" ht="12.75">
      <c r="B631" s="9"/>
      <c r="C631" s="9"/>
      <c r="D631" s="9"/>
      <c r="E631" s="9"/>
      <c r="F631" s="9"/>
      <c r="G631" s="9"/>
    </row>
    <row r="632" spans="2:7" ht="12.75">
      <c r="B632" s="9"/>
      <c r="C632" s="9"/>
      <c r="D632" s="9"/>
      <c r="E632" s="9"/>
      <c r="F632" s="9"/>
      <c r="G632" s="9"/>
    </row>
    <row r="633" spans="2:7" ht="12.75">
      <c r="B633" s="9"/>
      <c r="C633" s="9"/>
      <c r="D633" s="9"/>
      <c r="E633" s="9"/>
      <c r="F633" s="9"/>
      <c r="G633" s="9"/>
    </row>
    <row r="634" spans="2:7" ht="12.75">
      <c r="B634" s="9"/>
      <c r="C634" s="9"/>
      <c r="D634" s="9"/>
      <c r="E634" s="9"/>
      <c r="F634" s="9"/>
      <c r="G634" s="9"/>
    </row>
    <row r="635" spans="2:7" ht="12.75">
      <c r="B635" s="9"/>
      <c r="C635" s="9"/>
      <c r="D635" s="9"/>
      <c r="E635" s="9"/>
      <c r="F635" s="9"/>
      <c r="G635" s="9"/>
    </row>
    <row r="636" spans="2:7" ht="12.75">
      <c r="B636" s="9"/>
      <c r="C636" s="9"/>
      <c r="D636" s="9"/>
      <c r="E636" s="9"/>
      <c r="F636" s="9"/>
      <c r="G636" s="9"/>
    </row>
    <row r="637" spans="2:7" ht="12.75">
      <c r="B637" s="9"/>
      <c r="C637" s="9"/>
      <c r="D637" s="9"/>
      <c r="E637" s="9"/>
      <c r="F637" s="9"/>
      <c r="G637" s="9"/>
    </row>
    <row r="638" spans="2:7" ht="12.75">
      <c r="B638" s="9"/>
      <c r="C638" s="9"/>
      <c r="D638" s="9"/>
      <c r="E638" s="9"/>
      <c r="F638" s="9"/>
      <c r="G638" s="9"/>
    </row>
    <row r="639" spans="2:7" ht="12.75">
      <c r="B639" s="9"/>
      <c r="C639" s="9"/>
      <c r="D639" s="9"/>
      <c r="E639" s="9"/>
      <c r="F639" s="9"/>
      <c r="G639" s="9"/>
    </row>
    <row r="640" spans="2:7" ht="12.75">
      <c r="B640" s="9"/>
      <c r="C640" s="9"/>
      <c r="D640" s="9"/>
      <c r="E640" s="9"/>
      <c r="F640" s="9"/>
      <c r="G640" s="9"/>
    </row>
    <row r="641" spans="2:7" ht="12.75">
      <c r="B641" s="9"/>
      <c r="C641" s="9"/>
      <c r="D641" s="9"/>
      <c r="E641" s="9"/>
      <c r="F641" s="9"/>
      <c r="G641" s="9"/>
    </row>
    <row r="642" spans="2:7" ht="12.75">
      <c r="B642" s="9"/>
      <c r="C642" s="9"/>
      <c r="D642" s="9"/>
      <c r="E642" s="9"/>
      <c r="F642" s="9"/>
      <c r="G642" s="9"/>
    </row>
    <row r="643" spans="2:7" ht="12.75">
      <c r="B643" s="9"/>
      <c r="C643" s="9"/>
      <c r="D643" s="9"/>
      <c r="E643" s="9"/>
      <c r="F643" s="9"/>
      <c r="G643" s="9"/>
    </row>
    <row r="644" spans="2:7" ht="12.75">
      <c r="B644" s="9"/>
      <c r="C644" s="9"/>
      <c r="D644" s="9"/>
      <c r="E644" s="9"/>
      <c r="F644" s="9"/>
      <c r="G644" s="9"/>
    </row>
    <row r="645" spans="2:7" ht="12.75">
      <c r="B645" s="9"/>
      <c r="C645" s="9"/>
      <c r="D645" s="9"/>
      <c r="E645" s="9"/>
      <c r="F645" s="9"/>
      <c r="G645" s="9"/>
    </row>
    <row r="646" spans="2:7" ht="12.75">
      <c r="B646" s="9"/>
      <c r="C646" s="9"/>
      <c r="D646" s="9"/>
      <c r="E646" s="9"/>
      <c r="F646" s="9"/>
      <c r="G646" s="9"/>
    </row>
    <row r="647" spans="2:7" ht="12.75">
      <c r="B647" s="9"/>
      <c r="C647" s="9"/>
      <c r="D647" s="9"/>
      <c r="E647" s="9"/>
      <c r="F647" s="9"/>
      <c r="G647" s="9"/>
    </row>
    <row r="648" spans="2:7" ht="12.75">
      <c r="B648" s="9"/>
      <c r="C648" s="9"/>
      <c r="D648" s="9"/>
      <c r="E648" s="9"/>
      <c r="F648" s="9"/>
      <c r="G648" s="9"/>
    </row>
    <row r="649" spans="2:7" ht="12.75">
      <c r="B649" s="9"/>
      <c r="C649" s="9"/>
      <c r="D649" s="9"/>
      <c r="E649" s="9"/>
      <c r="F649" s="9"/>
      <c r="G649" s="9"/>
    </row>
    <row r="650" spans="2:7" ht="12.75">
      <c r="B650" s="9"/>
      <c r="C650" s="9"/>
      <c r="D650" s="9"/>
      <c r="E650" s="9"/>
      <c r="F650" s="9"/>
      <c r="G650" s="9"/>
    </row>
    <row r="651" spans="2:7" ht="12.75">
      <c r="B651" s="9"/>
      <c r="C651" s="9"/>
      <c r="D651" s="9"/>
      <c r="E651" s="9"/>
      <c r="F651" s="9"/>
      <c r="G651" s="9"/>
    </row>
    <row r="652" spans="2:7" ht="12.75">
      <c r="B652" s="9"/>
      <c r="C652" s="9"/>
      <c r="D652" s="9"/>
      <c r="E652" s="9"/>
      <c r="F652" s="9"/>
      <c r="G652" s="9"/>
    </row>
    <row r="653" spans="2:7" ht="12.75">
      <c r="B653" s="9"/>
      <c r="C653" s="9"/>
      <c r="D653" s="9"/>
      <c r="E653" s="9"/>
      <c r="F653" s="9"/>
      <c r="G653" s="9"/>
    </row>
    <row r="654" spans="2:7" ht="12.75">
      <c r="B654" s="9"/>
      <c r="C654" s="9"/>
      <c r="D654" s="9"/>
      <c r="E654" s="9"/>
      <c r="F654" s="9"/>
      <c r="G654" s="9"/>
    </row>
    <row r="655" spans="2:7" ht="12.75">
      <c r="B655" s="9"/>
      <c r="C655" s="9"/>
      <c r="D655" s="9"/>
      <c r="E655" s="9"/>
      <c r="F655" s="9"/>
      <c r="G655" s="9"/>
    </row>
  </sheetData>
  <printOptions gridLines="1" horizontalCentered="1"/>
  <pageMargins left="0" right="0" top="0.8267716535433072" bottom="0.7480314960629921" header="0.5118110236220472" footer="0.5118110236220472"/>
  <pageSetup horizontalDpi="600" verticalDpi="600" orientation="portrait" paperSize="9" scale="85" r:id="rId1"/>
  <headerFooter alignWithMargins="0">
    <oddHeader>&amp;C&amp;"Arial CE,Pogrubiony"&amp;12Wykonanie planu remontów miasta Opola w 2007 roku&amp;RZałącznik Nr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2008-03-18T13:18:48Z</cp:lastPrinted>
  <dcterms:created xsi:type="dcterms:W3CDTF">2001-10-29T10:54:39Z</dcterms:created>
  <dcterms:modified xsi:type="dcterms:W3CDTF">2008-03-18T13:18:50Z</dcterms:modified>
  <cp:category/>
  <cp:version/>
  <cp:contentType/>
  <cp:contentStatus/>
</cp:coreProperties>
</file>