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wydat-miasto" sheetId="1" r:id="rId1"/>
  </sheets>
  <definedNames>
    <definedName name="_xlnm.Print_Titles" localSheetId="0">'wydat-miasto'!$1:$5</definedName>
  </definedNames>
  <calcPr fullCalcOnLoad="1"/>
</workbook>
</file>

<file path=xl/sharedStrings.xml><?xml version="1.0" encoding="utf-8"?>
<sst xmlns="http://schemas.openxmlformats.org/spreadsheetml/2006/main" count="1032" uniqueCount="493">
  <si>
    <t>Wpływy i wydatki związane z gromadzeniem środków z opłat produktowych</t>
  </si>
  <si>
    <t>Selektywna zbiórka i utylizacja odpadów</t>
  </si>
  <si>
    <t>remont kanalizacji deszczowej</t>
  </si>
  <si>
    <t>remont kanału deszczowego w ul. Kusocińskiego</t>
  </si>
  <si>
    <t>utrzymanie szaletów</t>
  </si>
  <si>
    <t>remont szaletu przy ul. pl. Daszyńskiego</t>
  </si>
  <si>
    <t>usługi weterynaryjne</t>
  </si>
  <si>
    <t>odkomarzanie i odszczurzanie</t>
  </si>
  <si>
    <t>usuwanie wraków pojazdów z terenu gminy</t>
  </si>
  <si>
    <t>usuwanie odpadów z terenów gminy</t>
  </si>
  <si>
    <t xml:space="preserve">administrowanie terenem po rekultywacji składowiska odpadów przy Al. Przyjaźni </t>
  </si>
  <si>
    <t>operaty wykonywane przez biegłych i rzeczoznawców w zakresie ochrony środowiska</t>
  </si>
  <si>
    <t xml:space="preserve">Fundusz Spójności/ISPA - utrzymanie biura PIU </t>
  </si>
  <si>
    <t>UM - Biuro Projektu FS                  (PIU UM)</t>
  </si>
  <si>
    <t xml:space="preserve">zakupy usług remontowych </t>
  </si>
  <si>
    <t>w tym: zakup sprzętu komputerowego na potrzeby Biura PIU</t>
  </si>
  <si>
    <t>zakup samochodu osobowego na potrzeby Biura PIU</t>
  </si>
  <si>
    <t xml:space="preserve">Badania dotyczące ochrony środowiska </t>
  </si>
  <si>
    <t xml:space="preserve">Dopłaty związane z odprowadzeniem ścieków z gospodarstw domowych </t>
  </si>
  <si>
    <t xml:space="preserve">wydatki inwestycyjne jednostek  budżetowych </t>
  </si>
  <si>
    <t>w tym: dokumentacja przyszłościowa</t>
  </si>
  <si>
    <t>inwestycje z udziałem  ludności</t>
  </si>
  <si>
    <t xml:space="preserve">budowa urządzeń podczyszczających ścieki deszczowe odprowadzane ze zlewni ul. Katowickiej i "dzielnicy generalskiej" </t>
  </si>
  <si>
    <t xml:space="preserve">budowa urządzeń podczyszczających ścieki deszczowe pochodzące z dzielnicy "ZWM" i Chabry" </t>
  </si>
  <si>
    <t xml:space="preserve">uzbrojenie terenów w rejonie ul. Lwowskiej </t>
  </si>
  <si>
    <t>budowa separatorów na wylotach kanalizacji deszczowej</t>
  </si>
  <si>
    <t xml:space="preserve">budowa II kwatery Miejskiego Składowiska Odpadów w Opolu - 1 etap </t>
  </si>
  <si>
    <t>Zakład Komunalny Sp. z o.o./ Wydz. Inwestycji Miejskich</t>
  </si>
  <si>
    <t>budowa kanalizacji deszczowej w ul. Podlesie - etap II</t>
  </si>
  <si>
    <t xml:space="preserve">budowa kanalizacji sanitarnej i deszczowej ul. Kwiatkowskiego i ul. Broniewskiego </t>
  </si>
  <si>
    <t>budowa sieci wodociągowej w ul. Jeżynowej i ul. Suchoborskiej</t>
  </si>
  <si>
    <t xml:space="preserve">budowa kanalizacji sanitarnej w ul. Czarnowąska i Mikołaja </t>
  </si>
  <si>
    <t>zbiornik retencyjny ścieków ZR - 2 przy ul. Żwirki i Wigury w Opolu (usunięcie wady ukrytej zbiornika)</t>
  </si>
  <si>
    <t>budowa kanalizacji deszczowej w ul. Robotniczej</t>
  </si>
  <si>
    <t xml:space="preserve">Wykonanie instalacji p.pożarowej na potrzeby targowiska "Centruś" </t>
  </si>
  <si>
    <t xml:space="preserve">Zakup kontenera sanitarno - socjalnego na targowisko "Centruś" </t>
  </si>
  <si>
    <t xml:space="preserve">KULTURA I OCHRONA DZIEDZICTWA NARODOWEGO </t>
  </si>
  <si>
    <t>Działalność radiowa i telewizyjna</t>
  </si>
  <si>
    <t>Miejska Telewizja Opole Sp. z o.o.</t>
  </si>
  <si>
    <t>dopłaty w spółkach prawa handlowego</t>
  </si>
  <si>
    <t>Teatry dramatyczne i lalkowe</t>
  </si>
  <si>
    <t>UM - Wydz.Kultury, Sportu i Turystyki/ OTLiA</t>
  </si>
  <si>
    <t xml:space="preserve">Opolski Teatr Lalki i Aktora </t>
  </si>
  <si>
    <t>dotacja podmiotowa z budżetu dla samorządowej instytucji kultury</t>
  </si>
  <si>
    <t>(Budowa budynku zaplecza technicznego z salą prób Opolskiego Teatru Lalki i Aktora im. A. Smolki, wraz z rozbiórką istniejącego budynku zaplecza technicznego w Opolu)</t>
  </si>
  <si>
    <t>Opolski Teatr Lalki i Aktora - dotacja na organizację XXII OFTL</t>
  </si>
  <si>
    <t xml:space="preserve">Domy i ośrodki kultury, świetlice i kluby </t>
  </si>
  <si>
    <t>UM - Wydz.Kultury, Sportu i Turystyki/ MOK</t>
  </si>
  <si>
    <r>
      <t>Miejski Ośrodek Kultury</t>
    </r>
    <r>
      <rPr>
        <sz val="10"/>
        <rFont val="Arial CE"/>
        <family val="2"/>
      </rPr>
      <t xml:space="preserve"> </t>
    </r>
  </si>
  <si>
    <t>(utworzenie Narodowego Centrum Polskiej Piosenki w Opolu)</t>
  </si>
  <si>
    <t>Zespół Pieśni i Tańca "Opole"</t>
  </si>
  <si>
    <t xml:space="preserve">Galeria i biura wystaw artystycznych </t>
  </si>
  <si>
    <t>UM - Wydz.Kultury,  Sportu i Turystyki/ GSW</t>
  </si>
  <si>
    <t xml:space="preserve">Galeria Sztuki Współczesnej </t>
  </si>
  <si>
    <t>w tym: zagospodarowanie terenu i przebudowa elewacji oraz remont wnętrza budynku Galerii Współczesnej w Opolu ze szczególnym uwzględnieniem termoizolacyjności</t>
  </si>
  <si>
    <t xml:space="preserve">zakup oprogramowania </t>
  </si>
  <si>
    <t>(konkurs architektoniczny na projekt rozbudowy Galerii Sztuki Współczesnej)</t>
  </si>
  <si>
    <t>Pozostałe instytucje kultury</t>
  </si>
  <si>
    <t>UM - Wydz.Budżetu</t>
  </si>
  <si>
    <t>Zobowiązania Estrady Opolskiej</t>
  </si>
  <si>
    <t xml:space="preserve">pokrycie ujemnego wyniku finansowego i przyjętych zobowiązań po likwidowanych i przekształconych  jednostkach zaliczanych do sektora finansów publicznych </t>
  </si>
  <si>
    <t>Biblioteki</t>
  </si>
  <si>
    <t xml:space="preserve">UM - Wydz.Kultury, Sportu i Turystyki/ MBP </t>
  </si>
  <si>
    <t>Miejska Biblioteka Publiczna</t>
  </si>
  <si>
    <t xml:space="preserve">Ochrona i konserwacja zabytków </t>
  </si>
  <si>
    <t xml:space="preserve">UM - Wydz.Kultury, Sportu i Turystyki </t>
  </si>
  <si>
    <t>remonty interwencyjne obiektów zabytkowych</t>
  </si>
  <si>
    <t xml:space="preserve">zakup usług remontowo - konserwatorskich dotyczących obiektów zabytkowych będących w użytkowaniu jednostek budżetowych </t>
  </si>
  <si>
    <t>dotacje celowe otrzymane od samorządu województwa na zadania bieżące realizowane na podstawie porozumień (umów) między jednostkami samorządu terytorialnego</t>
  </si>
  <si>
    <t>dotacja podmiotowa z budżetu dla jednostek nie zaliczanych do sektora finansów publicznych</t>
  </si>
  <si>
    <t xml:space="preserve">nagrody o charakterze szczególnym niezaliczone do wynagrodzeń </t>
  </si>
  <si>
    <t>stypendia</t>
  </si>
  <si>
    <t xml:space="preserve">OGRODY BOTANICZNE I ZOOLOGICZNE ORAZ NATURALNE OBSZARY I OBIEKTY CHRONIONEJ PRZYRODY </t>
  </si>
  <si>
    <t xml:space="preserve">Rezerwaty i pomniki przyrody </t>
  </si>
  <si>
    <t>Ogrody botaniczne i zoologiczne</t>
  </si>
  <si>
    <r>
      <t>Ogród Zoologiczny</t>
    </r>
    <r>
      <rPr>
        <sz val="10"/>
        <rFont val="Arial CE"/>
        <family val="2"/>
      </rPr>
      <t xml:space="preserve"> </t>
    </r>
  </si>
  <si>
    <t>utworzenie azylu dla zwierząt w Ogrodzie Zoologicznym w Opolu</t>
  </si>
  <si>
    <t>KULTURA FIZYCZNA I SPORT</t>
  </si>
  <si>
    <t xml:space="preserve">Obiekty sportowe </t>
  </si>
  <si>
    <t>w tym: Budowa stadionu lekkoatletycznego w Opolu ul. Szarych Szeregów</t>
  </si>
  <si>
    <t xml:space="preserve">UM - Wydz. Kultury, Sportu i Turystyki </t>
  </si>
  <si>
    <t>modernizacja stadionu żużlowego przy ul. Wschodniej - wieża sędziowska</t>
  </si>
  <si>
    <t>budowa boiska sportowo - rekreacyjnego wraz z zagospodarowaniem terenu na osiedlu Metalchem, ul. Złota</t>
  </si>
  <si>
    <t>przebudowa kąpieliska miejskiego wraz z małą architekturą i infrastrukturą w Opolu - Plac Róż</t>
  </si>
  <si>
    <t>dotacje celowe z budżetu na finansowanie lub dofinansowanie kosztów realizacji inwestycji i zakupów inwestycyjnych zakładów budżetowych</t>
  </si>
  <si>
    <t>w tym: kryta pływalnia "AKWARIUM" (przebudowa przyłącza wod.-kan.)</t>
  </si>
  <si>
    <t xml:space="preserve">MZOR </t>
  </si>
  <si>
    <t>sztuczne lodowisko "Toropol" - remont 2 szt. Sprężarek chłodniczych</t>
  </si>
  <si>
    <t xml:space="preserve">wykonanie sieci wodociągowej wraz z przyłączami na terenie rekreacyjnym w Opolu - Bierkowicach </t>
  </si>
  <si>
    <t>Instytucje kultury fizycznej</t>
  </si>
  <si>
    <r>
      <t>Miejski Zarząd Obiektów Rekreacyjnych</t>
    </r>
    <r>
      <rPr>
        <sz val="10"/>
        <rFont val="Arial CE"/>
        <family val="2"/>
      </rPr>
      <t xml:space="preserve"> </t>
    </r>
  </si>
  <si>
    <t xml:space="preserve">dotacja przedmiotowa z budżetu dla zakładu budżetowego </t>
  </si>
  <si>
    <t>w tym: zagospodarowanie terenu akwenu "Bolko I"</t>
  </si>
  <si>
    <t>zagospodarowanie terenów akwenów Silesia i Malina</t>
  </si>
  <si>
    <t xml:space="preserve">w tym: zagospodarowanie terenów akwenów Silesia i Malina </t>
  </si>
  <si>
    <t>(budowa zespołu boisk do siatkówki plażowej na terenie akwenu Silesia)</t>
  </si>
  <si>
    <t>OGÓŁEM WYDATKI</t>
  </si>
  <si>
    <t>ROZCHODY</t>
  </si>
  <si>
    <t xml:space="preserve">UM - Wydz. Finansowo-Księgowy  </t>
  </si>
  <si>
    <t>Spłaty otrzymanych krajowych pożyczek i kredytów</t>
  </si>
  <si>
    <t>OGÓŁEM</t>
  </si>
  <si>
    <t>Dział</t>
  </si>
  <si>
    <t xml:space="preserve">Rozdział    Paragraf </t>
  </si>
  <si>
    <t>Treść</t>
  </si>
  <si>
    <t xml:space="preserve">Realizator budżetu </t>
  </si>
  <si>
    <t xml:space="preserve">Wydatki </t>
  </si>
  <si>
    <t>010</t>
  </si>
  <si>
    <t>ROLNICTWO I ŁOWIECTWO</t>
  </si>
  <si>
    <t>01008</t>
  </si>
  <si>
    <t xml:space="preserve"> Melioracje wodne</t>
  </si>
  <si>
    <t>UM-Wydz.Ochr.Środ. i Roln.</t>
  </si>
  <si>
    <t xml:space="preserve">zakup usług pozostałych </t>
  </si>
  <si>
    <t>01030</t>
  </si>
  <si>
    <t>Izby rolnicze</t>
  </si>
  <si>
    <t xml:space="preserve">wpłaty gmin na rzecz izb rolniczych w wysokości 2% uzyskanych wpływów z podatku rolnego  </t>
  </si>
  <si>
    <t>01095</t>
  </si>
  <si>
    <t>Pozostała działalność</t>
  </si>
  <si>
    <t xml:space="preserve">wydatki bieżące </t>
  </si>
  <si>
    <t>utrzymanie dróg dojazdowych</t>
  </si>
  <si>
    <t>"</t>
  </si>
  <si>
    <t>020</t>
  </si>
  <si>
    <t>LEŚNICTWO</t>
  </si>
  <si>
    <t>02001</t>
  </si>
  <si>
    <t>Gospodarka leśna</t>
  </si>
  <si>
    <t>zakup materiałów i wyposażenia</t>
  </si>
  <si>
    <t>TRANSPORT I ŁĄCZNOŚĆ</t>
  </si>
  <si>
    <t xml:space="preserve">Lokalny transport zbiorowy </t>
  </si>
  <si>
    <t xml:space="preserve">Miejski Zakład Komunikacyjny Sp. z o.o. </t>
  </si>
  <si>
    <t xml:space="preserve">UM -  Wydz. Komunikacji </t>
  </si>
  <si>
    <t>Drogi publiczne w miastach na prawach powiatu</t>
  </si>
  <si>
    <t xml:space="preserve">zakup usług remontowych </t>
  </si>
  <si>
    <t xml:space="preserve">wydatki inwestycyjne jednostek budżetowych </t>
  </si>
  <si>
    <t xml:space="preserve">Zobowiązywania z tytułu rozliczenia I odcinka Budowy Obwodnicy Północnej miasta Opola od odcinka ul. Oleskiej do ul. Częstochowskiej </t>
  </si>
  <si>
    <t>UM - Wydz. Inwestycji Miejskich</t>
  </si>
  <si>
    <t xml:space="preserve">kary i odszkodowania wypłacane na rzecz osób prawnych i innych jednostek organizacyjnych </t>
  </si>
  <si>
    <t xml:space="preserve">koszty postępowania sądowego i prokuratorskiego </t>
  </si>
  <si>
    <t xml:space="preserve">Drogi publiczne gminne </t>
  </si>
  <si>
    <t>eksploatacja kanalizacji deszczowej</t>
  </si>
  <si>
    <t xml:space="preserve">UM - Wydz. Inżynierii Miejskiej </t>
  </si>
  <si>
    <t xml:space="preserve">różne opłaty i składki </t>
  </si>
  <si>
    <t xml:space="preserve">eksploatacja rowów komunalnych </t>
  </si>
  <si>
    <t>w tym:</t>
  </si>
  <si>
    <t xml:space="preserve">przebudowa jezdni ul. Partyzanckiej i kurpiowskiej wraz z budową kanalizacji deszczowej związane z realizacją projektu ISPA </t>
  </si>
  <si>
    <t>UM - Biuro Projektu ISPA</t>
  </si>
  <si>
    <t xml:space="preserve">Drogi wewnętrzne </t>
  </si>
  <si>
    <t>Administrowanie parkingiem strzeżonym przy ul. Kołłątaja w Opolu</t>
  </si>
  <si>
    <t xml:space="preserve">Pozostała działalność </t>
  </si>
  <si>
    <t xml:space="preserve">Program poprawy bezpieczeństwa ruchu drogowego - GAMBIT OPOLSKI </t>
  </si>
  <si>
    <t>(budowa kanalizacji teleinformatycznej na odcinku ul. Kołłątaja)</t>
  </si>
  <si>
    <t xml:space="preserve">UM - Referat Informatyki </t>
  </si>
  <si>
    <t>TURYSTYKA</t>
  </si>
  <si>
    <t>Ośrodki informacji turystycznej</t>
  </si>
  <si>
    <t>Miejska Informacja Turystyczna</t>
  </si>
  <si>
    <t>UM - Wydz. Kultury, Turystyki i Sportu</t>
  </si>
  <si>
    <t xml:space="preserve">wynagrodzenia osobowe pracowników </t>
  </si>
  <si>
    <t xml:space="preserve">dodatkowe wynagrodzenie roczne </t>
  </si>
  <si>
    <t xml:space="preserve">składki na ubezpieczenia społeczne </t>
  </si>
  <si>
    <t xml:space="preserve">składki na fundusz pracy </t>
  </si>
  <si>
    <t>zakup usług pozostałych</t>
  </si>
  <si>
    <t xml:space="preserve">GOSPODARKA MIESZKANIOWA </t>
  </si>
  <si>
    <t>Zakłady gospodarki mieszkaniowej</t>
  </si>
  <si>
    <t xml:space="preserve">UM - Wydz. Lokalowy </t>
  </si>
  <si>
    <t xml:space="preserve"> w tym:                   rozbiórka budynków mieszkalnych i gospodarczych </t>
  </si>
  <si>
    <t>wydatki inwestycyjne jednostek budżetowych</t>
  </si>
  <si>
    <t xml:space="preserve">w tym: przebudowa Sali wielofunkcyjnej w budynku przy ul. Odrzańskiej 4 na lokale socjalne </t>
  </si>
  <si>
    <t>budowa lokali socjalnych przy ul. Walecki (działka nr 12)</t>
  </si>
  <si>
    <t xml:space="preserve">kontynuacja budowy budynku mieszkalnego wielorodzinnego z przeznaczeniem na lokale socjalne wraz z miejscami postojowymi i drogą wewnętrzną przy ul. Srebrnej w Opolu </t>
  </si>
  <si>
    <t xml:space="preserve">Różne jednostki obsługi gospodarki mieszkaniowej </t>
  </si>
  <si>
    <t>zakup usług remontowych w tym:</t>
  </si>
  <si>
    <t>UM - Wydz. Lokalowy</t>
  </si>
  <si>
    <t xml:space="preserve">w tym: remonty mieszkań komunalnych </t>
  </si>
  <si>
    <t xml:space="preserve">UM - Wydz. Budżetu </t>
  </si>
  <si>
    <t>Rejon I - koszty remontów bieżących - Spółka "Turhand-Ret"</t>
  </si>
  <si>
    <t xml:space="preserve">Rejon II - koszty remontów bieżących - Spółka "Turhand-Ret" </t>
  </si>
  <si>
    <t xml:space="preserve">Rejon III - koszty remontów bieżących - Spółka "Feroma" </t>
  </si>
  <si>
    <t>Rejon I - Spółka "Turhand-Red"</t>
  </si>
  <si>
    <t xml:space="preserve">koszty eksploatacji </t>
  </si>
  <si>
    <t xml:space="preserve">koszty zarządzania </t>
  </si>
  <si>
    <t>Rejon II - Spółka "Turhand-Red"</t>
  </si>
  <si>
    <t>Rejon III - Spółka "Feroma"</t>
  </si>
  <si>
    <t>Gospodarka gruntami i nieruchomościami</t>
  </si>
  <si>
    <t>UM-Wydz.Gosp. Nieruch.,Geodezji i Kart.</t>
  </si>
  <si>
    <t xml:space="preserve">różne wydatki na rzecz osób fizycznych </t>
  </si>
  <si>
    <t xml:space="preserve">zakup usług pozostałych  </t>
  </si>
  <si>
    <t>opłaty na rzecz budżetu państwa</t>
  </si>
  <si>
    <t xml:space="preserve">wykup gruntów na potrzeby realizacji projektu ISPA </t>
  </si>
  <si>
    <t>UM - Wydz. Inwestycji Miejskich/Referat Przetargów i Zamówień Publicznych</t>
  </si>
  <si>
    <t>zadanie zlecone</t>
  </si>
  <si>
    <t>UM - Referat Nieruchomości Skarbu Państwa</t>
  </si>
  <si>
    <t xml:space="preserve">Towarzystwa budownictwa społecznego </t>
  </si>
  <si>
    <t>Opolskie Towarzystwo Budownictwa Społecznego Sp. z o.o.</t>
  </si>
  <si>
    <t>UM - Wydz. Budżetu</t>
  </si>
  <si>
    <t>wydatki na zakup i objęcie akcji oraz wniesienie wkładów do spółek prawa handlowego</t>
  </si>
  <si>
    <t>koszty eksmisji</t>
  </si>
  <si>
    <t xml:space="preserve">zakup usług pozostałych   </t>
  </si>
  <si>
    <t>UM - Wydz. Adm.-Gosp.</t>
  </si>
  <si>
    <t>zwrot kaucji mieszkaniowych</t>
  </si>
  <si>
    <t>UM - Wydz. Finansowo-Księgowy</t>
  </si>
  <si>
    <t>kary i odszkodowania wypłacane na rzecz osób fizycznych</t>
  </si>
  <si>
    <t>DZIAŁALNOŚĆ USŁUGOWA</t>
  </si>
  <si>
    <t>Plany zagospodarowania przestrzennego</t>
  </si>
  <si>
    <t xml:space="preserve">opracowania projektowe </t>
  </si>
  <si>
    <t>Biuro Urbanistyczne</t>
  </si>
  <si>
    <t>wynagrodzenia bezosobowe</t>
  </si>
  <si>
    <t>UM - Wydz. Urbanistyki, Architektury i Budownictwa</t>
  </si>
  <si>
    <t>Prace geodezyjne i kartograficzne (nieinwestycyjne)</t>
  </si>
  <si>
    <t xml:space="preserve">zakup materiałów i wyposażenia </t>
  </si>
  <si>
    <t>zakup energii</t>
  </si>
  <si>
    <t xml:space="preserve">podróże służbowe krajowe </t>
  </si>
  <si>
    <t xml:space="preserve">odpisy na zakładowy fundusz świadczeń socjalnych </t>
  </si>
  <si>
    <t xml:space="preserve">wydatki na zakupy inwestycyjne jednostek budżetowych </t>
  </si>
  <si>
    <t xml:space="preserve">Cmentarze </t>
  </si>
  <si>
    <t>utrzymanie cmentarzy</t>
  </si>
  <si>
    <t>administrowanie cmentarzami komunalnymi</t>
  </si>
  <si>
    <t xml:space="preserve">zakup energii </t>
  </si>
  <si>
    <t>remont domu przedpogrzebowego na cmentarzu komunalnym przy ul. Zielonej</t>
  </si>
  <si>
    <t>zakup usług remontowo - konserwatorskich dotyczących obiektów zabytkowych będących w użytkowaniu jednostek budżetowych</t>
  </si>
  <si>
    <t xml:space="preserve">remont sanitariatów na cmentarzu komunalnym                               Opole - Półwieś </t>
  </si>
  <si>
    <t>zakup usług remontowych</t>
  </si>
  <si>
    <t xml:space="preserve">zakup usług pozostałych (realizowane wg.porozumień z organami administracji rządowej) </t>
  </si>
  <si>
    <t>wydatki inwestycyjne jednostek budżetowych w tym:</t>
  </si>
  <si>
    <t>przebudowa przepompowni wód drenażowych na cmentarzu komunalnym w Opolu  - Półwieś</t>
  </si>
  <si>
    <t>rozbudowa cmentarza komunalnego - Półwieś - etap I</t>
  </si>
  <si>
    <t xml:space="preserve">UM - Wydz. Inwestycji Miejskich </t>
  </si>
  <si>
    <t xml:space="preserve">budowa alejki wraz z odwodnieniem oraz przebudowa ogrodzenia na cmentarzu komunalnym przy ul. Tysiąclecia - opracowanie dokumentacji </t>
  </si>
  <si>
    <t xml:space="preserve">przebudowa wejścia do kaplicy przy ul. Cmentarnej i remont elewacji wraz z dokumentacją </t>
  </si>
  <si>
    <t xml:space="preserve">ADMINISTRACJA PUBLICZNA </t>
  </si>
  <si>
    <t>Urzędy wojewódzkie</t>
  </si>
  <si>
    <t xml:space="preserve">Starostwa powiatowe </t>
  </si>
  <si>
    <t xml:space="preserve">Rady gmin (miast i miast na prawach powiatu) </t>
  </si>
  <si>
    <t>UM-Biuro Rady Miasta</t>
  </si>
  <si>
    <t xml:space="preserve">podróże służbowe zagraniczne </t>
  </si>
  <si>
    <t xml:space="preserve">Urzędy gmin (miast i miast na prawach powiatu) </t>
  </si>
  <si>
    <t xml:space="preserve">Dotacje dla organizacji pozarządowych </t>
  </si>
  <si>
    <t xml:space="preserve">UM - Wydz. Adm. - Gosp. </t>
  </si>
  <si>
    <t xml:space="preserve">dotacja podmiotowa z budżetu dla jednostek nie zaliczanych do sektora finansów publicznych </t>
  </si>
  <si>
    <t>wydatki bieżące</t>
  </si>
  <si>
    <t>wydatki osobowe niezliczone do wynagrodzeń</t>
  </si>
  <si>
    <t>wpłaty na Państwowy Fundusz Rehabilitacji Osób Niepełnosprawnych</t>
  </si>
  <si>
    <t>w tym: remonty budynków Urzędu Miasta</t>
  </si>
  <si>
    <t>projekt zagospodarowania terenu przy WSO - Pl. Wolności</t>
  </si>
  <si>
    <t>rozbiórka wiaty murowanej i blaszanej oraz portierni przy ul. Budowlanych 4</t>
  </si>
  <si>
    <t>zakup usług dostępu do sieci Internet</t>
  </si>
  <si>
    <t>w tym:                   adaptacja budynku przy ul. Budowlanych na archiwum zakładowe - etap II</t>
  </si>
  <si>
    <t>w tym: zakupy inwestycyjne sprzętu</t>
  </si>
  <si>
    <t>zakup samochodu osobowego</t>
  </si>
  <si>
    <t>porozumienia</t>
  </si>
  <si>
    <t xml:space="preserve">komputeryzacja Urzędu Miasta Opola </t>
  </si>
  <si>
    <t xml:space="preserve">Realizacja projektu "eurząd dla mieszkańca Opolszczyzny" </t>
  </si>
  <si>
    <t>UM - Wydz. ds. Europejskich      i Planowania Rozwoju</t>
  </si>
  <si>
    <t>Komisje poborowe</t>
  </si>
  <si>
    <t>UM-Wydz.Zarządz.Kryzys., Ochr. Ludności i Spr. Obr.</t>
  </si>
  <si>
    <t>zadania zlecone</t>
  </si>
  <si>
    <t>różne wydatki na rzecz osób fizycznych</t>
  </si>
  <si>
    <t>wynagrodzenia osobowe pracowników</t>
  </si>
  <si>
    <t xml:space="preserve">UM - Wydz. Adm.-Gosp. </t>
  </si>
  <si>
    <t>dotacje celowe przekazane do samorządu województwa na zadania bieżące realizowane na podstawie porozumień (umów) między jednostkami samorządu terytorialnego</t>
  </si>
  <si>
    <t>składki na ubezpieczenia społeczne</t>
  </si>
  <si>
    <t xml:space="preserve">składki na Fundusz Pracy </t>
  </si>
  <si>
    <t xml:space="preserve">kary i odszkodowania wypłacane na rzecz osób fizycznych </t>
  </si>
  <si>
    <t>koszty postępowania sądowego i prokuratorskiego</t>
  </si>
  <si>
    <t>Obsługa Urzędu Miasta</t>
  </si>
  <si>
    <t>dodatkowe wynagrodzenie roczne</t>
  </si>
  <si>
    <t xml:space="preserve">Promocja miasta </t>
  </si>
  <si>
    <t>UM - Wydz.Gospodarki i Promocji Miasta</t>
  </si>
  <si>
    <t xml:space="preserve">Udział w konkursie "Europrodukt", kategoria Inicjatywa  samorządowa </t>
  </si>
  <si>
    <t>Informator dla mieszkańców</t>
  </si>
  <si>
    <t>URZĘDY NACZELNYCH ORGANÓW WŁADZY PAŃSTWOWEJ, KONTROLI I OCHRONY PRAWA ORAZ SĄDOWNICTWA</t>
  </si>
  <si>
    <t xml:space="preserve">Urzędy naczelnych organów władzy państwowej, kontroli i ochrony prawa </t>
  </si>
  <si>
    <t>UM - Wydz. Spraw Obywatelskich</t>
  </si>
  <si>
    <t xml:space="preserve"> </t>
  </si>
  <si>
    <t>Wybory Prezydenta Rzeczypospolitej Polskiej</t>
  </si>
  <si>
    <t xml:space="preserve">UM - Wydz. Organizacyjny </t>
  </si>
  <si>
    <t xml:space="preserve">Wybory do Sejmu i Senatu </t>
  </si>
  <si>
    <t xml:space="preserve">BEZPIECZEŃSTWO PUBLICZNE I OCHRONA PRZECIWPOŻAROWA </t>
  </si>
  <si>
    <t>zakup środków żywności</t>
  </si>
  <si>
    <t>podróże służbowe krajowe</t>
  </si>
  <si>
    <t>Ochotnicze straże pożarne</t>
  </si>
  <si>
    <t>podatek od nieruchomości</t>
  </si>
  <si>
    <t>w tym: modernizacja nadwozia samochodu na potrzeby OSP Szczepanowice</t>
  </si>
  <si>
    <t>w tym: zakup ciężkiego samochodu gaśniczego dla OSP Grudzice</t>
  </si>
  <si>
    <t>zakup urządzenia do wytwarzania mieszanek tlenowych dla płetwonurków</t>
  </si>
  <si>
    <t>Obrona cywilna</t>
  </si>
  <si>
    <t>wydatki na zakupy inwestycyjne jednostek budżetowych</t>
  </si>
  <si>
    <t>(zakup syren alarmowych)</t>
  </si>
  <si>
    <t xml:space="preserve">Zadania ratownictwa górskiego i wodnego </t>
  </si>
  <si>
    <t>UM - Wydz. Kultury, Sportu i Turystyki</t>
  </si>
  <si>
    <t xml:space="preserve">Usuwanie skutków klęsk żywiołowych </t>
  </si>
  <si>
    <t xml:space="preserve">DOCHODY OD OSÓB PRAWNYCH, OD OSÓB FIZYCZNYCH I OD INNYCH JEDNOSTEK NIEPOSIADAJĄCYCH OSOBOWOŚCI PRAWNEJ ORAZ WYDATKI ZWIĄZANE Z ICH POBOREM </t>
  </si>
  <si>
    <t>Pobór podatków, opłat i niepodatkowych należności budżetowych</t>
  </si>
  <si>
    <t>wynagrodzenia agencyjno-prowizyjne</t>
  </si>
  <si>
    <t>prowizje z tytułu opłaty targowej</t>
  </si>
  <si>
    <t xml:space="preserve">UM - Wydz. Finansowo-Księgowy </t>
  </si>
  <si>
    <t xml:space="preserve">OBSŁUGA DŁUGU PUBLICZNEGO </t>
  </si>
  <si>
    <t xml:space="preserve">Obsługa papierów wartościowych, kredytów i pożyczek jednostek samorządu terytorialnego </t>
  </si>
  <si>
    <t xml:space="preserve">UM - Wydz.Budżetu </t>
  </si>
  <si>
    <t>odsetki od samorządowych papierów wartościowych</t>
  </si>
  <si>
    <t xml:space="preserve">odsetki i dyskonto od krajowych skarbowych papierów wartościowych oraz od krajowych pożyczek i kredytów </t>
  </si>
  <si>
    <t>RÓŻNE ROZLICZENIA</t>
  </si>
  <si>
    <t>Rezerwy ogólne i celowe</t>
  </si>
  <si>
    <t>Rezerwa ogólna</t>
  </si>
  <si>
    <t>Rezerwy</t>
  </si>
  <si>
    <t>Rezerwa celowa</t>
  </si>
  <si>
    <t xml:space="preserve">Rezerwy na inwestycje i zakupy inwestycyjne </t>
  </si>
  <si>
    <t>Część równoważąca subwencji ogólnej dla powiatów</t>
  </si>
  <si>
    <t>wpłaty jednostek samorządu terytorialnego do budżetu państwa</t>
  </si>
  <si>
    <t xml:space="preserve">OŚWIATA I WYCHOWANIE </t>
  </si>
  <si>
    <t>Szkoły podstawowe</t>
  </si>
  <si>
    <t>wydatki osobowe nie zaliczone do wynagrodzeń</t>
  </si>
  <si>
    <t>odpisy na zakładowy fundusz świadczeń socjalnych</t>
  </si>
  <si>
    <t>Publiczna Szkoła Podstawowa nr 2</t>
  </si>
  <si>
    <t>w tym : remont sali gimnastycznej</t>
  </si>
  <si>
    <t>UM - Wydział Oświaty</t>
  </si>
  <si>
    <t>Publiczna Szkoła Podstawowa nr 5</t>
  </si>
  <si>
    <t>Publiczna Szkoła Podstawowa nr 7</t>
  </si>
  <si>
    <t>w tym : remont dachu</t>
  </si>
  <si>
    <t>różne opłaty i składki</t>
  </si>
  <si>
    <t xml:space="preserve"> wydatki osobowe nie zaliczone do wynagrodzeń</t>
  </si>
  <si>
    <t>zakup leków i materiałów medycznych</t>
  </si>
  <si>
    <t>Publiczna Szkoła Podstawowa nr 11</t>
  </si>
  <si>
    <t>w tym: remont sanitariatów</t>
  </si>
  <si>
    <t>Publiczna Szkoła Podstawowa nr 20</t>
  </si>
  <si>
    <t>Publiczna Szkoła Podstawowa nr 21</t>
  </si>
  <si>
    <t>w tym : remont szkolnego boiska sportowego</t>
  </si>
  <si>
    <t>Publiczna Szkoła Podstawowa nr 24</t>
  </si>
  <si>
    <t>w tym: rozbiórka byłego zakładu remontowo-budowlanego</t>
  </si>
  <si>
    <t>Zespół Szkolno-Przedszkolny Nr 1 - Publiczna Szkoła Podstawowa Nr 28</t>
  </si>
  <si>
    <t>Publiczna Szkoła Podstawowa nr 29</t>
  </si>
  <si>
    <t>w tym : remont dachu segmentu sportowego</t>
  </si>
  <si>
    <t>Szkoły podstawowe niepubliczne</t>
  </si>
  <si>
    <t>UM - Wydział Budżetu</t>
  </si>
  <si>
    <t>dotacja podmiotowa z budżetu dla niepublicznej jednostki systemu oświaty</t>
  </si>
  <si>
    <t>dotacja podmiotowa z budżetu dla publicznej jednostki systemu oświaty prowadzonej przez osobę prawną inna niż jednostka samorządu terytorialnego oraz przez osobę fizyczną</t>
  </si>
  <si>
    <t>Dotacje celowe otrzymane z budżetu państwa na realizację własnych zadań bieżących gmin (związków gmin) - wyprawki szkolne</t>
  </si>
  <si>
    <t>świadczenia społeczne</t>
  </si>
  <si>
    <t>Szkoły podstawowe specjalne</t>
  </si>
  <si>
    <t>Centrum Kształcenia Specjalnego</t>
  </si>
  <si>
    <t xml:space="preserve">Przedszkola </t>
  </si>
  <si>
    <t>składki na Fundusz Pracy</t>
  </si>
  <si>
    <t>Przedszkola niepubliczne</t>
  </si>
  <si>
    <t>Gimnazja</t>
  </si>
  <si>
    <t>Publiczne Gimnazjum nr 2</t>
  </si>
  <si>
    <t>Publiczne Gimnazjum nr 3</t>
  </si>
  <si>
    <t>w tym : wymiana i zabezpieczenie okien</t>
  </si>
  <si>
    <t>Publiczne Gimnazjum nr 4</t>
  </si>
  <si>
    <t>składki na fundusz pracy</t>
  </si>
  <si>
    <t>Gimnazja niepubliczne</t>
  </si>
  <si>
    <t xml:space="preserve">Dowożenie uczniów do szkół </t>
  </si>
  <si>
    <t>Dowóz dzieci niepełnosprawnych do Ośrodków Szkolno-Wychowawczych</t>
  </si>
  <si>
    <t xml:space="preserve">Licea ogólnokształcące </t>
  </si>
  <si>
    <t>Publiczne Liceum Ogólnokształcące Nr II</t>
  </si>
  <si>
    <t>Zespół Szkół Ogólnokształcących - Publiczne Liceum Ogólnokształcące Nr III</t>
  </si>
  <si>
    <t>wykonanie nowego sufitu w Sali gimnastycznej</t>
  </si>
  <si>
    <t>Zespół Szkół im. Prymasa Tysiąclecia - Publiczne Liceum Ogólnokształcące Nr V</t>
  </si>
  <si>
    <t xml:space="preserve">Licea ogólnokształcące niepubliczne </t>
  </si>
  <si>
    <t>Szkoły zawodowe</t>
  </si>
  <si>
    <t>Zespół Szkół Mechanicznych</t>
  </si>
  <si>
    <t>w tym: remont dachu budynku głównego</t>
  </si>
  <si>
    <t>Zespół Szkół Ekonomicznych</t>
  </si>
  <si>
    <t>w tym : wymiana i przebudowa okien bocznych klatek schodowych oraz wymiana wykładzin</t>
  </si>
  <si>
    <t>Zespół Szkół Zawodowych im. Staszica</t>
  </si>
  <si>
    <t>w tym : remont Sali gimnastycznej</t>
  </si>
  <si>
    <t xml:space="preserve">Zasadnicza Szkoła Zawodowa WZDZ - publiczna </t>
  </si>
  <si>
    <t>dotacja podmiotowa z budżetu dla publicznej jednostki systemu oświaty prowadzonej przez osobę prawną inną niż jednostka samorządu terytorialnego oraz przez osobę fizyczną</t>
  </si>
  <si>
    <t>Niepubliczne licea i technika zawodowe</t>
  </si>
  <si>
    <t>Centra kształcenia ustawicznego i praktycznego oraz ośrodki dokształcania zawodowego</t>
  </si>
  <si>
    <t>Centrum Kształcenia Praktycznego</t>
  </si>
  <si>
    <t>Komisje egzaminacyjne</t>
  </si>
  <si>
    <t>Dokształcanie i doskonalenie nauczycieli</t>
  </si>
  <si>
    <t>Dodatki motywacyjne dla dyrektorów szkół</t>
  </si>
  <si>
    <t>Odszkodowania z tytułu chorób zawodowych nauczycieli</t>
  </si>
  <si>
    <t>Odszkodowania z tytułu wypadków przy pracy</t>
  </si>
  <si>
    <t>Fundusz świadczeń socjalnych dla nauczycieli emerytów i rencistów</t>
  </si>
  <si>
    <t>Kontakty zagraniczne placówek oświatowych</t>
  </si>
  <si>
    <t>Odprawy i nagrody jubileuszowe pracowników oświaty</t>
  </si>
  <si>
    <t>Awanse zawodowe nauczycieli</t>
  </si>
  <si>
    <t>Organizacja imprez i konkursów szkolnych</t>
  </si>
  <si>
    <t>Opracowanie lokalnych standardów organizacji oświaty dla miasta Opola</t>
  </si>
  <si>
    <t>Zakup oprogramowania dla systemu zbiorczego arkusza organizacji dla szkół i naboru</t>
  </si>
  <si>
    <t>Wdrożenie oprogramowania dla systemu zbiorczego arkusza organizacji dla szkół i naboru</t>
  </si>
  <si>
    <t>Wydatki bieżące</t>
  </si>
  <si>
    <t>Realizacja programu Wspólnoty Europejskiej Socrates-Comenius</t>
  </si>
  <si>
    <t>Remonty szkolnych boisk sportowych</t>
  </si>
  <si>
    <t>Dotacje celowe otrzymane z budżetu państwa na realizację własnych zadań bieżących gmin (związków gmin) -  komisje kwalifikacyjne i egzaminacyjne powoływane do przeprowadzenia postępowania kwalifikacyjnego związanego z awansem zawodowym nauczycieli</t>
  </si>
  <si>
    <t xml:space="preserve">wynagrodzenia bezosobowe </t>
  </si>
  <si>
    <t>Wydatki na realizację własnych zadań bieżących gmin (związków gmin) - dofinansowanie pracodawcom kosztów kształcenia młodocianych pracowników</t>
  </si>
  <si>
    <t>SZKOLNICTWO WYŻSZE</t>
  </si>
  <si>
    <t>Pomoc materialna dla studentów</t>
  </si>
  <si>
    <t>Realizacja projektu "Wspieranie rozwoju edukacyjnego studentów poprzez programy stypendialne"</t>
  </si>
  <si>
    <t>UM - Wydz. Polityki Społecznej</t>
  </si>
  <si>
    <t>Stypendia i zasiłki dla studentów</t>
  </si>
  <si>
    <t>OCHRONA ZDROWIA</t>
  </si>
  <si>
    <t>Lecznictwo ambulatoryjne</t>
  </si>
  <si>
    <t>Modernizacja budynku SP ZOZ "Śródmieście" w Opolu</t>
  </si>
  <si>
    <t xml:space="preserve">UM - Wydz. Inwestycji Miejskich/ SP ZOZ "Śródmieście"  </t>
  </si>
  <si>
    <t xml:space="preserve">dotacje celowe z budżetu na finansowanie lub dofinansowanie kosztów realizacji inwestycji i zakupów inwestycyjnych innych jednostek sektora finansów publicznych </t>
  </si>
  <si>
    <t>Remont SP ZOZ Śródmieście - etap II</t>
  </si>
  <si>
    <t xml:space="preserve"> SP ZOZ "Śródmieście"  </t>
  </si>
  <si>
    <t>w tym: zakup urządzeń medycznych</t>
  </si>
  <si>
    <t>zakup sprzętu medycznego</t>
  </si>
  <si>
    <t>Programy polityki zdrowotnej</t>
  </si>
  <si>
    <t>Realizacja programu promocji i profilaktyki zdrowia - badania mammograficzne - dotacja dla SP ZOZ Centrum</t>
  </si>
  <si>
    <t xml:space="preserve">dotacja podmiotowa z budżetu dla samodzielnego publicznego zakładu opieki zdrowotnej utworzonego przez jednostkę samorządu terytorialnego </t>
  </si>
  <si>
    <t xml:space="preserve">Realizacja programu profilaktyki szczepień ochronnych przeciwko wirusowemu zapaleniu wątroby typu "B" </t>
  </si>
  <si>
    <t>dotacja podmiotowa z budżetu dla jednostek niezaliczanych do sektora finansów publicznych</t>
  </si>
  <si>
    <t xml:space="preserve">Realizacja zadań z zakresu promocji zdrowia </t>
  </si>
  <si>
    <t>Realizacja programu profilaktyki chorób układu krążenia</t>
  </si>
  <si>
    <t xml:space="preserve">w tym:  dotacja dla SP ZOZ Centrum </t>
  </si>
  <si>
    <t xml:space="preserve">dotacja dla SP ZOZ Zaodrze </t>
  </si>
  <si>
    <t xml:space="preserve">dotacja dla SP ZOZ Śródmieście </t>
  </si>
  <si>
    <t xml:space="preserve">Badania do celów sanitarno - epidemiologicznych </t>
  </si>
  <si>
    <t>Zwalczanie narkomanii</t>
  </si>
  <si>
    <t>Przeciwdziałanie alkoholizmowi</t>
  </si>
  <si>
    <t>Środki z Miejskiego Programu Profilaktyki i Rozwiązywania Problemów Alkoholowych</t>
  </si>
  <si>
    <t xml:space="preserve">świadczenia społeczne </t>
  </si>
  <si>
    <t>Składki na ubezpieczenie zdrowotne oraz świadczenia dla osób nieobjętych obowiązkiem ubezpieczenia zdrowotnego</t>
  </si>
  <si>
    <t xml:space="preserve">składki na ubezpieczenie zdrowotne </t>
  </si>
  <si>
    <t xml:space="preserve">Składki na ubezpieczenia dla dzieci </t>
  </si>
  <si>
    <t>w tym: dofinansowanie zadań z zakresu opieki paliatywno - hospicyjnej</t>
  </si>
  <si>
    <t>prowadzenie oddziału dziennego pobytu dla dzieci z porażeniem mózgowym i innymi schorzeniami układu nerwowego</t>
  </si>
  <si>
    <t>POMOC SPOŁECZNA</t>
  </si>
  <si>
    <t>w tym: zakup sprzętu komputerowego</t>
  </si>
  <si>
    <t xml:space="preserve">Domy pomocy społecznej </t>
  </si>
  <si>
    <t>zadania własne</t>
  </si>
  <si>
    <t xml:space="preserve">Dom Pomocy Społecznej w Opolu, ul.Szpitalna 17 </t>
  </si>
  <si>
    <t>Ośrodki wsparcia</t>
  </si>
  <si>
    <t>Środowiskowy Dom Samopomocy w Opolu przy                                                       ul. Mielęckiego 4a</t>
  </si>
  <si>
    <t xml:space="preserve">UM - Wydz. Polityki Społecznej </t>
  </si>
  <si>
    <t>Świadczenia rodzinne, zaliczka alimentacyjna oraz składki na ubezpieczenia emerytalne i rentowe z ubezpieczenia społecznego</t>
  </si>
  <si>
    <t xml:space="preserve">zadanie zlecone </t>
  </si>
  <si>
    <t>Realizacja świadczeń rodzinnych</t>
  </si>
  <si>
    <t xml:space="preserve">UM - Wydz. Świadczeń Socjalnych </t>
  </si>
  <si>
    <t xml:space="preserve">Zakupy inwestycyjne sprzętu </t>
  </si>
  <si>
    <t xml:space="preserve">Składki na ubezpieczenie zdrowotne opłacane za osoby pobierające niektóre świadczenia z pomocy społecznej </t>
  </si>
  <si>
    <t xml:space="preserve">składki na ubezpieczenia zdrowotne </t>
  </si>
  <si>
    <t>UM - Wydz. Świadczeń Socjalnych</t>
  </si>
  <si>
    <t>Dodatki mieszkaniowe</t>
  </si>
  <si>
    <t>Dokształcenie i doskonalenie nauczycieli</t>
  </si>
  <si>
    <t>Fundusz nagród do dyspozycji Prezydenta</t>
  </si>
  <si>
    <t>POZOSTAŁE ZADANIA W ZAKRESIE POLITYKI SPOŁECZNEJ</t>
  </si>
  <si>
    <t>Żłobki</t>
  </si>
  <si>
    <t>Żłobek - Pomnik Matki Polki</t>
  </si>
  <si>
    <t>w tym: remont dachu</t>
  </si>
  <si>
    <t>Zespoły do spraw orzekania o niepełnosprawności</t>
  </si>
  <si>
    <t>Powiatowy Zespół ds. Orzekania o Niepełnosprawności</t>
  </si>
  <si>
    <t xml:space="preserve">Państwowy Fundusz Rehabilitacji Osób Niepełnosprawnych </t>
  </si>
  <si>
    <t>Rehabilitacja zawodowa i społeczna</t>
  </si>
  <si>
    <t>w tym: realizacja zadania w zakresie promocji i organizacji wolontariatu</t>
  </si>
  <si>
    <t xml:space="preserve">realizacja zadania w zakresie promocji zatrudnienia i aktywizacji osób pozostających bez pracy i zagrożonych zwolnieniem z pracy </t>
  </si>
  <si>
    <t xml:space="preserve">realizacja zadania w zakresie działania na rzecz osób niepełnosprawnych </t>
  </si>
  <si>
    <t xml:space="preserve">realizacja zadania w zakresie reintegracji społecznej i zawodowej osób wykluczonych społecznie </t>
  </si>
  <si>
    <t xml:space="preserve">realizacja zadania w zakresie działalności wspomagającej rozwój wspólnot i społeczności lokalnych </t>
  </si>
  <si>
    <t>EDUKACYJNA OPIEKA WYCHOWAWCZA</t>
  </si>
  <si>
    <t>Placówki wychowania pozaszkolnego</t>
  </si>
  <si>
    <t>Państwowe Ognisko Plastyczne</t>
  </si>
  <si>
    <t>Internaty i bursy szkolne</t>
  </si>
  <si>
    <t>Internat przy WZDZ Opole</t>
  </si>
  <si>
    <t>Kolonie i obozy oraz inne formy wypoczynku dzieci i młodzieży szkolnej a także szkolenia młodzieży</t>
  </si>
  <si>
    <t>Wypoczynek dzieci i młodzieży</t>
  </si>
  <si>
    <t>Pomoc materialna dla uczniów</t>
  </si>
  <si>
    <t>stypendia dla uczniów</t>
  </si>
  <si>
    <t>UM-Wydział Polityki Społecznej</t>
  </si>
  <si>
    <t>UM- Wydział Oświaty</t>
  </si>
  <si>
    <t xml:space="preserve">GOSPODARKA KOMUNALNA I OCHRONA ŚRODOWISKA </t>
  </si>
  <si>
    <t xml:space="preserve">Gospodarka ściekowa i ochrona wód </t>
  </si>
  <si>
    <t>Kontrakt nr 1 - budowa sieci kanalizacyjnej w miejscowościach: Folwark, Chrzowice, Chmielowice, Żerkowice, Komprachcice-Osiny, Polska Nowa Wieś</t>
  </si>
  <si>
    <t>UM - Biuro Projektu FS</t>
  </si>
  <si>
    <t>Kontrakty usługowe nr 5, 6a, 6b: Pomoc techniczna - przygotowanie dokumentacji przetargowej</t>
  </si>
  <si>
    <t xml:space="preserve">Kontrakty nr 7: nadzór nad realizacją Projektu - Inżynier Kontraktu </t>
  </si>
  <si>
    <t xml:space="preserve"> Wydatki majątkowe niekwalifikowane związane z realizacją Programu Fundusz Spójności/ISPA - Poprawa jakości w Opolu</t>
  </si>
  <si>
    <t xml:space="preserve">Utrzymanie zieleni w miastach i gminach </t>
  </si>
  <si>
    <t>utrzymanie terenów zieleni</t>
  </si>
  <si>
    <t>utrzymanie terenów zielonych na Wyspie Bolko i w parku ZWM</t>
  </si>
  <si>
    <t>konserwacja placów zabaw na terenie gminy</t>
  </si>
  <si>
    <t>interwencyjne porządkowanie terenów zieleni</t>
  </si>
  <si>
    <t>zakupy ławek na tereny zieleni</t>
  </si>
  <si>
    <t>zakupy koszy na śmieci</t>
  </si>
  <si>
    <t>opracowanie dokumentacji na remont podziemnej części fontanny Ceres na Pl. Daszyńskiego w Opolu</t>
  </si>
  <si>
    <t>dodatkowe wynagrodzenia roczne</t>
  </si>
  <si>
    <t>Oświetlenie ulic, placów i dróg</t>
  </si>
  <si>
    <t>wydatki na oświetlenie ulic</t>
  </si>
  <si>
    <t xml:space="preserve">                     (doświetlenie ulic)</t>
  </si>
  <si>
    <t xml:space="preserve">budowa oświetlenia ul. Sienkiewicza, etap II - odcinek od ul. Dzierżona do ul. Batalionów Chłopskich </t>
  </si>
  <si>
    <t>w tym: Prezydent</t>
  </si>
  <si>
    <t>w tym: ryczałt samochodowy Prezydenta</t>
  </si>
  <si>
    <t>Związek Powiatów Polskich</t>
  </si>
  <si>
    <t>Związek Gmin Śląska Opolskiego</t>
  </si>
  <si>
    <t>Międzygminny Związek "Trias Opolski"</t>
  </si>
  <si>
    <t>Stowarzyszenie Gmin Polskich Euroregionu Pradziad</t>
  </si>
  <si>
    <t>Stowarzyszenie Samorządowe A-4</t>
  </si>
  <si>
    <t xml:space="preserve">Stowarzyszenie "Promocja Przedsiębiorczości" </t>
  </si>
  <si>
    <t>Związek Miast Polskich</t>
  </si>
  <si>
    <t>Stowarzyszenie na kupieckim Szlaku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</si>
</sst>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</numFmts>
  <fonts count="1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11"/>
      <name val="Arial CE"/>
      <family val="2"/>
    </font>
    <font>
      <sz val="10"/>
      <name val="Helv"/>
      <family val="0"/>
    </font>
    <font>
      <sz val="10"/>
      <name val="MS Sans Serif"/>
      <family val="0"/>
    </font>
    <font>
      <u val="single"/>
      <sz val="9"/>
      <color indexed="12"/>
      <name val="Arial CE"/>
      <family val="0"/>
    </font>
    <font>
      <sz val="10"/>
      <name val="Arial"/>
      <family val="0"/>
    </font>
    <font>
      <u val="single"/>
      <sz val="9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" fontId="1" fillId="3" borderId="4" xfId="0" applyNumberFormat="1" applyFont="1" applyFill="1" applyBorder="1" applyAlignment="1" quotePrefix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 quotePrefix="1">
      <alignment horizontal="center" vertical="center" wrapText="1"/>
    </xf>
    <xf numFmtId="3" fontId="1" fillId="0" borderId="2" xfId="0" applyNumberFormat="1" applyFont="1" applyFill="1" applyBorder="1" applyAlignment="1">
      <alignment horizontal="left" vertical="center" wrapText="1"/>
    </xf>
    <xf numFmtId="3" fontId="1" fillId="0" borderId="2" xfId="32" applyNumberFormat="1" applyFont="1" applyFill="1" applyBorder="1" applyAlignment="1">
      <alignment horizontal="center" vertical="center" wrapText="1"/>
      <protection/>
    </xf>
    <xf numFmtId="3" fontId="1" fillId="0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3" fontId="0" fillId="0" borderId="5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1" fillId="0" borderId="0" xfId="32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1" fontId="0" fillId="0" borderId="2" xfId="0" applyNumberFormat="1" applyFont="1" applyFill="1" applyBorder="1" applyAlignment="1" quotePrefix="1">
      <alignment horizontal="center" vertical="center" wrapText="1"/>
    </xf>
    <xf numFmtId="3" fontId="0" fillId="0" borderId="2" xfId="32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3" fontId="4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righ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1" fontId="0" fillId="0" borderId="2" xfId="32" applyNumberFormat="1" applyFont="1" applyFill="1" applyBorder="1" applyAlignment="1">
      <alignment horizontal="center" vertical="center" wrapText="1"/>
      <protection/>
    </xf>
    <xf numFmtId="3" fontId="4" fillId="0" borderId="0" xfId="32" applyNumberFormat="1" applyFont="1" applyFill="1" applyBorder="1" applyAlignment="1">
      <alignment horizontal="right" vertical="center" wrapText="1"/>
      <protection/>
    </xf>
    <xf numFmtId="3" fontId="4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left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left" vertical="center" wrapText="1"/>
    </xf>
    <xf numFmtId="3" fontId="0" fillId="0" borderId="0" xfId="32" applyNumberFormat="1" applyFont="1" applyFill="1" applyBorder="1" applyAlignment="1">
      <alignment horizontal="center" vertical="center" wrapText="1"/>
      <protection/>
    </xf>
    <xf numFmtId="3" fontId="0" fillId="0" borderId="2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3" fontId="1" fillId="0" borderId="2" xfId="0" applyNumberFormat="1" applyFont="1" applyBorder="1" applyAlignment="1">
      <alignment horizontal="center" vertical="center" wrapText="1"/>
    </xf>
    <xf numFmtId="1" fontId="1" fillId="3" borderId="4" xfId="33" applyNumberFormat="1" applyFont="1" applyFill="1" applyBorder="1" applyAlignment="1">
      <alignment horizontal="center" vertical="center" wrapText="1"/>
      <protection/>
    </xf>
    <xf numFmtId="3" fontId="1" fillId="3" borderId="4" xfId="33" applyNumberFormat="1" applyFont="1" applyFill="1" applyBorder="1" applyAlignment="1">
      <alignment horizontal="center" vertical="center" wrapText="1"/>
      <protection/>
    </xf>
    <xf numFmtId="1" fontId="1" fillId="0" borderId="2" xfId="33" applyNumberFormat="1" applyFont="1" applyFill="1" applyBorder="1" applyAlignment="1">
      <alignment horizontal="center" vertical="center" wrapText="1"/>
      <protection/>
    </xf>
    <xf numFmtId="3" fontId="1" fillId="0" borderId="2" xfId="33" applyNumberFormat="1" applyFont="1" applyFill="1" applyBorder="1" applyAlignment="1">
      <alignment horizontal="left" vertical="center" wrapText="1"/>
      <protection/>
    </xf>
    <xf numFmtId="3" fontId="1" fillId="0" borderId="2" xfId="33" applyNumberFormat="1" applyFont="1" applyFill="1" applyBorder="1" applyAlignment="1">
      <alignment horizontal="center" vertical="center" wrapText="1"/>
      <protection/>
    </xf>
    <xf numFmtId="1" fontId="0" fillId="0" borderId="2" xfId="33" applyNumberFormat="1" applyFont="1" applyFill="1" applyBorder="1" applyAlignment="1">
      <alignment horizontal="center" vertical="center" wrapText="1"/>
      <protection/>
    </xf>
    <xf numFmtId="1" fontId="0" fillId="0" borderId="2" xfId="33" applyNumberFormat="1" applyFont="1" applyFill="1" applyBorder="1" applyAlignment="1">
      <alignment horizontal="center" vertical="center" wrapText="1"/>
      <protection/>
    </xf>
    <xf numFmtId="3" fontId="4" fillId="0" borderId="2" xfId="33" applyNumberFormat="1" applyFont="1" applyFill="1" applyBorder="1" applyAlignment="1">
      <alignment horizontal="right" vertical="center" wrapText="1"/>
      <protection/>
    </xf>
    <xf numFmtId="3" fontId="0" fillId="0" borderId="2" xfId="33" applyNumberFormat="1" applyFont="1" applyFill="1" applyBorder="1" applyAlignment="1">
      <alignment horizontal="center" vertical="center" wrapText="1"/>
      <protection/>
    </xf>
    <xf numFmtId="3" fontId="0" fillId="0" borderId="2" xfId="33" applyNumberFormat="1" applyFont="1" applyFill="1" applyBorder="1" applyAlignment="1">
      <alignment horizontal="center" vertical="center" wrapText="1"/>
      <protection/>
    </xf>
    <xf numFmtId="49" fontId="1" fillId="0" borderId="2" xfId="33" applyNumberFormat="1" applyFont="1" applyFill="1" applyBorder="1" applyAlignment="1">
      <alignment horizontal="center" vertical="center" wrapText="1"/>
      <protection/>
    </xf>
    <xf numFmtId="3" fontId="4" fillId="0" borderId="2" xfId="33" applyNumberFormat="1" applyFont="1" applyFill="1" applyBorder="1" applyAlignment="1">
      <alignment horizontal="right" vertical="center" wrapText="1"/>
      <protection/>
    </xf>
    <xf numFmtId="1" fontId="1" fillId="0" borderId="2" xfId="33" applyNumberFormat="1" applyFont="1" applyFill="1" applyBorder="1" applyAlignment="1">
      <alignment horizontal="center" vertical="center" wrapText="1"/>
      <protection/>
    </xf>
    <xf numFmtId="3" fontId="1" fillId="0" borderId="2" xfId="33" applyNumberFormat="1" applyFont="1" applyFill="1" applyBorder="1" applyAlignment="1">
      <alignment horizontal="center" vertical="center" wrapText="1"/>
      <protection/>
    </xf>
    <xf numFmtId="3" fontId="0" fillId="0" borderId="2" xfId="33" applyNumberFormat="1" applyFont="1" applyBorder="1" applyAlignment="1">
      <alignment horizontal="center" vertical="center" wrapText="1"/>
      <protection/>
    </xf>
    <xf numFmtId="3" fontId="1" fillId="0" borderId="2" xfId="33" applyNumberFormat="1" applyFont="1" applyBorder="1" applyAlignment="1">
      <alignment horizontal="center" vertical="center" wrapText="1"/>
      <protection/>
    </xf>
    <xf numFmtId="3" fontId="1" fillId="0" borderId="2" xfId="33" applyNumberFormat="1" applyFont="1" applyFill="1" applyBorder="1" applyAlignment="1">
      <alignment horizontal="left" vertical="center" wrapText="1"/>
      <protection/>
    </xf>
    <xf numFmtId="3" fontId="0" fillId="0" borderId="2" xfId="33" applyNumberFormat="1" applyFont="1" applyBorder="1" applyAlignment="1">
      <alignment horizontal="center" vertical="center" wrapText="1"/>
      <protection/>
    </xf>
    <xf numFmtId="3" fontId="1" fillId="0" borderId="2" xfId="33" applyNumberFormat="1" applyFont="1" applyBorder="1" applyAlignment="1">
      <alignment horizontal="center" vertical="center" wrapText="1"/>
      <protection/>
    </xf>
    <xf numFmtId="3" fontId="5" fillId="0" borderId="2" xfId="33" applyNumberFormat="1" applyFont="1" applyFill="1" applyBorder="1" applyAlignment="1">
      <alignment horizontal="left" vertical="center" wrapText="1"/>
      <protection/>
    </xf>
    <xf numFmtId="3" fontId="5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1" fontId="1" fillId="3" borderId="4" xfId="31" applyNumberFormat="1" applyFont="1" applyFill="1" applyBorder="1" applyAlignment="1">
      <alignment horizontal="center" vertical="center" wrapText="1"/>
      <protection/>
    </xf>
    <xf numFmtId="3" fontId="1" fillId="3" borderId="4" xfId="31" applyNumberFormat="1" applyFont="1" applyFill="1" applyBorder="1" applyAlignment="1">
      <alignment horizontal="center" vertical="center" wrapText="1"/>
      <protection/>
    </xf>
    <xf numFmtId="1" fontId="1" fillId="0" borderId="2" xfId="31" applyNumberFormat="1" applyFont="1" applyFill="1" applyBorder="1" applyAlignment="1">
      <alignment horizontal="center" vertical="center" wrapText="1"/>
      <protection/>
    </xf>
    <xf numFmtId="3" fontId="1" fillId="0" borderId="2" xfId="31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1" fontId="0" fillId="0" borderId="3" xfId="33" applyNumberFormat="1" applyFont="1" applyFill="1" applyBorder="1" applyAlignment="1">
      <alignment horizontal="center" vertical="center" wrapText="1"/>
      <protection/>
    </xf>
    <xf numFmtId="3" fontId="4" fillId="0" borderId="3" xfId="33" applyNumberFormat="1" applyFont="1" applyFill="1" applyBorder="1" applyAlignment="1">
      <alignment horizontal="right" vertical="center" wrapText="1"/>
      <protection/>
    </xf>
    <xf numFmtId="3" fontId="1" fillId="0" borderId="3" xfId="33" applyNumberFormat="1" applyFont="1" applyFill="1" applyBorder="1" applyAlignment="1">
      <alignment horizontal="center" vertical="center" wrapText="1"/>
      <protection/>
    </xf>
    <xf numFmtId="3" fontId="0" fillId="0" borderId="3" xfId="33" applyNumberFormat="1" applyFont="1" applyFill="1" applyBorder="1" applyAlignment="1">
      <alignment horizontal="center" vertical="center" wrapText="1"/>
      <protection/>
    </xf>
    <xf numFmtId="3" fontId="1" fillId="3" borderId="6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horizontal="righ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3" fontId="1" fillId="0" borderId="2" xfId="32" applyNumberFormat="1" applyFont="1" applyFill="1" applyBorder="1" applyAlignment="1">
      <alignment horizontal="centerContinuous" vertical="center" wrapText="1"/>
      <protection/>
    </xf>
    <xf numFmtId="3" fontId="0" fillId="0" borderId="2" xfId="32" applyNumberFormat="1" applyFont="1" applyFill="1" applyBorder="1" applyAlignment="1">
      <alignment horizontal="centerContinuous" vertical="center" wrapText="1"/>
      <protection/>
    </xf>
    <xf numFmtId="49" fontId="1" fillId="0" borderId="0" xfId="0" applyNumberFormat="1" applyFont="1" applyBorder="1" applyAlignment="1">
      <alignment horizontal="center" vertical="center" wrapText="1"/>
    </xf>
    <xf numFmtId="3" fontId="6" fillId="3" borderId="4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</cellXfs>
  <cellStyles count="23">
    <cellStyle name="Normal" xfId="0"/>
    <cellStyle name="_laroux" xfId="16"/>
    <cellStyle name="_laroux_UKWYD98A" xfId="17"/>
    <cellStyle name="_laroux_Wyd§-30.11 (2)" xfId="18"/>
    <cellStyle name="_laroux_Wyd§-30.9-(2)aktualne (2)" xfId="19"/>
    <cellStyle name="_laroux_Wyd§-31.12.98r (2)" xfId="20"/>
    <cellStyle name="_laroux_WYDAT98" xfId="21"/>
    <cellStyle name="Comma [0]_laroux" xfId="22"/>
    <cellStyle name="Comma_laroux" xfId="23"/>
    <cellStyle name="Currency [0]_laroux" xfId="24"/>
    <cellStyle name="Currency_laroux" xfId="25"/>
    <cellStyle name="Comma" xfId="26"/>
    <cellStyle name="Comma [0]" xfId="27"/>
    <cellStyle name="Hyperlink" xfId="28"/>
    <cellStyle name="Normal_laroux" xfId="29"/>
    <cellStyle name="normální_laroux" xfId="30"/>
    <cellStyle name="Normalny_Wyd.-miasto_1" xfId="31"/>
    <cellStyle name="Normalny_Wyd.-miasto_1_Ukł wykonawczy 30.04" xfId="32"/>
    <cellStyle name="Normalny_Wyd.-miasto_1_Układ wykonawczy 2004" xfId="33"/>
    <cellStyle name="Followed Hyperlink" xfId="34"/>
    <cellStyle name="Percent" xfId="35"/>
    <cellStyle name="Currency" xfId="36"/>
    <cellStyle name="Currency [0]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9"/>
  <sheetViews>
    <sheetView tabSelected="1" zoomScale="90" zoomScaleNormal="90" workbookViewId="0" topLeftCell="A173">
      <selection activeCell="E192" sqref="E192"/>
    </sheetView>
  </sheetViews>
  <sheetFormatPr defaultColWidth="9.00390625" defaultRowHeight="12.75"/>
  <cols>
    <col min="1" max="1" width="5.875" style="2" customWidth="1"/>
    <col min="2" max="2" width="9.375" style="2" customWidth="1"/>
    <col min="3" max="3" width="56.375" style="2" customWidth="1"/>
    <col min="4" max="4" width="28.625" style="2" customWidth="1"/>
    <col min="5" max="5" width="12.375" style="2" bestFit="1" customWidth="1"/>
    <col min="6" max="6" width="9.125" style="2" customWidth="1"/>
    <col min="7" max="7" width="9.875" style="2" bestFit="1" customWidth="1"/>
    <col min="8" max="16384" width="9.125" style="2" customWidth="1"/>
  </cols>
  <sheetData>
    <row r="1" spans="1:5" ht="35.25" customHeight="1">
      <c r="A1" s="93" t="s">
        <v>101</v>
      </c>
      <c r="B1" s="93" t="s">
        <v>102</v>
      </c>
      <c r="C1" s="96" t="s">
        <v>103</v>
      </c>
      <c r="D1" s="1" t="s">
        <v>104</v>
      </c>
      <c r="E1" s="99" t="s">
        <v>105</v>
      </c>
    </row>
    <row r="2" spans="1:5" ht="0.75" customHeight="1" hidden="1">
      <c r="A2" s="94"/>
      <c r="B2" s="94"/>
      <c r="C2" s="97"/>
      <c r="D2" s="3"/>
      <c r="E2" s="100"/>
    </row>
    <row r="3" spans="1:5" ht="8.25" customHeight="1" hidden="1">
      <c r="A3" s="94"/>
      <c r="B3" s="94"/>
      <c r="C3" s="97"/>
      <c r="D3" s="3"/>
      <c r="E3" s="100"/>
    </row>
    <row r="4" spans="1:5" ht="19.5" customHeight="1" hidden="1">
      <c r="A4" s="95"/>
      <c r="B4" s="95"/>
      <c r="C4" s="98"/>
      <c r="D4" s="4"/>
      <c r="E4" s="101"/>
    </row>
    <row r="5" spans="1:5" ht="12.75">
      <c r="A5" s="5">
        <v>1</v>
      </c>
      <c r="B5" s="5">
        <v>2</v>
      </c>
      <c r="C5" s="6">
        <v>3</v>
      </c>
      <c r="D5" s="6">
        <v>4</v>
      </c>
      <c r="E5" s="5">
        <v>5</v>
      </c>
    </row>
    <row r="6" spans="1:5" ht="22.5" customHeight="1">
      <c r="A6" s="7" t="s">
        <v>106</v>
      </c>
      <c r="B6" s="8"/>
      <c r="C6" s="9" t="s">
        <v>107</v>
      </c>
      <c r="D6" s="9"/>
      <c r="E6" s="9">
        <f>E7+E9+E11</f>
        <v>154400</v>
      </c>
    </row>
    <row r="7" spans="1:5" ht="12.75">
      <c r="A7" s="10"/>
      <c r="B7" s="11" t="s">
        <v>108</v>
      </c>
      <c r="C7" s="12" t="s">
        <v>109</v>
      </c>
      <c r="D7" s="13" t="s">
        <v>110</v>
      </c>
      <c r="E7" s="14">
        <f>E8</f>
        <v>46400</v>
      </c>
    </row>
    <row r="8" spans="1:5" ht="12.75">
      <c r="A8" s="15"/>
      <c r="B8" s="15">
        <v>4300</v>
      </c>
      <c r="C8" s="16" t="s">
        <v>111</v>
      </c>
      <c r="D8" s="16"/>
      <c r="E8" s="17">
        <v>46400</v>
      </c>
    </row>
    <row r="9" spans="1:5" ht="12.75">
      <c r="A9" s="15"/>
      <c r="B9" s="11" t="s">
        <v>112</v>
      </c>
      <c r="C9" s="12" t="s">
        <v>113</v>
      </c>
      <c r="D9" s="13" t="s">
        <v>110</v>
      </c>
      <c r="E9" s="14">
        <f>E10</f>
        <v>5800</v>
      </c>
    </row>
    <row r="10" spans="1:5" ht="25.5">
      <c r="A10" s="15"/>
      <c r="B10" s="15">
        <v>2850</v>
      </c>
      <c r="C10" s="16" t="s">
        <v>114</v>
      </c>
      <c r="D10" s="16"/>
      <c r="E10" s="18">
        <v>5800</v>
      </c>
    </row>
    <row r="11" spans="1:5" ht="12.75">
      <c r="A11" s="10"/>
      <c r="B11" s="11" t="s">
        <v>115</v>
      </c>
      <c r="C11" s="12" t="s">
        <v>116</v>
      </c>
      <c r="D11" s="13" t="s">
        <v>110</v>
      </c>
      <c r="E11" s="14">
        <f>E14+E12</f>
        <v>102200</v>
      </c>
    </row>
    <row r="12" spans="1:5" ht="12.75">
      <c r="A12" s="10"/>
      <c r="B12" s="11"/>
      <c r="C12" s="14" t="s">
        <v>117</v>
      </c>
      <c r="D12" s="19"/>
      <c r="E12" s="14">
        <f>E13</f>
        <v>200</v>
      </c>
    </row>
    <row r="13" spans="1:5" ht="12.75">
      <c r="A13" s="10"/>
      <c r="B13" s="15">
        <v>4300</v>
      </c>
      <c r="C13" s="16" t="s">
        <v>111</v>
      </c>
      <c r="D13" s="19"/>
      <c r="E13" s="18">
        <v>200</v>
      </c>
    </row>
    <row r="14" spans="1:5" ht="12.75">
      <c r="A14" s="15"/>
      <c r="B14" s="10"/>
      <c r="C14" s="14" t="s">
        <v>118</v>
      </c>
      <c r="D14" s="20" t="s">
        <v>119</v>
      </c>
      <c r="E14" s="14">
        <f>E15</f>
        <v>102000</v>
      </c>
    </row>
    <row r="15" spans="1:5" ht="12.75">
      <c r="A15" s="15"/>
      <c r="B15" s="15">
        <v>4300</v>
      </c>
      <c r="C15" s="16" t="s">
        <v>111</v>
      </c>
      <c r="D15" s="16"/>
      <c r="E15" s="18">
        <v>102000</v>
      </c>
    </row>
    <row r="16" spans="1:5" ht="12.75">
      <c r="A16" s="15"/>
      <c r="B16" s="15"/>
      <c r="C16" s="16"/>
      <c r="D16" s="16"/>
      <c r="E16" s="18"/>
    </row>
    <row r="17" spans="1:5" ht="22.5" customHeight="1">
      <c r="A17" s="7" t="s">
        <v>120</v>
      </c>
      <c r="B17" s="8"/>
      <c r="C17" s="9" t="s">
        <v>121</v>
      </c>
      <c r="D17" s="9"/>
      <c r="E17" s="9">
        <f>E18</f>
        <v>10000</v>
      </c>
    </row>
    <row r="18" spans="1:5" ht="12.75">
      <c r="A18" s="10"/>
      <c r="B18" s="11" t="s">
        <v>122</v>
      </c>
      <c r="C18" s="12" t="s">
        <v>123</v>
      </c>
      <c r="D18" s="13" t="s">
        <v>110</v>
      </c>
      <c r="E18" s="14">
        <f>SUM(E19:E20)</f>
        <v>10000</v>
      </c>
    </row>
    <row r="19" spans="1:5" ht="12.75">
      <c r="A19" s="15"/>
      <c r="B19" s="21">
        <v>4210</v>
      </c>
      <c r="C19" s="16" t="s">
        <v>124</v>
      </c>
      <c r="D19" s="22"/>
      <c r="E19" s="18">
        <v>1000</v>
      </c>
    </row>
    <row r="20" spans="1:5" ht="12.75">
      <c r="A20" s="10"/>
      <c r="B20" s="21">
        <v>4300</v>
      </c>
      <c r="C20" s="16" t="s">
        <v>111</v>
      </c>
      <c r="D20" s="12"/>
      <c r="E20" s="18">
        <v>9000</v>
      </c>
    </row>
    <row r="21" spans="1:5" ht="12.75">
      <c r="A21" s="10"/>
      <c r="B21" s="21"/>
      <c r="C21" s="16"/>
      <c r="D21" s="12"/>
      <c r="E21" s="18"/>
    </row>
    <row r="22" spans="1:5" ht="22.5" customHeight="1">
      <c r="A22" s="8">
        <v>600</v>
      </c>
      <c r="B22" s="8"/>
      <c r="C22" s="9" t="s">
        <v>125</v>
      </c>
      <c r="D22" s="9"/>
      <c r="E22" s="9">
        <f>E23+E26+E30+E40+E44</f>
        <v>14927721</v>
      </c>
    </row>
    <row r="23" spans="1:5" s="23" customFormat="1" ht="12.75">
      <c r="A23" s="10"/>
      <c r="B23" s="10">
        <v>60004</v>
      </c>
      <c r="C23" s="12" t="s">
        <v>126</v>
      </c>
      <c r="D23" s="12"/>
      <c r="E23" s="14">
        <f>E24</f>
        <v>6450000</v>
      </c>
    </row>
    <row r="24" spans="1:5" s="23" customFormat="1" ht="12.75">
      <c r="A24" s="10"/>
      <c r="B24" s="10"/>
      <c r="C24" s="14" t="s">
        <v>127</v>
      </c>
      <c r="D24" s="14" t="s">
        <v>128</v>
      </c>
      <c r="E24" s="14">
        <f>E25</f>
        <v>6450000</v>
      </c>
    </row>
    <row r="25" spans="1:5" ht="12.75">
      <c r="A25" s="15"/>
      <c r="B25" s="15">
        <v>4300</v>
      </c>
      <c r="C25" s="16" t="s">
        <v>111</v>
      </c>
      <c r="D25" s="14"/>
      <c r="E25" s="18">
        <v>6450000</v>
      </c>
    </row>
    <row r="26" spans="1:5" ht="12.75">
      <c r="A26" s="10"/>
      <c r="B26" s="10">
        <v>60015</v>
      </c>
      <c r="C26" s="12" t="s">
        <v>129</v>
      </c>
      <c r="D26" s="12"/>
      <c r="E26" s="14">
        <f>E27</f>
        <v>529576</v>
      </c>
    </row>
    <row r="27" spans="1:5" ht="38.25">
      <c r="A27" s="10"/>
      <c r="B27" s="15"/>
      <c r="C27" s="14" t="s">
        <v>132</v>
      </c>
      <c r="D27" s="14" t="s">
        <v>133</v>
      </c>
      <c r="E27" s="14">
        <f>E28+E29</f>
        <v>529576</v>
      </c>
    </row>
    <row r="28" spans="1:5" ht="25.5">
      <c r="A28" s="10"/>
      <c r="B28" s="15">
        <v>4600</v>
      </c>
      <c r="C28" s="16" t="s">
        <v>134</v>
      </c>
      <c r="D28" s="14"/>
      <c r="E28" s="18">
        <v>483909</v>
      </c>
    </row>
    <row r="29" spans="1:5" ht="12.75">
      <c r="A29" s="10"/>
      <c r="B29" s="15">
        <v>4610</v>
      </c>
      <c r="C29" s="16" t="s">
        <v>135</v>
      </c>
      <c r="D29" s="14"/>
      <c r="E29" s="18">
        <v>45667</v>
      </c>
    </row>
    <row r="30" spans="1:5" ht="12.75">
      <c r="A30" s="10"/>
      <c r="B30" s="10">
        <v>60016</v>
      </c>
      <c r="C30" s="12" t="s">
        <v>136</v>
      </c>
      <c r="D30" s="12"/>
      <c r="E30" s="14">
        <f>E31+E35+E37</f>
        <v>7801000</v>
      </c>
    </row>
    <row r="31" spans="1:5" ht="25.5">
      <c r="A31" s="15"/>
      <c r="B31" s="10"/>
      <c r="C31" s="14" t="s">
        <v>137</v>
      </c>
      <c r="D31" s="26" t="s">
        <v>138</v>
      </c>
      <c r="E31" s="25">
        <f>E32+E33+E34</f>
        <v>1205000</v>
      </c>
    </row>
    <row r="32" spans="1:5" ht="12.75">
      <c r="A32" s="15"/>
      <c r="B32" s="15">
        <v>4300</v>
      </c>
      <c r="C32" s="16" t="s">
        <v>111</v>
      </c>
      <c r="D32" s="16"/>
      <c r="E32" s="18">
        <v>1065640</v>
      </c>
    </row>
    <row r="33" spans="1:5" ht="12.75">
      <c r="A33" s="15"/>
      <c r="B33" s="15">
        <v>4430</v>
      </c>
      <c r="C33" s="16" t="s">
        <v>139</v>
      </c>
      <c r="D33" s="16"/>
      <c r="E33" s="18">
        <v>119900</v>
      </c>
    </row>
    <row r="34" spans="1:5" ht="25.5">
      <c r="A34" s="15"/>
      <c r="B34" s="15">
        <v>4600</v>
      </c>
      <c r="C34" s="16" t="s">
        <v>134</v>
      </c>
      <c r="D34" s="16"/>
      <c r="E34" s="18">
        <v>19460</v>
      </c>
    </row>
    <row r="35" spans="1:5" ht="12.75">
      <c r="A35" s="15"/>
      <c r="B35" s="10"/>
      <c r="C35" s="14" t="s">
        <v>140</v>
      </c>
      <c r="D35" s="13" t="s">
        <v>110</v>
      </c>
      <c r="E35" s="14">
        <f>E36</f>
        <v>70000</v>
      </c>
    </row>
    <row r="36" spans="1:5" ht="12.75">
      <c r="A36" s="15"/>
      <c r="B36" s="15">
        <v>4300</v>
      </c>
      <c r="C36" s="16" t="s">
        <v>111</v>
      </c>
      <c r="E36" s="18">
        <v>70000</v>
      </c>
    </row>
    <row r="37" spans="1:5" s="27" customFormat="1" ht="12.75">
      <c r="A37" s="15"/>
      <c r="B37" s="15">
        <v>6050</v>
      </c>
      <c r="C37" s="16" t="s">
        <v>131</v>
      </c>
      <c r="D37" s="14"/>
      <c r="E37" s="18">
        <f>E39</f>
        <v>6526000</v>
      </c>
    </row>
    <row r="38" spans="1:5" ht="12.75">
      <c r="A38" s="15"/>
      <c r="B38" s="15"/>
      <c r="C38" s="28" t="s">
        <v>141</v>
      </c>
      <c r="D38" s="16"/>
      <c r="E38" s="18"/>
    </row>
    <row r="39" spans="1:5" ht="38.25">
      <c r="A39" s="15"/>
      <c r="B39" s="15"/>
      <c r="C39" s="16" t="s">
        <v>142</v>
      </c>
      <c r="D39" s="14" t="s">
        <v>143</v>
      </c>
      <c r="E39" s="18">
        <v>6526000</v>
      </c>
    </row>
    <row r="40" spans="1:5" ht="12.75">
      <c r="A40" s="15"/>
      <c r="B40" s="10">
        <v>60017</v>
      </c>
      <c r="C40" s="12" t="s">
        <v>144</v>
      </c>
      <c r="D40" s="14"/>
      <c r="E40" s="14">
        <f>E41</f>
        <v>118645</v>
      </c>
    </row>
    <row r="41" spans="1:5" ht="25.5">
      <c r="A41" s="15"/>
      <c r="B41" s="15"/>
      <c r="C41" s="14" t="s">
        <v>145</v>
      </c>
      <c r="D41" s="26" t="s">
        <v>138</v>
      </c>
      <c r="E41" s="14">
        <f>E42</f>
        <v>118645</v>
      </c>
    </row>
    <row r="42" spans="1:5" ht="12.75">
      <c r="A42" s="15"/>
      <c r="B42" s="15">
        <v>4300</v>
      </c>
      <c r="C42" s="16" t="s">
        <v>111</v>
      </c>
      <c r="D42" s="14"/>
      <c r="E42" s="18">
        <v>118645</v>
      </c>
    </row>
    <row r="43" spans="1:5" ht="12.75">
      <c r="A43" s="15"/>
      <c r="B43" s="15"/>
      <c r="C43" s="16"/>
      <c r="D43" s="14"/>
      <c r="E43" s="18"/>
    </row>
    <row r="44" spans="1:5" s="23" customFormat="1" ht="12.75">
      <c r="A44" s="10"/>
      <c r="B44" s="10">
        <v>60095</v>
      </c>
      <c r="C44" s="12" t="s">
        <v>146</v>
      </c>
      <c r="D44" s="13"/>
      <c r="E44" s="14">
        <f>E45+E48</f>
        <v>28500</v>
      </c>
    </row>
    <row r="45" spans="1:5" ht="25.5">
      <c r="A45" s="15"/>
      <c r="B45" s="15">
        <v>4300</v>
      </c>
      <c r="C45" s="16" t="s">
        <v>111</v>
      </c>
      <c r="D45" s="26" t="s">
        <v>138</v>
      </c>
      <c r="E45" s="18">
        <f>E46</f>
        <v>10000</v>
      </c>
    </row>
    <row r="46" spans="1:5" ht="25.5">
      <c r="A46" s="15"/>
      <c r="B46" s="15"/>
      <c r="C46" s="16" t="s">
        <v>147</v>
      </c>
      <c r="D46" s="13"/>
      <c r="E46" s="18">
        <v>10000</v>
      </c>
    </row>
    <row r="47" spans="1:5" ht="12.75">
      <c r="A47" s="15"/>
      <c r="B47" s="15"/>
      <c r="C47" s="16"/>
      <c r="D47" s="13"/>
      <c r="E47" s="18"/>
    </row>
    <row r="48" spans="1:5" ht="12.75">
      <c r="A48" s="15"/>
      <c r="B48" s="15">
        <v>6050</v>
      </c>
      <c r="C48" s="16" t="s">
        <v>131</v>
      </c>
      <c r="D48" s="13"/>
      <c r="E48" s="18">
        <f>E49</f>
        <v>18500</v>
      </c>
    </row>
    <row r="49" spans="1:5" ht="22.5" customHeight="1">
      <c r="A49" s="15"/>
      <c r="B49" s="15"/>
      <c r="C49" s="16" t="s">
        <v>148</v>
      </c>
      <c r="D49" s="13" t="s">
        <v>149</v>
      </c>
      <c r="E49" s="18">
        <v>18500</v>
      </c>
    </row>
    <row r="50" spans="1:5" ht="12.75">
      <c r="A50" s="15"/>
      <c r="B50" s="15"/>
      <c r="C50" s="16"/>
      <c r="D50" s="13"/>
      <c r="E50" s="18"/>
    </row>
    <row r="51" spans="1:5" ht="26.25" customHeight="1">
      <c r="A51" s="8">
        <v>630</v>
      </c>
      <c r="B51" s="8"/>
      <c r="C51" s="9" t="s">
        <v>150</v>
      </c>
      <c r="D51" s="9"/>
      <c r="E51" s="9">
        <f>E52</f>
        <v>17500</v>
      </c>
    </row>
    <row r="52" spans="1:5" s="23" customFormat="1" ht="12.75">
      <c r="A52" s="10"/>
      <c r="B52" s="10">
        <v>63001</v>
      </c>
      <c r="C52" s="12" t="s">
        <v>151</v>
      </c>
      <c r="D52" s="13"/>
      <c r="E52" s="14">
        <f>E53</f>
        <v>17500</v>
      </c>
    </row>
    <row r="53" spans="1:5" ht="25.5">
      <c r="A53" s="15"/>
      <c r="B53" s="15"/>
      <c r="C53" s="14" t="s">
        <v>152</v>
      </c>
      <c r="D53" s="13" t="s">
        <v>153</v>
      </c>
      <c r="E53" s="14">
        <f>SUM(E54:E58)</f>
        <v>17500</v>
      </c>
    </row>
    <row r="54" spans="1:5" ht="12.75">
      <c r="A54" s="15"/>
      <c r="B54" s="15">
        <v>4010</v>
      </c>
      <c r="C54" s="16" t="s">
        <v>154</v>
      </c>
      <c r="D54" s="13"/>
      <c r="E54" s="18">
        <v>7900</v>
      </c>
    </row>
    <row r="55" spans="1:5" ht="12.75">
      <c r="A55" s="15"/>
      <c r="B55" s="15">
        <v>4040</v>
      </c>
      <c r="C55" s="16" t="s">
        <v>155</v>
      </c>
      <c r="D55" s="13"/>
      <c r="E55" s="18">
        <v>970</v>
      </c>
    </row>
    <row r="56" spans="1:5" ht="12.75">
      <c r="A56" s="15"/>
      <c r="B56" s="15">
        <v>4110</v>
      </c>
      <c r="C56" s="16" t="s">
        <v>156</v>
      </c>
      <c r="D56" s="13"/>
      <c r="E56" s="18">
        <v>2390</v>
      </c>
    </row>
    <row r="57" spans="1:5" ht="12.75">
      <c r="A57" s="15"/>
      <c r="B57" s="15">
        <v>4120</v>
      </c>
      <c r="C57" s="16" t="s">
        <v>157</v>
      </c>
      <c r="D57" s="13"/>
      <c r="E57" s="18">
        <v>340</v>
      </c>
    </row>
    <row r="58" spans="1:5" ht="12.75">
      <c r="A58" s="15"/>
      <c r="B58" s="15">
        <v>4300</v>
      </c>
      <c r="C58" s="16" t="s">
        <v>158</v>
      </c>
      <c r="D58" s="13"/>
      <c r="E58" s="18">
        <v>5900</v>
      </c>
    </row>
    <row r="59" spans="1:5" ht="12.75">
      <c r="A59" s="15"/>
      <c r="B59" s="15"/>
      <c r="C59" s="16"/>
      <c r="D59" s="13"/>
      <c r="E59" s="18"/>
    </row>
    <row r="60" spans="1:5" ht="22.5" customHeight="1">
      <c r="A60" s="8">
        <v>700</v>
      </c>
      <c r="B60" s="8"/>
      <c r="C60" s="9" t="s">
        <v>159</v>
      </c>
      <c r="D60" s="9"/>
      <c r="E60" s="9">
        <f>E61+E68+E89+E104+E101</f>
        <v>31580082</v>
      </c>
    </row>
    <row r="61" spans="1:5" ht="12.75">
      <c r="A61" s="10"/>
      <c r="B61" s="10">
        <v>70001</v>
      </c>
      <c r="C61" s="29" t="s">
        <v>160</v>
      </c>
      <c r="E61" s="14">
        <f>E62+E64</f>
        <v>1003080</v>
      </c>
    </row>
    <row r="62" spans="1:5" ht="12.75">
      <c r="A62" s="10"/>
      <c r="B62" s="15">
        <v>4300</v>
      </c>
      <c r="C62" s="16" t="s">
        <v>158</v>
      </c>
      <c r="D62" s="13" t="s">
        <v>161</v>
      </c>
      <c r="E62" s="14">
        <f>E63</f>
        <v>100000</v>
      </c>
    </row>
    <row r="63" spans="1:5" ht="25.5">
      <c r="A63" s="15"/>
      <c r="B63" s="15"/>
      <c r="C63" s="30" t="s">
        <v>162</v>
      </c>
      <c r="D63" s="31"/>
      <c r="E63" s="18">
        <v>100000</v>
      </c>
    </row>
    <row r="64" spans="1:5" ht="12.75">
      <c r="A64" s="15"/>
      <c r="B64" s="15">
        <v>6050</v>
      </c>
      <c r="C64" s="30" t="s">
        <v>163</v>
      </c>
      <c r="D64" s="13" t="s">
        <v>161</v>
      </c>
      <c r="E64" s="14">
        <f>E65+E66+E67</f>
        <v>903080</v>
      </c>
    </row>
    <row r="65" spans="1:5" ht="25.5">
      <c r="A65" s="15"/>
      <c r="B65" s="15"/>
      <c r="C65" s="30" t="s">
        <v>164</v>
      </c>
      <c r="D65" s="31"/>
      <c r="E65" s="18">
        <v>120000</v>
      </c>
    </row>
    <row r="66" spans="1:5" ht="12.75">
      <c r="A66" s="15"/>
      <c r="B66" s="15"/>
      <c r="C66" s="30" t="s">
        <v>165</v>
      </c>
      <c r="D66" s="31" t="s">
        <v>119</v>
      </c>
      <c r="E66" s="18">
        <v>83080</v>
      </c>
    </row>
    <row r="67" spans="1:5" ht="38.25">
      <c r="A67" s="15"/>
      <c r="B67" s="15"/>
      <c r="C67" s="30" t="s">
        <v>166</v>
      </c>
      <c r="D67" s="31" t="s">
        <v>119</v>
      </c>
      <c r="E67" s="18">
        <v>700000</v>
      </c>
    </row>
    <row r="68" spans="1:5" s="23" customFormat="1" ht="12.75">
      <c r="A68" s="10"/>
      <c r="B68" s="10">
        <v>70004</v>
      </c>
      <c r="C68" s="12" t="s">
        <v>167</v>
      </c>
      <c r="D68" s="14"/>
      <c r="E68" s="14">
        <f>E73+E78+E70</f>
        <v>23500002</v>
      </c>
    </row>
    <row r="69" spans="1:5" ht="12.75">
      <c r="A69" s="15"/>
      <c r="B69" s="15"/>
      <c r="C69" s="32"/>
      <c r="D69" s="32"/>
      <c r="E69" s="18"/>
    </row>
    <row r="70" spans="1:5" ht="12.75">
      <c r="A70" s="15"/>
      <c r="B70" s="33">
        <v>4270</v>
      </c>
      <c r="C70" s="34" t="s">
        <v>168</v>
      </c>
      <c r="D70" s="14" t="s">
        <v>169</v>
      </c>
      <c r="E70" s="14">
        <f>E71</f>
        <v>72154</v>
      </c>
    </row>
    <row r="71" spans="1:5" ht="12.75">
      <c r="A71" s="15"/>
      <c r="B71" s="15"/>
      <c r="C71" s="35" t="s">
        <v>170</v>
      </c>
      <c r="D71" s="32"/>
      <c r="E71" s="18">
        <v>72154</v>
      </c>
    </row>
    <row r="72" spans="1:5" ht="12.75">
      <c r="A72" s="15"/>
      <c r="B72" s="15"/>
      <c r="C72" s="36"/>
      <c r="D72" s="32"/>
      <c r="E72" s="18"/>
    </row>
    <row r="73" spans="1:5" ht="12.75">
      <c r="A73" s="15"/>
      <c r="B73" s="33">
        <v>4270</v>
      </c>
      <c r="C73" s="34" t="s">
        <v>168</v>
      </c>
      <c r="D73" s="14" t="s">
        <v>171</v>
      </c>
      <c r="E73" s="14">
        <f>E74+E75+E76</f>
        <v>9975212</v>
      </c>
    </row>
    <row r="74" spans="1:5" ht="12.75">
      <c r="A74" s="15"/>
      <c r="B74" s="15"/>
      <c r="C74" s="35" t="s">
        <v>172</v>
      </c>
      <c r="D74" s="32"/>
      <c r="E74" s="18">
        <v>3704892</v>
      </c>
    </row>
    <row r="75" spans="1:5" ht="12.75">
      <c r="A75" s="15"/>
      <c r="B75" s="15"/>
      <c r="C75" s="35" t="s">
        <v>173</v>
      </c>
      <c r="D75" s="32"/>
      <c r="E75" s="18">
        <v>3098305</v>
      </c>
    </row>
    <row r="76" spans="1:5" ht="12.75">
      <c r="A76" s="15"/>
      <c r="B76" s="15"/>
      <c r="C76" s="35" t="s">
        <v>174</v>
      </c>
      <c r="D76" s="32"/>
      <c r="E76" s="18">
        <v>3172015</v>
      </c>
    </row>
    <row r="77" spans="1:5" ht="12.75">
      <c r="A77" s="15"/>
      <c r="B77" s="15"/>
      <c r="C77" s="35"/>
      <c r="D77" s="32"/>
      <c r="E77" s="18"/>
    </row>
    <row r="78" spans="1:5" ht="12.75">
      <c r="A78" s="15"/>
      <c r="B78" s="15">
        <v>4300</v>
      </c>
      <c r="C78" s="16" t="s">
        <v>111</v>
      </c>
      <c r="D78" s="14" t="s">
        <v>171</v>
      </c>
      <c r="E78" s="14">
        <f>E80+E83+E86</f>
        <v>13452636</v>
      </c>
    </row>
    <row r="79" spans="1:5" ht="12.75">
      <c r="A79" s="15"/>
      <c r="B79" s="15"/>
      <c r="C79" s="37" t="s">
        <v>141</v>
      </c>
      <c r="D79" s="32"/>
      <c r="E79" s="18"/>
    </row>
    <row r="80" spans="1:5" ht="12.75">
      <c r="A80" s="15"/>
      <c r="B80" s="15"/>
      <c r="C80" s="24" t="s">
        <v>175</v>
      </c>
      <c r="D80" s="32"/>
      <c r="E80" s="14">
        <f>E81+E82</f>
        <v>3415554</v>
      </c>
    </row>
    <row r="81" spans="1:5" ht="12.75">
      <c r="A81" s="15"/>
      <c r="B81" s="15"/>
      <c r="C81" s="35" t="s">
        <v>176</v>
      </c>
      <c r="D81" s="32"/>
      <c r="E81" s="18">
        <v>2716151</v>
      </c>
    </row>
    <row r="82" spans="1:5" ht="12.75">
      <c r="A82" s="15"/>
      <c r="B82" s="15"/>
      <c r="C82" s="35" t="s">
        <v>177</v>
      </c>
      <c r="D82" s="32"/>
      <c r="E82" s="18">
        <v>699403</v>
      </c>
    </row>
    <row r="83" spans="1:5" ht="12.75">
      <c r="A83" s="15"/>
      <c r="B83" s="15"/>
      <c r="C83" s="24" t="s">
        <v>178</v>
      </c>
      <c r="D83" s="32"/>
      <c r="E83" s="14">
        <f>E84+E85</f>
        <v>3984353</v>
      </c>
    </row>
    <row r="84" spans="1:5" ht="12.75">
      <c r="A84" s="15"/>
      <c r="B84" s="15"/>
      <c r="C84" s="35" t="s">
        <v>176</v>
      </c>
      <c r="D84" s="32"/>
      <c r="E84" s="18">
        <v>3391043</v>
      </c>
    </row>
    <row r="85" spans="1:5" ht="12.75">
      <c r="A85" s="15"/>
      <c r="B85" s="15"/>
      <c r="C85" s="35" t="s">
        <v>177</v>
      </c>
      <c r="D85" s="32"/>
      <c r="E85" s="18">
        <v>593310</v>
      </c>
    </row>
    <row r="86" spans="1:5" ht="12.75">
      <c r="A86" s="15"/>
      <c r="B86" s="15"/>
      <c r="C86" s="24" t="s">
        <v>179</v>
      </c>
      <c r="D86" s="32"/>
      <c r="E86" s="38">
        <f>E87+E88</f>
        <v>6052729</v>
      </c>
    </row>
    <row r="87" spans="1:5" ht="12.75">
      <c r="A87" s="15"/>
      <c r="B87" s="15"/>
      <c r="C87" s="16" t="s">
        <v>176</v>
      </c>
      <c r="D87" s="32"/>
      <c r="E87" s="17">
        <v>4597672</v>
      </c>
    </row>
    <row r="88" spans="1:5" ht="12.75">
      <c r="A88" s="15"/>
      <c r="B88" s="15"/>
      <c r="C88" s="16" t="s">
        <v>177</v>
      </c>
      <c r="D88" s="32"/>
      <c r="E88" s="17">
        <v>1455057</v>
      </c>
    </row>
    <row r="89" spans="1:5" ht="12.75">
      <c r="A89" s="10"/>
      <c r="B89" s="10">
        <v>70005</v>
      </c>
      <c r="C89" s="12" t="s">
        <v>180</v>
      </c>
      <c r="D89" s="13"/>
      <c r="E89" s="14">
        <f>E90+E95+E97+E99</f>
        <v>5130000</v>
      </c>
    </row>
    <row r="90" spans="1:5" ht="25.5">
      <c r="A90" s="10"/>
      <c r="B90" s="10"/>
      <c r="C90" s="14" t="s">
        <v>117</v>
      </c>
      <c r="D90" s="13" t="s">
        <v>181</v>
      </c>
      <c r="E90" s="14">
        <f>E91+E92+E93+E94</f>
        <v>4620000</v>
      </c>
    </row>
    <row r="91" spans="1:5" ht="12.75">
      <c r="A91" s="15"/>
      <c r="B91" s="15">
        <v>3030</v>
      </c>
      <c r="C91" s="16" t="s">
        <v>182</v>
      </c>
      <c r="E91" s="18">
        <v>3503000</v>
      </c>
    </row>
    <row r="92" spans="1:5" ht="12.75">
      <c r="A92" s="10"/>
      <c r="B92" s="15">
        <v>4300</v>
      </c>
      <c r="C92" s="39" t="s">
        <v>183</v>
      </c>
      <c r="D92" s="13"/>
      <c r="E92" s="18">
        <v>800000</v>
      </c>
    </row>
    <row r="93" spans="1:5" ht="12.75">
      <c r="A93" s="10"/>
      <c r="B93" s="15">
        <v>4430</v>
      </c>
      <c r="C93" s="16" t="s">
        <v>139</v>
      </c>
      <c r="D93" s="13"/>
      <c r="E93" s="18">
        <v>300000</v>
      </c>
    </row>
    <row r="94" spans="1:5" ht="12.75">
      <c r="A94" s="10"/>
      <c r="B94" s="15">
        <v>4510</v>
      </c>
      <c r="C94" s="16" t="s">
        <v>184</v>
      </c>
      <c r="D94" s="13"/>
      <c r="E94" s="18">
        <v>17000</v>
      </c>
    </row>
    <row r="95" spans="1:5" ht="25.5">
      <c r="A95" s="10"/>
      <c r="B95" s="15"/>
      <c r="C95" s="14" t="s">
        <v>185</v>
      </c>
      <c r="D95" s="13" t="s">
        <v>181</v>
      </c>
      <c r="E95" s="14">
        <f>E96</f>
        <v>250000</v>
      </c>
    </row>
    <row r="96" spans="1:5" ht="12.75">
      <c r="A96" s="10"/>
      <c r="B96" s="15">
        <v>3030</v>
      </c>
      <c r="C96" s="16" t="s">
        <v>182</v>
      </c>
      <c r="D96" s="13"/>
      <c r="E96" s="18">
        <v>250000</v>
      </c>
    </row>
    <row r="97" spans="1:5" ht="38.25">
      <c r="A97" s="10"/>
      <c r="B97" s="10"/>
      <c r="C97" s="14" t="s">
        <v>117</v>
      </c>
      <c r="D97" s="14" t="s">
        <v>186</v>
      </c>
      <c r="E97" s="14">
        <f>E98</f>
        <v>180000</v>
      </c>
    </row>
    <row r="98" spans="1:5" ht="12.75">
      <c r="A98" s="10"/>
      <c r="B98" s="15">
        <v>4300</v>
      </c>
      <c r="C98" s="39" t="s">
        <v>183</v>
      </c>
      <c r="D98" s="14"/>
      <c r="E98" s="18">
        <v>180000</v>
      </c>
    </row>
    <row r="99" spans="1:5" ht="25.5">
      <c r="A99" s="10"/>
      <c r="B99" s="15"/>
      <c r="C99" s="14" t="s">
        <v>187</v>
      </c>
      <c r="D99" s="13" t="s">
        <v>188</v>
      </c>
      <c r="E99" s="14">
        <f>E100</f>
        <v>80000</v>
      </c>
    </row>
    <row r="100" spans="1:5" ht="12.75">
      <c r="A100" s="10"/>
      <c r="B100" s="15">
        <v>4300</v>
      </c>
      <c r="C100" s="39" t="s">
        <v>183</v>
      </c>
      <c r="D100" s="13"/>
      <c r="E100" s="18">
        <v>80000</v>
      </c>
    </row>
    <row r="101" spans="1:5" s="23" customFormat="1" ht="12.75">
      <c r="A101" s="10"/>
      <c r="B101" s="10">
        <v>70021</v>
      </c>
      <c r="C101" s="40" t="s">
        <v>189</v>
      </c>
      <c r="D101" s="19"/>
      <c r="E101" s="14">
        <f>E102</f>
        <v>1660000</v>
      </c>
    </row>
    <row r="102" spans="1:5" ht="12.75">
      <c r="A102" s="10"/>
      <c r="B102" s="15"/>
      <c r="C102" s="39" t="s">
        <v>190</v>
      </c>
      <c r="D102" s="19" t="s">
        <v>191</v>
      </c>
      <c r="E102" s="18">
        <f>E103</f>
        <v>1660000</v>
      </c>
    </row>
    <row r="103" spans="1:5" ht="25.5">
      <c r="A103" s="10"/>
      <c r="B103" s="15">
        <v>6010</v>
      </c>
      <c r="C103" s="39" t="s">
        <v>192</v>
      </c>
      <c r="D103" s="19"/>
      <c r="E103" s="18">
        <v>1660000</v>
      </c>
    </row>
    <row r="104" spans="1:5" ht="12.75">
      <c r="A104" s="10"/>
      <c r="B104" s="10">
        <v>70095</v>
      </c>
      <c r="C104" s="12" t="s">
        <v>116</v>
      </c>
      <c r="E104" s="14">
        <f>E105+E107+E109</f>
        <v>287000</v>
      </c>
    </row>
    <row r="105" spans="1:5" s="27" customFormat="1" ht="12.75">
      <c r="A105" s="15"/>
      <c r="B105" s="15"/>
      <c r="C105" s="14" t="s">
        <v>193</v>
      </c>
      <c r="D105" s="13" t="s">
        <v>161</v>
      </c>
      <c r="E105" s="14">
        <f>E106</f>
        <v>5000</v>
      </c>
    </row>
    <row r="106" spans="1:5" ht="12.75">
      <c r="A106" s="15"/>
      <c r="B106" s="15">
        <v>4300</v>
      </c>
      <c r="C106" s="16" t="s">
        <v>194</v>
      </c>
      <c r="D106" s="13"/>
      <c r="E106" s="18">
        <v>5000</v>
      </c>
    </row>
    <row r="107" spans="1:5" ht="12.75">
      <c r="A107" s="15"/>
      <c r="B107" s="10"/>
      <c r="C107" s="14" t="s">
        <v>117</v>
      </c>
      <c r="D107" s="14" t="s">
        <v>195</v>
      </c>
      <c r="E107" s="14">
        <f>SUM(E108:E108)</f>
        <v>32000</v>
      </c>
    </row>
    <row r="108" spans="1:5" ht="12.75">
      <c r="A108" s="15"/>
      <c r="B108" s="15">
        <v>4300</v>
      </c>
      <c r="C108" s="35" t="s">
        <v>111</v>
      </c>
      <c r="D108" s="14"/>
      <c r="E108" s="18">
        <v>32000</v>
      </c>
    </row>
    <row r="109" spans="1:5" ht="25.5">
      <c r="A109" s="15"/>
      <c r="B109" s="15"/>
      <c r="C109" s="24" t="s">
        <v>196</v>
      </c>
      <c r="D109" s="14" t="s">
        <v>197</v>
      </c>
      <c r="E109" s="14">
        <f>E110</f>
        <v>250000</v>
      </c>
    </row>
    <row r="110" spans="1:5" ht="12.75">
      <c r="A110" s="15"/>
      <c r="B110" s="15">
        <v>4590</v>
      </c>
      <c r="C110" s="35" t="s">
        <v>198</v>
      </c>
      <c r="D110" s="14"/>
      <c r="E110" s="18">
        <v>250000</v>
      </c>
    </row>
    <row r="111" spans="1:5" ht="12.75">
      <c r="A111" s="15"/>
      <c r="B111" s="15"/>
      <c r="C111" s="35"/>
      <c r="D111" s="14"/>
      <c r="E111" s="18"/>
    </row>
    <row r="112" spans="1:5" ht="22.5" customHeight="1">
      <c r="A112" s="8">
        <v>710</v>
      </c>
      <c r="B112" s="8"/>
      <c r="C112" s="9" t="s">
        <v>199</v>
      </c>
      <c r="D112" s="9"/>
      <c r="E112" s="9">
        <f>E113+E119+E124</f>
        <v>2064680</v>
      </c>
    </row>
    <row r="113" spans="1:5" ht="12.75">
      <c r="A113" s="10"/>
      <c r="B113" s="10">
        <v>71004</v>
      </c>
      <c r="C113" s="12" t="s">
        <v>200</v>
      </c>
      <c r="E113" s="14">
        <f>E117+E114</f>
        <v>250000</v>
      </c>
    </row>
    <row r="114" spans="1:5" ht="12.75">
      <c r="A114" s="10"/>
      <c r="B114" s="10"/>
      <c r="C114" s="14" t="s">
        <v>201</v>
      </c>
      <c r="D114" s="13" t="s">
        <v>202</v>
      </c>
      <c r="E114" s="14">
        <f>E116+E115</f>
        <v>180000</v>
      </c>
    </row>
    <row r="115" spans="1:5" ht="12.75">
      <c r="A115" s="15"/>
      <c r="B115" s="15">
        <v>4170</v>
      </c>
      <c r="C115" s="16" t="s">
        <v>203</v>
      </c>
      <c r="D115" s="41"/>
      <c r="E115" s="18">
        <v>21000</v>
      </c>
    </row>
    <row r="116" spans="1:5" ht="12.75">
      <c r="A116" s="10"/>
      <c r="B116" s="15">
        <v>4300</v>
      </c>
      <c r="C116" s="16" t="s">
        <v>111</v>
      </c>
      <c r="E116" s="18">
        <v>159000</v>
      </c>
    </row>
    <row r="117" spans="1:5" ht="25.5">
      <c r="A117" s="10"/>
      <c r="B117" s="10"/>
      <c r="C117" s="14" t="s">
        <v>201</v>
      </c>
      <c r="D117" s="13" t="s">
        <v>204</v>
      </c>
      <c r="E117" s="14">
        <f>E118</f>
        <v>70000</v>
      </c>
    </row>
    <row r="118" spans="1:5" ht="12.75">
      <c r="A118" s="10"/>
      <c r="B118" s="15">
        <v>4300</v>
      </c>
      <c r="C118" s="16" t="s">
        <v>111</v>
      </c>
      <c r="E118" s="18">
        <v>70000</v>
      </c>
    </row>
    <row r="119" spans="1:5" ht="25.5">
      <c r="A119" s="10"/>
      <c r="B119" s="10">
        <v>71013</v>
      </c>
      <c r="C119" s="12" t="s">
        <v>205</v>
      </c>
      <c r="D119" s="13" t="s">
        <v>181</v>
      </c>
      <c r="E119" s="14">
        <f>E123+E121</f>
        <v>175980</v>
      </c>
    </row>
    <row r="120" spans="1:5" ht="12.75">
      <c r="A120" s="10"/>
      <c r="B120" s="10"/>
      <c r="C120" s="14" t="s">
        <v>117</v>
      </c>
      <c r="D120" s="19"/>
      <c r="E120" s="14"/>
    </row>
    <row r="121" spans="1:5" ht="12.75">
      <c r="A121" s="10"/>
      <c r="B121" s="15">
        <v>4300</v>
      </c>
      <c r="C121" s="39" t="s">
        <v>111</v>
      </c>
      <c r="D121" s="19"/>
      <c r="E121" s="14">
        <v>100000</v>
      </c>
    </row>
    <row r="122" spans="1:5" ht="12.75">
      <c r="A122" s="10"/>
      <c r="B122" s="10"/>
      <c r="C122" s="14" t="s">
        <v>187</v>
      </c>
      <c r="D122" s="19" t="s">
        <v>119</v>
      </c>
      <c r="E122" s="14"/>
    </row>
    <row r="123" spans="1:5" ht="12.75">
      <c r="A123" s="10"/>
      <c r="B123" s="15">
        <v>4300</v>
      </c>
      <c r="C123" s="39" t="s">
        <v>111</v>
      </c>
      <c r="E123" s="18">
        <v>75980</v>
      </c>
    </row>
    <row r="124" spans="1:5" s="23" customFormat="1" ht="13.5" customHeight="1">
      <c r="A124" s="10"/>
      <c r="B124" s="10">
        <v>71035</v>
      </c>
      <c r="C124" s="12" t="s">
        <v>211</v>
      </c>
      <c r="D124" s="12"/>
      <c r="E124" s="14">
        <f>E125+E127+E135+E137+E130+E132</f>
        <v>1638700</v>
      </c>
    </row>
    <row r="125" spans="1:5" s="23" customFormat="1" ht="13.5" customHeight="1">
      <c r="A125" s="10"/>
      <c r="B125" s="10"/>
      <c r="C125" s="14" t="s">
        <v>212</v>
      </c>
      <c r="D125" s="13" t="s">
        <v>110</v>
      </c>
      <c r="E125" s="14">
        <f>E126</f>
        <v>867000</v>
      </c>
    </row>
    <row r="126" spans="1:5" s="23" customFormat="1" ht="13.5" customHeight="1">
      <c r="A126" s="10"/>
      <c r="B126" s="15">
        <v>4300</v>
      </c>
      <c r="C126" s="16" t="s">
        <v>111</v>
      </c>
      <c r="D126" s="16"/>
      <c r="E126" s="18">
        <v>867000</v>
      </c>
    </row>
    <row r="127" spans="1:5" s="23" customFormat="1" ht="12.75">
      <c r="A127" s="10"/>
      <c r="B127" s="15"/>
      <c r="C127" s="14" t="s">
        <v>213</v>
      </c>
      <c r="D127" s="13" t="s">
        <v>110</v>
      </c>
      <c r="E127" s="14">
        <f>SUM(E128:E129)</f>
        <v>133500</v>
      </c>
    </row>
    <row r="128" spans="1:5" s="23" customFormat="1" ht="12.75">
      <c r="A128" s="10"/>
      <c r="B128" s="15">
        <v>4260</v>
      </c>
      <c r="C128" s="16" t="s">
        <v>214</v>
      </c>
      <c r="D128" s="13"/>
      <c r="E128" s="18">
        <v>40000</v>
      </c>
    </row>
    <row r="129" spans="1:5" s="23" customFormat="1" ht="12.75">
      <c r="A129" s="10"/>
      <c r="B129" s="15">
        <v>4300</v>
      </c>
      <c r="C129" s="16" t="s">
        <v>111</v>
      </c>
      <c r="D129" s="39"/>
      <c r="E129" s="18">
        <v>93500</v>
      </c>
    </row>
    <row r="130" spans="1:5" s="23" customFormat="1" ht="25.5">
      <c r="A130" s="10"/>
      <c r="B130" s="15"/>
      <c r="C130" s="14" t="s">
        <v>215</v>
      </c>
      <c r="D130" s="13" t="s">
        <v>110</v>
      </c>
      <c r="E130" s="14">
        <f>E131</f>
        <v>64500</v>
      </c>
    </row>
    <row r="131" spans="1:5" s="23" customFormat="1" ht="38.25">
      <c r="A131" s="10"/>
      <c r="B131" s="15">
        <v>4340</v>
      </c>
      <c r="C131" s="16" t="s">
        <v>216</v>
      </c>
      <c r="D131" s="39"/>
      <c r="E131" s="18">
        <v>64500</v>
      </c>
    </row>
    <row r="132" spans="1:5" s="23" customFormat="1" ht="25.5">
      <c r="A132" s="10"/>
      <c r="B132" s="10"/>
      <c r="C132" s="14" t="s">
        <v>217</v>
      </c>
      <c r="D132" s="13" t="s">
        <v>110</v>
      </c>
      <c r="E132" s="14">
        <f>E133</f>
        <v>27000</v>
      </c>
    </row>
    <row r="133" spans="1:5" s="23" customFormat="1" ht="12.75">
      <c r="A133" s="10"/>
      <c r="B133" s="15">
        <v>4270</v>
      </c>
      <c r="C133" s="42" t="s">
        <v>218</v>
      </c>
      <c r="D133" s="39"/>
      <c r="E133" s="18">
        <v>27000</v>
      </c>
    </row>
    <row r="134" spans="1:5" s="23" customFormat="1" ht="12.75">
      <c r="A134" s="10"/>
      <c r="B134" s="15"/>
      <c r="C134" s="42"/>
      <c r="D134" s="39"/>
      <c r="E134" s="18"/>
    </row>
    <row r="135" spans="1:5" s="23" customFormat="1" ht="25.5">
      <c r="A135" s="10"/>
      <c r="B135" s="15">
        <v>4300</v>
      </c>
      <c r="C135" s="42" t="s">
        <v>219</v>
      </c>
      <c r="D135" s="13" t="s">
        <v>110</v>
      </c>
      <c r="E135" s="18">
        <v>3500</v>
      </c>
    </row>
    <row r="136" spans="1:5" s="23" customFormat="1" ht="12.75">
      <c r="A136" s="10"/>
      <c r="B136" s="15"/>
      <c r="C136" s="43"/>
      <c r="D136" s="13"/>
      <c r="E136" s="18"/>
    </row>
    <row r="137" spans="1:5" s="23" customFormat="1" ht="13.5" customHeight="1">
      <c r="A137" s="10"/>
      <c r="B137" s="15">
        <v>6050</v>
      </c>
      <c r="C137" s="16" t="s">
        <v>220</v>
      </c>
      <c r="D137" s="12"/>
      <c r="E137" s="14">
        <f>E139+E140+E141+E142</f>
        <v>543200</v>
      </c>
    </row>
    <row r="138" spans="1:5" s="23" customFormat="1" ht="13.5" customHeight="1">
      <c r="A138" s="10"/>
      <c r="B138" s="15"/>
      <c r="C138" s="28" t="s">
        <v>141</v>
      </c>
      <c r="D138" s="12"/>
      <c r="E138" s="44"/>
    </row>
    <row r="139" spans="1:5" s="23" customFormat="1" ht="25.5">
      <c r="A139" s="10"/>
      <c r="B139" s="15"/>
      <c r="C139" s="16" t="s">
        <v>221</v>
      </c>
      <c r="D139" s="13" t="s">
        <v>110</v>
      </c>
      <c r="E139" s="18">
        <v>100000</v>
      </c>
    </row>
    <row r="140" spans="1:5" s="23" customFormat="1" ht="25.5">
      <c r="A140" s="10"/>
      <c r="B140" s="15"/>
      <c r="C140" s="16" t="s">
        <v>222</v>
      </c>
      <c r="D140" s="13" t="s">
        <v>223</v>
      </c>
      <c r="E140" s="18">
        <v>268200</v>
      </c>
    </row>
    <row r="141" spans="1:5" s="23" customFormat="1" ht="38.25">
      <c r="A141" s="10"/>
      <c r="B141" s="15"/>
      <c r="C141" s="16" t="s">
        <v>224</v>
      </c>
      <c r="D141" s="13" t="s">
        <v>110</v>
      </c>
      <c r="E141" s="18">
        <v>160000</v>
      </c>
    </row>
    <row r="142" spans="1:5" s="23" customFormat="1" ht="25.5">
      <c r="A142" s="10"/>
      <c r="B142" s="15"/>
      <c r="C142" s="16" t="s">
        <v>225</v>
      </c>
      <c r="D142" s="13" t="s">
        <v>119</v>
      </c>
      <c r="E142" s="18">
        <v>15000</v>
      </c>
    </row>
    <row r="143" spans="1:5" s="23" customFormat="1" ht="12.75">
      <c r="A143" s="10"/>
      <c r="B143" s="15"/>
      <c r="C143" s="16"/>
      <c r="D143" s="13"/>
      <c r="E143" s="18"/>
    </row>
    <row r="144" spans="1:5" ht="22.5" customHeight="1">
      <c r="A144" s="8">
        <v>750</v>
      </c>
      <c r="B144" s="8"/>
      <c r="C144" s="9" t="s">
        <v>226</v>
      </c>
      <c r="D144" s="9"/>
      <c r="E144" s="9">
        <f>E145+E151+E158+E165+E209+E225</f>
        <v>33977485</v>
      </c>
    </row>
    <row r="145" spans="1:5" ht="12.75">
      <c r="A145" s="10"/>
      <c r="B145" s="10">
        <v>75011</v>
      </c>
      <c r="C145" s="12" t="s">
        <v>227</v>
      </c>
      <c r="D145" s="14" t="s">
        <v>195</v>
      </c>
      <c r="E145" s="14">
        <f>SUM(E147:E150)</f>
        <v>920548</v>
      </c>
    </row>
    <row r="146" spans="1:5" ht="12.75">
      <c r="A146" s="10"/>
      <c r="B146" s="10"/>
      <c r="C146" s="14" t="s">
        <v>187</v>
      </c>
      <c r="D146" s="14"/>
      <c r="E146" s="14"/>
    </row>
    <row r="147" spans="1:5" ht="12.75">
      <c r="A147" s="10"/>
      <c r="B147" s="15">
        <v>4010</v>
      </c>
      <c r="C147" s="39" t="s">
        <v>154</v>
      </c>
      <c r="D147" s="39"/>
      <c r="E147" s="18">
        <v>755800</v>
      </c>
    </row>
    <row r="148" spans="1:5" ht="12.75">
      <c r="A148" s="10"/>
      <c r="B148" s="15">
        <v>4110</v>
      </c>
      <c r="C148" s="39" t="s">
        <v>156</v>
      </c>
      <c r="D148" s="39"/>
      <c r="E148" s="18">
        <v>135100</v>
      </c>
    </row>
    <row r="149" spans="1:5" ht="12.75">
      <c r="A149" s="10"/>
      <c r="B149" s="15">
        <v>4120</v>
      </c>
      <c r="C149" s="39" t="s">
        <v>157</v>
      </c>
      <c r="D149" s="39"/>
      <c r="E149" s="18">
        <v>18500</v>
      </c>
    </row>
    <row r="150" spans="1:5" ht="12.75">
      <c r="A150" s="10"/>
      <c r="B150" s="15">
        <v>4440</v>
      </c>
      <c r="C150" s="39" t="s">
        <v>209</v>
      </c>
      <c r="D150" s="39"/>
      <c r="E150" s="18">
        <v>11148</v>
      </c>
    </row>
    <row r="151" spans="1:5" ht="12.75">
      <c r="A151" s="10"/>
      <c r="B151" s="10">
        <v>75020</v>
      </c>
      <c r="C151" s="12" t="s">
        <v>228</v>
      </c>
      <c r="D151" s="14" t="s">
        <v>195</v>
      </c>
      <c r="E151" s="14">
        <f>SUM(E152:E157)</f>
        <v>2275500</v>
      </c>
    </row>
    <row r="152" spans="1:5" ht="12.75">
      <c r="A152" s="15"/>
      <c r="B152" s="15">
        <v>4010</v>
      </c>
      <c r="C152" s="16" t="s">
        <v>154</v>
      </c>
      <c r="D152" s="16"/>
      <c r="E152" s="18">
        <v>548400</v>
      </c>
    </row>
    <row r="153" spans="1:5" ht="12.75">
      <c r="A153" s="15"/>
      <c r="B153" s="15">
        <v>4110</v>
      </c>
      <c r="C153" s="16" t="s">
        <v>156</v>
      </c>
      <c r="D153" s="16"/>
      <c r="E153" s="18">
        <v>98100</v>
      </c>
    </row>
    <row r="154" spans="1:5" ht="12.75">
      <c r="A154" s="15"/>
      <c r="B154" s="15">
        <v>4120</v>
      </c>
      <c r="C154" s="16" t="s">
        <v>157</v>
      </c>
      <c r="D154" s="16"/>
      <c r="E154" s="18">
        <v>13500</v>
      </c>
    </row>
    <row r="155" spans="1:5" ht="12.75">
      <c r="A155" s="15"/>
      <c r="B155" s="15">
        <v>4210</v>
      </c>
      <c r="C155" s="16" t="s">
        <v>206</v>
      </c>
      <c r="D155" s="16"/>
      <c r="E155" s="18">
        <v>1150000</v>
      </c>
    </row>
    <row r="156" spans="1:5" ht="12.75">
      <c r="A156" s="15"/>
      <c r="B156" s="15">
        <v>4300</v>
      </c>
      <c r="C156" s="39" t="s">
        <v>158</v>
      </c>
      <c r="D156" s="16"/>
      <c r="E156" s="18">
        <v>450000</v>
      </c>
    </row>
    <row r="157" spans="1:5" ht="12.75">
      <c r="A157" s="15"/>
      <c r="B157" s="15">
        <v>4440</v>
      </c>
      <c r="C157" s="16" t="s">
        <v>209</v>
      </c>
      <c r="D157" s="16"/>
      <c r="E157" s="18">
        <v>15500</v>
      </c>
    </row>
    <row r="158" spans="1:5" ht="12.75">
      <c r="A158" s="10"/>
      <c r="B158" s="10">
        <v>75022</v>
      </c>
      <c r="C158" s="12" t="s">
        <v>229</v>
      </c>
      <c r="D158" s="13" t="s">
        <v>230</v>
      </c>
      <c r="E158" s="14">
        <f>E159+E161+E162+E163+E164+E160</f>
        <v>635000</v>
      </c>
    </row>
    <row r="159" spans="1:5" ht="12.75">
      <c r="A159" s="10"/>
      <c r="B159" s="15">
        <v>3030</v>
      </c>
      <c r="C159" s="16" t="s">
        <v>182</v>
      </c>
      <c r="D159" s="12"/>
      <c r="E159" s="18">
        <v>525000</v>
      </c>
    </row>
    <row r="160" spans="1:5" ht="12.75">
      <c r="A160" s="10"/>
      <c r="B160" s="15">
        <v>4170</v>
      </c>
      <c r="C160" s="16" t="s">
        <v>203</v>
      </c>
      <c r="D160" s="12"/>
      <c r="E160" s="18">
        <v>2500</v>
      </c>
    </row>
    <row r="161" spans="1:5" ht="12.75">
      <c r="A161" s="10"/>
      <c r="B161" s="15">
        <v>4210</v>
      </c>
      <c r="C161" s="16" t="s">
        <v>206</v>
      </c>
      <c r="D161" s="12"/>
      <c r="E161" s="18">
        <v>51000</v>
      </c>
    </row>
    <row r="162" spans="1:5" ht="12.75">
      <c r="A162" s="10"/>
      <c r="B162" s="15">
        <v>4300</v>
      </c>
      <c r="C162" s="16" t="s">
        <v>158</v>
      </c>
      <c r="D162" s="12"/>
      <c r="E162" s="18">
        <v>46500</v>
      </c>
    </row>
    <row r="163" spans="1:5" ht="12.75">
      <c r="A163" s="10"/>
      <c r="B163" s="15">
        <v>4410</v>
      </c>
      <c r="C163" s="16" t="s">
        <v>208</v>
      </c>
      <c r="D163" s="12"/>
      <c r="E163" s="18">
        <v>7000</v>
      </c>
    </row>
    <row r="164" spans="1:5" ht="12.75">
      <c r="A164" s="15"/>
      <c r="B164" s="15">
        <v>4420</v>
      </c>
      <c r="C164" s="16" t="s">
        <v>231</v>
      </c>
      <c r="D164" s="16"/>
      <c r="E164" s="18">
        <v>3000</v>
      </c>
    </row>
    <row r="165" spans="1:5" ht="12.75">
      <c r="A165" s="10"/>
      <c r="B165" s="10">
        <v>75023</v>
      </c>
      <c r="C165" s="12" t="s">
        <v>232</v>
      </c>
      <c r="D165" s="14"/>
      <c r="E165" s="14">
        <f>E166+E169+E205+E195+E207+E198+E202</f>
        <v>27514737</v>
      </c>
    </row>
    <row r="166" spans="1:5" ht="12.75">
      <c r="A166" s="10"/>
      <c r="B166" s="10"/>
      <c r="C166" s="14" t="s">
        <v>233</v>
      </c>
      <c r="D166" s="14" t="s">
        <v>234</v>
      </c>
      <c r="E166" s="14">
        <f>E167</f>
        <v>80000</v>
      </c>
    </row>
    <row r="167" spans="1:5" ht="25.5">
      <c r="A167" s="15"/>
      <c r="B167" s="15">
        <v>2580</v>
      </c>
      <c r="C167" s="16" t="s">
        <v>235</v>
      </c>
      <c r="D167" s="18"/>
      <c r="E167" s="18">
        <v>80000</v>
      </c>
    </row>
    <row r="168" spans="1:5" ht="12.75">
      <c r="A168" s="15"/>
      <c r="B168" s="15"/>
      <c r="C168" s="16"/>
      <c r="D168" s="18"/>
      <c r="E168" s="18"/>
    </row>
    <row r="169" spans="1:5" ht="12.75">
      <c r="A169" s="10"/>
      <c r="B169" s="15"/>
      <c r="C169" s="14" t="s">
        <v>236</v>
      </c>
      <c r="D169" s="14" t="s">
        <v>234</v>
      </c>
      <c r="E169" s="14">
        <f>SUM(E170:E193)-E184-E185-E186-E172-E174-E176-E178-E190</f>
        <v>25800500</v>
      </c>
    </row>
    <row r="170" spans="1:5" ht="12.75">
      <c r="A170" s="10"/>
      <c r="B170" s="15">
        <v>3020</v>
      </c>
      <c r="C170" s="16" t="s">
        <v>237</v>
      </c>
      <c r="D170" s="14"/>
      <c r="E170" s="18">
        <v>10000</v>
      </c>
    </row>
    <row r="171" spans="1:5" ht="12.75">
      <c r="A171" s="10"/>
      <c r="B171" s="15">
        <v>4010</v>
      </c>
      <c r="C171" s="16" t="s">
        <v>154</v>
      </c>
      <c r="D171" s="16"/>
      <c r="E171" s="18">
        <v>15174600</v>
      </c>
    </row>
    <row r="172" spans="1:5" ht="12.75">
      <c r="A172" s="10"/>
      <c r="B172" s="15"/>
      <c r="C172" s="16" t="s">
        <v>483</v>
      </c>
      <c r="D172" s="16"/>
      <c r="E172" s="18">
        <v>121133</v>
      </c>
    </row>
    <row r="173" spans="1:5" ht="12.75">
      <c r="A173" s="10"/>
      <c r="B173" s="15">
        <v>4040</v>
      </c>
      <c r="C173" s="16" t="s">
        <v>155</v>
      </c>
      <c r="D173" s="16"/>
      <c r="E173" s="18">
        <v>1250000</v>
      </c>
    </row>
    <row r="174" spans="1:5" ht="12.75">
      <c r="A174" s="10"/>
      <c r="B174" s="15"/>
      <c r="C174" s="16" t="s">
        <v>483</v>
      </c>
      <c r="D174" s="16"/>
      <c r="E174" s="18">
        <v>5064</v>
      </c>
    </row>
    <row r="175" spans="1:5" ht="12.75">
      <c r="A175" s="10"/>
      <c r="B175" s="15">
        <v>4110</v>
      </c>
      <c r="C175" s="16" t="s">
        <v>156</v>
      </c>
      <c r="D175" s="16"/>
      <c r="E175" s="18">
        <v>2642150</v>
      </c>
    </row>
    <row r="176" spans="1:5" ht="12.75">
      <c r="A176" s="10"/>
      <c r="B176" s="15"/>
      <c r="C176" s="16" t="s">
        <v>483</v>
      </c>
      <c r="D176" s="16"/>
      <c r="E176" s="18">
        <v>12999</v>
      </c>
    </row>
    <row r="177" spans="1:5" ht="12.75">
      <c r="A177" s="10"/>
      <c r="B177" s="15">
        <v>4120</v>
      </c>
      <c r="C177" s="16" t="s">
        <v>157</v>
      </c>
      <c r="D177" s="16"/>
      <c r="E177" s="18">
        <v>403250</v>
      </c>
    </row>
    <row r="178" spans="1:5" ht="12.75">
      <c r="A178" s="10"/>
      <c r="B178" s="15"/>
      <c r="C178" s="16" t="s">
        <v>483</v>
      </c>
      <c r="D178" s="16"/>
      <c r="E178" s="18">
        <v>2979</v>
      </c>
    </row>
    <row r="179" spans="1:5" ht="25.5">
      <c r="A179" s="10"/>
      <c r="B179" s="15">
        <v>4140</v>
      </c>
      <c r="C179" s="16" t="s">
        <v>238</v>
      </c>
      <c r="D179" s="16"/>
      <c r="E179" s="18">
        <v>33000</v>
      </c>
    </row>
    <row r="180" spans="1:5" ht="12.75">
      <c r="A180" s="10"/>
      <c r="B180" s="15">
        <v>4170</v>
      </c>
      <c r="C180" s="16" t="s">
        <v>203</v>
      </c>
      <c r="D180" s="16"/>
      <c r="E180" s="18">
        <v>211050</v>
      </c>
    </row>
    <row r="181" spans="1:5" ht="12.75">
      <c r="A181" s="10"/>
      <c r="B181" s="15">
        <v>4210</v>
      </c>
      <c r="C181" s="16" t="s">
        <v>206</v>
      </c>
      <c r="D181" s="16"/>
      <c r="E181" s="18">
        <v>1363500</v>
      </c>
    </row>
    <row r="182" spans="1:5" ht="12.75">
      <c r="A182" s="10"/>
      <c r="B182" s="15">
        <v>4260</v>
      </c>
      <c r="C182" s="16" t="s">
        <v>207</v>
      </c>
      <c r="D182" s="16"/>
      <c r="E182" s="18">
        <v>800000</v>
      </c>
    </row>
    <row r="183" spans="1:5" ht="12.75">
      <c r="A183" s="10"/>
      <c r="B183" s="15">
        <v>4270</v>
      </c>
      <c r="C183" s="16" t="s">
        <v>130</v>
      </c>
      <c r="E183" s="18">
        <v>915800</v>
      </c>
    </row>
    <row r="184" spans="1:5" ht="12.75">
      <c r="A184" s="10"/>
      <c r="B184" s="15"/>
      <c r="C184" s="16" t="s">
        <v>239</v>
      </c>
      <c r="E184" s="18">
        <v>626700</v>
      </c>
    </row>
    <row r="185" spans="1:5" ht="12.75">
      <c r="A185" s="10"/>
      <c r="B185" s="15"/>
      <c r="C185" s="16" t="s">
        <v>240</v>
      </c>
      <c r="E185" s="18">
        <v>29300</v>
      </c>
    </row>
    <row r="186" spans="1:5" ht="25.5">
      <c r="A186" s="10"/>
      <c r="B186" s="15"/>
      <c r="C186" s="16" t="s">
        <v>241</v>
      </c>
      <c r="E186" s="18">
        <v>17000</v>
      </c>
    </row>
    <row r="187" spans="1:5" ht="12.75">
      <c r="A187" s="10"/>
      <c r="B187" s="15">
        <v>4300</v>
      </c>
      <c r="C187" s="16" t="s">
        <v>111</v>
      </c>
      <c r="D187" s="14"/>
      <c r="E187" s="18">
        <v>2336950</v>
      </c>
    </row>
    <row r="188" spans="1:5" ht="12.75">
      <c r="A188" s="10"/>
      <c r="B188" s="15">
        <v>4350</v>
      </c>
      <c r="C188" s="16" t="s">
        <v>242</v>
      </c>
      <c r="D188" s="14"/>
      <c r="E188" s="18">
        <v>46500</v>
      </c>
    </row>
    <row r="189" spans="1:5" ht="12.75">
      <c r="A189" s="10"/>
      <c r="B189" s="15">
        <v>4410</v>
      </c>
      <c r="C189" s="16" t="s">
        <v>208</v>
      </c>
      <c r="D189" s="14"/>
      <c r="E189" s="18">
        <v>123000</v>
      </c>
    </row>
    <row r="190" spans="1:5" ht="12.75">
      <c r="A190" s="10"/>
      <c r="B190" s="15"/>
      <c r="C190" s="16" t="s">
        <v>484</v>
      </c>
      <c r="D190" s="14"/>
      <c r="E190" s="18">
        <v>849</v>
      </c>
    </row>
    <row r="191" spans="1:5" ht="12.75">
      <c r="A191" s="10"/>
      <c r="B191" s="15">
        <v>4420</v>
      </c>
      <c r="C191" s="16" t="s">
        <v>231</v>
      </c>
      <c r="D191" s="14"/>
      <c r="E191" s="18">
        <v>67000</v>
      </c>
    </row>
    <row r="192" spans="1:5" ht="12.75">
      <c r="A192" s="10"/>
      <c r="B192" s="15">
        <v>4430</v>
      </c>
      <c r="C192" s="16" t="s">
        <v>139</v>
      </c>
      <c r="D192" s="14"/>
      <c r="E192" s="18">
        <v>62000</v>
      </c>
    </row>
    <row r="193" spans="1:5" ht="12.75">
      <c r="A193" s="10"/>
      <c r="B193" s="15">
        <v>4440</v>
      </c>
      <c r="C193" s="16" t="s">
        <v>209</v>
      </c>
      <c r="D193" s="14"/>
      <c r="E193" s="18">
        <v>361700</v>
      </c>
    </row>
    <row r="194" spans="1:5" ht="12.75">
      <c r="A194" s="10"/>
      <c r="B194" s="15"/>
      <c r="C194" s="16"/>
      <c r="D194" s="14"/>
      <c r="E194" s="18"/>
    </row>
    <row r="195" spans="1:5" ht="12.75">
      <c r="A195" s="10"/>
      <c r="B195" s="15">
        <v>6050</v>
      </c>
      <c r="C195" s="16" t="s">
        <v>131</v>
      </c>
      <c r="D195" s="14" t="s">
        <v>234</v>
      </c>
      <c r="E195" s="25">
        <f>E196</f>
        <v>613000</v>
      </c>
    </row>
    <row r="196" spans="1:5" ht="25.5">
      <c r="A196" s="10"/>
      <c r="B196" s="15"/>
      <c r="C196" s="16" t="s">
        <v>243</v>
      </c>
      <c r="D196" s="14"/>
      <c r="E196" s="18">
        <v>613000</v>
      </c>
    </row>
    <row r="197" spans="1:5" ht="12.75">
      <c r="A197" s="10"/>
      <c r="B197" s="15"/>
      <c r="C197" s="16"/>
      <c r="D197" s="14"/>
      <c r="E197" s="18"/>
    </row>
    <row r="198" spans="1:5" ht="12.75">
      <c r="A198" s="10"/>
      <c r="B198" s="15">
        <v>6060</v>
      </c>
      <c r="C198" s="16" t="s">
        <v>210</v>
      </c>
      <c r="D198" s="14" t="s">
        <v>234</v>
      </c>
      <c r="E198" s="14">
        <f>E199+E200</f>
        <v>149500</v>
      </c>
    </row>
    <row r="199" spans="1:5" ht="12.75">
      <c r="A199" s="10"/>
      <c r="B199" s="15"/>
      <c r="C199" s="16" t="s">
        <v>244</v>
      </c>
      <c r="D199" s="14"/>
      <c r="E199" s="18">
        <v>69500</v>
      </c>
    </row>
    <row r="200" spans="1:5" ht="12.75">
      <c r="A200" s="10"/>
      <c r="B200" s="15"/>
      <c r="C200" s="16" t="s">
        <v>245</v>
      </c>
      <c r="D200" s="14"/>
      <c r="E200" s="18">
        <v>80000</v>
      </c>
    </row>
    <row r="201" spans="1:5" ht="12.75">
      <c r="A201" s="10"/>
      <c r="B201" s="15"/>
      <c r="C201" s="16"/>
      <c r="D201" s="14"/>
      <c r="E201" s="18"/>
    </row>
    <row r="202" spans="1:5" ht="12.75">
      <c r="A202" s="10"/>
      <c r="B202" s="15"/>
      <c r="C202" s="45" t="s">
        <v>246</v>
      </c>
      <c r="D202" s="14" t="s">
        <v>234</v>
      </c>
      <c r="E202" s="45">
        <f>E203</f>
        <v>70000</v>
      </c>
    </row>
    <row r="203" spans="1:5" ht="12.75">
      <c r="A203" s="10"/>
      <c r="B203" s="15">
        <v>4307</v>
      </c>
      <c r="C203" s="16" t="s">
        <v>111</v>
      </c>
      <c r="D203" s="39"/>
      <c r="E203" s="18">
        <v>70000</v>
      </c>
    </row>
    <row r="204" spans="1:5" ht="12.75">
      <c r="A204" s="10"/>
      <c r="B204" s="15"/>
      <c r="C204" s="16"/>
      <c r="D204" s="14"/>
      <c r="E204" s="18"/>
    </row>
    <row r="205" spans="1:5" ht="12.75">
      <c r="A205" s="10"/>
      <c r="B205" s="15"/>
      <c r="C205" s="31" t="s">
        <v>247</v>
      </c>
      <c r="D205" s="14" t="s">
        <v>149</v>
      </c>
      <c r="E205" s="14">
        <f>E206</f>
        <v>794900</v>
      </c>
    </row>
    <row r="206" spans="1:5" ht="12.75">
      <c r="A206" s="10"/>
      <c r="B206" s="15">
        <v>6060</v>
      </c>
      <c r="C206" s="16" t="s">
        <v>210</v>
      </c>
      <c r="D206" s="14"/>
      <c r="E206" s="18">
        <v>794900</v>
      </c>
    </row>
    <row r="207" spans="1:5" ht="25.5">
      <c r="A207" s="10"/>
      <c r="B207" s="15"/>
      <c r="C207" s="14" t="s">
        <v>248</v>
      </c>
      <c r="D207" s="14" t="s">
        <v>249</v>
      </c>
      <c r="E207" s="14">
        <f>E208</f>
        <v>6837</v>
      </c>
    </row>
    <row r="208" spans="1:5" ht="12.75">
      <c r="A208" s="10"/>
      <c r="B208" s="15">
        <v>6060</v>
      </c>
      <c r="C208" s="16" t="s">
        <v>210</v>
      </c>
      <c r="D208" s="14"/>
      <c r="E208" s="18">
        <v>6837</v>
      </c>
    </row>
    <row r="209" spans="1:5" ht="25.5">
      <c r="A209" s="15"/>
      <c r="B209" s="10">
        <v>75045</v>
      </c>
      <c r="C209" s="12" t="s">
        <v>250</v>
      </c>
      <c r="D209" s="13" t="s">
        <v>251</v>
      </c>
      <c r="E209" s="14">
        <f>E211+E221</f>
        <v>37500</v>
      </c>
    </row>
    <row r="210" spans="1:5" ht="12.75">
      <c r="A210" s="15"/>
      <c r="B210" s="10"/>
      <c r="C210" s="12"/>
      <c r="D210" s="13"/>
      <c r="E210" s="14"/>
    </row>
    <row r="211" spans="1:5" ht="12.75">
      <c r="A211" s="15"/>
      <c r="B211" s="10"/>
      <c r="C211" s="14" t="s">
        <v>252</v>
      </c>
      <c r="D211" s="13"/>
      <c r="E211" s="45">
        <f>SUM(E212:E220)</f>
        <v>14500</v>
      </c>
    </row>
    <row r="212" spans="1:5" ht="12.75">
      <c r="A212" s="15"/>
      <c r="B212" s="15">
        <v>3030</v>
      </c>
      <c r="C212" s="16" t="s">
        <v>253</v>
      </c>
      <c r="D212" s="22"/>
      <c r="E212" s="18">
        <v>28</v>
      </c>
    </row>
    <row r="213" spans="1:5" ht="12.75">
      <c r="A213" s="15"/>
      <c r="B213" s="15">
        <v>4010</v>
      </c>
      <c r="C213" s="16" t="s">
        <v>254</v>
      </c>
      <c r="D213" s="22"/>
      <c r="E213" s="18">
        <v>957</v>
      </c>
    </row>
    <row r="214" spans="1:5" ht="12.75">
      <c r="A214" s="15"/>
      <c r="B214" s="15">
        <v>4110</v>
      </c>
      <c r="C214" s="16" t="s">
        <v>156</v>
      </c>
      <c r="D214" s="12"/>
      <c r="E214" s="18">
        <v>979</v>
      </c>
    </row>
    <row r="215" spans="1:5" ht="12.75">
      <c r="A215" s="15"/>
      <c r="B215" s="15">
        <v>4120</v>
      </c>
      <c r="C215" s="16" t="s">
        <v>157</v>
      </c>
      <c r="D215" s="12"/>
      <c r="E215" s="18">
        <v>309</v>
      </c>
    </row>
    <row r="216" spans="1:5" ht="12.75">
      <c r="A216" s="15"/>
      <c r="B216" s="15">
        <v>4170</v>
      </c>
      <c r="C216" s="16" t="s">
        <v>203</v>
      </c>
      <c r="D216" s="12"/>
      <c r="E216" s="18">
        <v>5000</v>
      </c>
    </row>
    <row r="217" spans="1:5" ht="12.75">
      <c r="A217" s="15"/>
      <c r="B217" s="15">
        <v>4210</v>
      </c>
      <c r="C217" s="16" t="s">
        <v>206</v>
      </c>
      <c r="D217" s="46"/>
      <c r="E217" s="18">
        <v>2277</v>
      </c>
    </row>
    <row r="218" spans="1:5" ht="12.75">
      <c r="A218" s="15"/>
      <c r="B218" s="15">
        <v>4260</v>
      </c>
      <c r="C218" s="16" t="s">
        <v>207</v>
      </c>
      <c r="D218" s="46"/>
      <c r="E218" s="18">
        <v>991</v>
      </c>
    </row>
    <row r="219" spans="1:5" ht="12.75">
      <c r="A219" s="15"/>
      <c r="B219" s="15">
        <v>4270</v>
      </c>
      <c r="C219" s="16" t="s">
        <v>218</v>
      </c>
      <c r="D219" s="47"/>
      <c r="E219" s="18">
        <v>1500</v>
      </c>
    </row>
    <row r="220" spans="1:5" ht="12.75">
      <c r="A220" s="15"/>
      <c r="B220" s="15">
        <v>4300</v>
      </c>
      <c r="C220" s="16" t="s">
        <v>111</v>
      </c>
      <c r="D220" s="47"/>
      <c r="E220" s="18">
        <v>2459</v>
      </c>
    </row>
    <row r="221" spans="1:5" ht="12.75">
      <c r="A221" s="15"/>
      <c r="B221" s="15"/>
      <c r="C221" s="14" t="s">
        <v>246</v>
      </c>
      <c r="D221" s="47"/>
      <c r="E221" s="45">
        <f>E222+E223</f>
        <v>23000</v>
      </c>
    </row>
    <row r="222" spans="1:5" ht="12.75">
      <c r="A222" s="15"/>
      <c r="B222" s="15">
        <v>4170</v>
      </c>
      <c r="C222" s="16" t="s">
        <v>203</v>
      </c>
      <c r="D222" s="47"/>
      <c r="E222" s="18">
        <v>20000</v>
      </c>
    </row>
    <row r="223" spans="1:5" ht="12.75">
      <c r="A223" s="15"/>
      <c r="B223" s="15">
        <v>4300</v>
      </c>
      <c r="C223" s="16" t="s">
        <v>111</v>
      </c>
      <c r="D223" s="47"/>
      <c r="E223" s="18">
        <v>3000</v>
      </c>
    </row>
    <row r="224" spans="1:5" ht="12.75">
      <c r="A224" s="15"/>
      <c r="B224" s="15"/>
      <c r="C224" s="16"/>
      <c r="D224" s="47"/>
      <c r="E224" s="18"/>
    </row>
    <row r="225" spans="1:5" ht="12.75">
      <c r="A225" s="10"/>
      <c r="B225" s="10">
        <v>75095</v>
      </c>
      <c r="C225" s="12" t="s">
        <v>116</v>
      </c>
      <c r="E225" s="14">
        <f>E235+E241+E226+E256+E258</f>
        <v>2594200</v>
      </c>
    </row>
    <row r="226" spans="1:5" ht="12.75">
      <c r="A226" s="10"/>
      <c r="B226" s="10"/>
      <c r="C226" s="14" t="s">
        <v>117</v>
      </c>
      <c r="D226" s="14" t="s">
        <v>255</v>
      </c>
      <c r="E226" s="14">
        <f>SUM(E227:E234)</f>
        <v>807900</v>
      </c>
    </row>
    <row r="227" spans="1:5" ht="38.25">
      <c r="A227" s="15"/>
      <c r="B227" s="15">
        <v>2330</v>
      </c>
      <c r="C227" s="16" t="s">
        <v>256</v>
      </c>
      <c r="D227" s="18"/>
      <c r="E227" s="18">
        <v>10000</v>
      </c>
    </row>
    <row r="228" spans="1:5" ht="12.75">
      <c r="A228" s="15"/>
      <c r="B228" s="15">
        <v>4110</v>
      </c>
      <c r="C228" s="16" t="s">
        <v>257</v>
      </c>
      <c r="D228" s="18"/>
      <c r="E228" s="18">
        <v>32800</v>
      </c>
    </row>
    <row r="229" spans="1:5" ht="12.75">
      <c r="A229" s="15"/>
      <c r="B229" s="15">
        <v>4120</v>
      </c>
      <c r="C229" s="16" t="s">
        <v>258</v>
      </c>
      <c r="D229" s="18"/>
      <c r="E229" s="18">
        <v>4200</v>
      </c>
    </row>
    <row r="230" spans="1:5" ht="12.75">
      <c r="A230" s="15"/>
      <c r="B230" s="15">
        <v>4170</v>
      </c>
      <c r="C230" s="16" t="s">
        <v>203</v>
      </c>
      <c r="D230" s="18"/>
      <c r="E230" s="18">
        <v>204000</v>
      </c>
    </row>
    <row r="231" spans="1:5" ht="12.75">
      <c r="A231" s="10"/>
      <c r="B231" s="15">
        <v>4210</v>
      </c>
      <c r="C231" s="16" t="s">
        <v>206</v>
      </c>
      <c r="D231" s="14"/>
      <c r="E231" s="18">
        <v>35900</v>
      </c>
    </row>
    <row r="232" spans="1:5" ht="12.75">
      <c r="A232" s="10"/>
      <c r="B232" s="15">
        <v>4300</v>
      </c>
      <c r="C232" s="35" t="s">
        <v>111</v>
      </c>
      <c r="D232" s="14"/>
      <c r="E232" s="18">
        <v>107000</v>
      </c>
    </row>
    <row r="233" spans="1:5" ht="12.75">
      <c r="A233" s="10"/>
      <c r="B233" s="15">
        <v>4590</v>
      </c>
      <c r="C233" s="35" t="s">
        <v>259</v>
      </c>
      <c r="D233" s="14"/>
      <c r="E233" s="18">
        <v>114000</v>
      </c>
    </row>
    <row r="234" spans="1:5" ht="12.75">
      <c r="A234" s="10"/>
      <c r="B234" s="15">
        <v>4610</v>
      </c>
      <c r="C234" s="35" t="s">
        <v>260</v>
      </c>
      <c r="D234" s="14"/>
      <c r="E234" s="18">
        <v>300000</v>
      </c>
    </row>
    <row r="235" spans="1:5" ht="12.75">
      <c r="A235" s="15"/>
      <c r="B235" s="15"/>
      <c r="C235" s="14" t="s">
        <v>261</v>
      </c>
      <c r="D235" s="14" t="s">
        <v>255</v>
      </c>
      <c r="E235" s="14">
        <f>SUM(E236:E240)</f>
        <v>1269800</v>
      </c>
    </row>
    <row r="236" spans="1:5" ht="12.75">
      <c r="A236" s="15"/>
      <c r="B236" s="15">
        <v>4010</v>
      </c>
      <c r="C236" s="16" t="s">
        <v>254</v>
      </c>
      <c r="D236" s="16"/>
      <c r="E236" s="18">
        <v>965300</v>
      </c>
    </row>
    <row r="237" spans="1:5" ht="12.75">
      <c r="A237" s="15"/>
      <c r="B237" s="15">
        <v>4040</v>
      </c>
      <c r="C237" s="16" t="s">
        <v>262</v>
      </c>
      <c r="D237" s="16"/>
      <c r="E237" s="18">
        <v>88500</v>
      </c>
    </row>
    <row r="238" spans="1:5" ht="12.75">
      <c r="A238" s="15"/>
      <c r="B238" s="15">
        <v>4110</v>
      </c>
      <c r="C238" s="16" t="s">
        <v>257</v>
      </c>
      <c r="D238" s="16"/>
      <c r="E238" s="18">
        <v>172550</v>
      </c>
    </row>
    <row r="239" spans="1:5" ht="12.75">
      <c r="A239" s="15"/>
      <c r="B239" s="15">
        <v>4120</v>
      </c>
      <c r="C239" s="16" t="s">
        <v>157</v>
      </c>
      <c r="D239" s="16"/>
      <c r="E239" s="18">
        <v>23650</v>
      </c>
    </row>
    <row r="240" spans="1:5" ht="12.75">
      <c r="A240" s="15"/>
      <c r="B240" s="15">
        <v>4440</v>
      </c>
      <c r="C240" s="16" t="s">
        <v>209</v>
      </c>
      <c r="D240" s="16"/>
      <c r="E240" s="18">
        <v>19800</v>
      </c>
    </row>
    <row r="241" spans="1:5" ht="25.5">
      <c r="A241" s="15"/>
      <c r="B241" s="15"/>
      <c r="C241" s="14" t="s">
        <v>263</v>
      </c>
      <c r="D241" s="13" t="s">
        <v>264</v>
      </c>
      <c r="E241" s="14">
        <f>E242+E243+E244+E245+E246</f>
        <v>400500</v>
      </c>
    </row>
    <row r="242" spans="1:5" ht="12.75">
      <c r="A242" s="15"/>
      <c r="B242" s="15">
        <v>4210</v>
      </c>
      <c r="C242" s="16" t="s">
        <v>206</v>
      </c>
      <c r="D242" s="16"/>
      <c r="E242" s="18">
        <v>4000</v>
      </c>
    </row>
    <row r="243" spans="1:5" ht="12.75">
      <c r="A243" s="15"/>
      <c r="B243" s="15">
        <v>4300</v>
      </c>
      <c r="C243" s="35" t="s">
        <v>111</v>
      </c>
      <c r="D243" s="16"/>
      <c r="E243" s="18">
        <v>237000</v>
      </c>
    </row>
    <row r="244" spans="1:5" ht="12.75">
      <c r="A244" s="15"/>
      <c r="B244" s="15">
        <v>4410</v>
      </c>
      <c r="C244" s="35" t="s">
        <v>208</v>
      </c>
      <c r="D244" s="16"/>
      <c r="E244" s="18">
        <v>1000</v>
      </c>
    </row>
    <row r="245" spans="1:5" ht="12.75">
      <c r="A245" s="15"/>
      <c r="B245" s="15">
        <v>4420</v>
      </c>
      <c r="C245" s="35" t="s">
        <v>231</v>
      </c>
      <c r="D245" s="16"/>
      <c r="E245" s="18">
        <v>3000</v>
      </c>
    </row>
    <row r="246" spans="1:5" ht="12.75">
      <c r="A246" s="15"/>
      <c r="B246" s="15">
        <v>4430</v>
      </c>
      <c r="C246" s="35" t="s">
        <v>139</v>
      </c>
      <c r="D246" s="16"/>
      <c r="E246" s="18">
        <v>155500</v>
      </c>
    </row>
    <row r="247" spans="1:5" ht="12.75">
      <c r="A247" s="15"/>
      <c r="B247" s="15"/>
      <c r="C247" s="37" t="s">
        <v>141</v>
      </c>
      <c r="D247" s="16"/>
      <c r="E247" s="18"/>
    </row>
    <row r="248" spans="1:5" ht="12.75">
      <c r="A248" s="15"/>
      <c r="B248" s="15"/>
      <c r="C248" s="35" t="s">
        <v>485</v>
      </c>
      <c r="D248" s="16"/>
      <c r="E248" s="44">
        <v>6434</v>
      </c>
    </row>
    <row r="249" spans="1:5" ht="12.75">
      <c r="A249" s="15"/>
      <c r="B249" s="15"/>
      <c r="C249" s="35" t="s">
        <v>486</v>
      </c>
      <c r="D249" s="16"/>
      <c r="E249" s="44">
        <v>19791</v>
      </c>
    </row>
    <row r="250" spans="1:5" ht="12.75">
      <c r="A250" s="15"/>
      <c r="B250" s="15"/>
      <c r="C250" s="35" t="s">
        <v>487</v>
      </c>
      <c r="D250" s="16"/>
      <c r="E250" s="44">
        <v>64400</v>
      </c>
    </row>
    <row r="251" spans="1:5" ht="12.75">
      <c r="A251" s="15"/>
      <c r="B251" s="15"/>
      <c r="C251" s="35" t="s">
        <v>488</v>
      </c>
      <c r="D251" s="16"/>
      <c r="E251" s="44">
        <v>24477</v>
      </c>
    </row>
    <row r="252" spans="1:5" ht="12.75">
      <c r="A252" s="15"/>
      <c r="B252" s="15"/>
      <c r="C252" s="35" t="s">
        <v>489</v>
      </c>
      <c r="D252" s="16"/>
      <c r="E252" s="44">
        <v>7000</v>
      </c>
    </row>
    <row r="253" spans="1:5" ht="12.75">
      <c r="A253" s="15"/>
      <c r="B253" s="15"/>
      <c r="C253" s="35" t="s">
        <v>490</v>
      </c>
      <c r="D253" s="16"/>
      <c r="E253" s="44">
        <v>600</v>
      </c>
    </row>
    <row r="254" spans="1:5" ht="12.75">
      <c r="A254" s="15"/>
      <c r="B254" s="15"/>
      <c r="C254" s="35" t="s">
        <v>491</v>
      </c>
      <c r="D254" s="16"/>
      <c r="E254" s="44">
        <v>22237</v>
      </c>
    </row>
    <row r="255" spans="1:5" ht="12.75">
      <c r="A255" s="15"/>
      <c r="B255" s="15"/>
      <c r="C255" s="35" t="s">
        <v>492</v>
      </c>
      <c r="D255" s="16"/>
      <c r="E255" s="44">
        <v>7000</v>
      </c>
    </row>
    <row r="256" spans="1:5" ht="25.5">
      <c r="A256" s="15"/>
      <c r="B256" s="15"/>
      <c r="C256" s="24" t="s">
        <v>265</v>
      </c>
      <c r="D256" s="13" t="s">
        <v>264</v>
      </c>
      <c r="E256" s="14">
        <f>E257</f>
        <v>16000</v>
      </c>
    </row>
    <row r="257" spans="1:5" ht="12.75">
      <c r="A257" s="15"/>
      <c r="B257" s="15">
        <v>4300</v>
      </c>
      <c r="C257" s="35" t="s">
        <v>111</v>
      </c>
      <c r="D257" s="16"/>
      <c r="E257" s="18">
        <v>16000</v>
      </c>
    </row>
    <row r="258" spans="1:5" ht="12.75">
      <c r="A258" s="15"/>
      <c r="B258" s="15"/>
      <c r="C258" s="24" t="s">
        <v>266</v>
      </c>
      <c r="D258" s="14" t="s">
        <v>255</v>
      </c>
      <c r="E258" s="14">
        <f>E259</f>
        <v>100000</v>
      </c>
    </row>
    <row r="259" spans="1:5" ht="12.75">
      <c r="A259" s="15"/>
      <c r="B259" s="15">
        <v>4300</v>
      </c>
      <c r="C259" s="35" t="s">
        <v>111</v>
      </c>
      <c r="D259" s="16"/>
      <c r="E259" s="18">
        <v>100000</v>
      </c>
    </row>
    <row r="260" spans="1:5" ht="12.75">
      <c r="A260" s="15"/>
      <c r="B260" s="15"/>
      <c r="C260" s="35"/>
      <c r="D260" s="16"/>
      <c r="E260" s="18"/>
    </row>
    <row r="261" spans="1:5" ht="25.5">
      <c r="A261" s="8">
        <v>751</v>
      </c>
      <c r="B261" s="8"/>
      <c r="C261" s="9" t="s">
        <v>267</v>
      </c>
      <c r="D261" s="9"/>
      <c r="E261" s="9">
        <f>E262+E277+E269</f>
        <v>500398</v>
      </c>
    </row>
    <row r="262" spans="1:5" s="27" customFormat="1" ht="25.5">
      <c r="A262" s="10"/>
      <c r="B262" s="10">
        <v>75101</v>
      </c>
      <c r="C262" s="12" t="s">
        <v>268</v>
      </c>
      <c r="D262" s="14" t="s">
        <v>269</v>
      </c>
      <c r="E262" s="14">
        <f>E267+E265+E266+E268+E264</f>
        <v>20113</v>
      </c>
    </row>
    <row r="263" spans="1:5" s="27" customFormat="1" ht="12.75">
      <c r="A263" s="10"/>
      <c r="B263" s="10"/>
      <c r="C263" s="14" t="s">
        <v>187</v>
      </c>
      <c r="D263" s="14"/>
      <c r="E263" s="14"/>
    </row>
    <row r="264" spans="1:5" s="27" customFormat="1" ht="12.75">
      <c r="A264" s="15"/>
      <c r="B264" s="15">
        <v>4010</v>
      </c>
      <c r="C264" s="16" t="s">
        <v>254</v>
      </c>
      <c r="D264" s="18"/>
      <c r="E264" s="18">
        <v>14709</v>
      </c>
    </row>
    <row r="265" spans="1:5" s="27" customFormat="1" ht="12.75">
      <c r="A265" s="10"/>
      <c r="B265" s="15">
        <v>4110</v>
      </c>
      <c r="C265" s="16" t="s">
        <v>257</v>
      </c>
      <c r="D265" s="14"/>
      <c r="E265" s="18">
        <v>3155</v>
      </c>
    </row>
    <row r="266" spans="1:5" s="27" customFormat="1" ht="12.75">
      <c r="A266" s="10"/>
      <c r="B266" s="15">
        <v>4120</v>
      </c>
      <c r="C266" s="16" t="s">
        <v>157</v>
      </c>
      <c r="D266" s="14"/>
      <c r="E266" s="18">
        <v>449</v>
      </c>
    </row>
    <row r="267" spans="1:5" s="27" customFormat="1" ht="12.75">
      <c r="A267" s="15"/>
      <c r="B267" s="15">
        <v>4210</v>
      </c>
      <c r="C267" s="16" t="s">
        <v>206</v>
      </c>
      <c r="D267" s="16"/>
      <c r="E267" s="18">
        <v>1100</v>
      </c>
    </row>
    <row r="268" spans="1:5" s="27" customFormat="1" ht="12.75">
      <c r="A268" s="15"/>
      <c r="B268" s="15">
        <v>4440</v>
      </c>
      <c r="C268" s="16" t="s">
        <v>209</v>
      </c>
      <c r="D268" s="16" t="s">
        <v>270</v>
      </c>
      <c r="E268" s="18">
        <v>700</v>
      </c>
    </row>
    <row r="269" spans="1:5" s="48" customFormat="1" ht="12.75">
      <c r="A269" s="10"/>
      <c r="B269" s="10">
        <v>75107</v>
      </c>
      <c r="C269" s="12" t="s">
        <v>271</v>
      </c>
      <c r="D269" s="14" t="s">
        <v>272</v>
      </c>
      <c r="E269" s="14">
        <f>E272+E273+E274+E275+E276+E271</f>
        <v>293030</v>
      </c>
    </row>
    <row r="270" spans="1:5" s="27" customFormat="1" ht="12.75">
      <c r="A270" s="15"/>
      <c r="B270" s="15"/>
      <c r="C270" s="14" t="s">
        <v>187</v>
      </c>
      <c r="D270" s="16"/>
      <c r="E270" s="18"/>
    </row>
    <row r="271" spans="1:5" s="27" customFormat="1" ht="12.75">
      <c r="A271" s="15"/>
      <c r="B271" s="15">
        <v>3030</v>
      </c>
      <c r="C271" s="16" t="s">
        <v>253</v>
      </c>
      <c r="D271" s="16"/>
      <c r="E271" s="18">
        <v>176400</v>
      </c>
    </row>
    <row r="272" spans="1:5" s="27" customFormat="1" ht="12.75">
      <c r="A272" s="15"/>
      <c r="B272" s="15">
        <v>4110</v>
      </c>
      <c r="C272" s="16" t="s">
        <v>257</v>
      </c>
      <c r="D272" s="16"/>
      <c r="E272" s="18">
        <v>8981</v>
      </c>
    </row>
    <row r="273" spans="1:5" s="27" customFormat="1" ht="12.75">
      <c r="A273" s="15"/>
      <c r="B273" s="15">
        <v>4120</v>
      </c>
      <c r="C273" s="16" t="s">
        <v>157</v>
      </c>
      <c r="D273" s="16"/>
      <c r="E273" s="18">
        <v>1402</v>
      </c>
    </row>
    <row r="274" spans="1:5" s="27" customFormat="1" ht="12.75">
      <c r="A274" s="15"/>
      <c r="B274" s="15">
        <v>4170</v>
      </c>
      <c r="C274" s="16" t="s">
        <v>203</v>
      </c>
      <c r="D274" s="16"/>
      <c r="E274" s="18">
        <v>62759</v>
      </c>
    </row>
    <row r="275" spans="1:5" s="27" customFormat="1" ht="12.75">
      <c r="A275" s="15"/>
      <c r="B275" s="15">
        <v>4210</v>
      </c>
      <c r="C275" s="16" t="s">
        <v>206</v>
      </c>
      <c r="D275" s="16"/>
      <c r="E275" s="18">
        <v>20717</v>
      </c>
    </row>
    <row r="276" spans="1:5" s="27" customFormat="1" ht="12.75">
      <c r="A276" s="15"/>
      <c r="B276" s="15">
        <v>4300</v>
      </c>
      <c r="C276" s="16" t="s">
        <v>158</v>
      </c>
      <c r="D276" s="16"/>
      <c r="E276" s="18">
        <v>22771</v>
      </c>
    </row>
    <row r="277" spans="1:5" s="48" customFormat="1" ht="12.75">
      <c r="A277" s="10"/>
      <c r="B277" s="10">
        <v>75108</v>
      </c>
      <c r="C277" s="12" t="s">
        <v>273</v>
      </c>
      <c r="D277" s="14" t="s">
        <v>272</v>
      </c>
      <c r="E277" s="14">
        <f>E280+E281+E282+E283+E284+E279</f>
        <v>187255</v>
      </c>
    </row>
    <row r="278" spans="1:5" s="27" customFormat="1" ht="12.75">
      <c r="A278" s="15"/>
      <c r="B278" s="15"/>
      <c r="C278" s="14" t="s">
        <v>187</v>
      </c>
      <c r="D278" s="16"/>
      <c r="E278" s="18"/>
    </row>
    <row r="279" spans="1:5" s="27" customFormat="1" ht="12.75">
      <c r="A279" s="15"/>
      <c r="B279" s="15">
        <v>3030</v>
      </c>
      <c r="C279" s="16" t="s">
        <v>253</v>
      </c>
      <c r="D279" s="16"/>
      <c r="E279" s="18">
        <v>106830</v>
      </c>
    </row>
    <row r="280" spans="1:5" s="27" customFormat="1" ht="12.75">
      <c r="A280" s="15"/>
      <c r="B280" s="15">
        <v>4110</v>
      </c>
      <c r="C280" s="16" t="s">
        <v>257</v>
      </c>
      <c r="D280" s="16"/>
      <c r="E280" s="18">
        <v>6401</v>
      </c>
    </row>
    <row r="281" spans="1:5" s="27" customFormat="1" ht="12.75">
      <c r="A281" s="15"/>
      <c r="B281" s="15">
        <v>4120</v>
      </c>
      <c r="C281" s="16" t="s">
        <v>157</v>
      </c>
      <c r="D281" s="16"/>
      <c r="E281" s="18">
        <v>996</v>
      </c>
    </row>
    <row r="282" spans="1:5" s="27" customFormat="1" ht="12.75">
      <c r="A282" s="15"/>
      <c r="B282" s="15">
        <v>4170</v>
      </c>
      <c r="C282" s="16" t="s">
        <v>203</v>
      </c>
      <c r="D282" s="16"/>
      <c r="E282" s="18">
        <v>45488</v>
      </c>
    </row>
    <row r="283" spans="1:5" s="27" customFormat="1" ht="12.75">
      <c r="A283" s="15"/>
      <c r="B283" s="15">
        <v>4210</v>
      </c>
      <c r="C283" s="16" t="s">
        <v>206</v>
      </c>
      <c r="D283" s="16"/>
      <c r="E283" s="18">
        <v>14300</v>
      </c>
    </row>
    <row r="284" spans="1:5" s="27" customFormat="1" ht="12.75">
      <c r="A284" s="15"/>
      <c r="B284" s="15">
        <v>4300</v>
      </c>
      <c r="C284" s="16" t="s">
        <v>158</v>
      </c>
      <c r="D284" s="16"/>
      <c r="E284" s="18">
        <v>13240</v>
      </c>
    </row>
    <row r="285" spans="1:5" s="27" customFormat="1" ht="12.75">
      <c r="A285" s="15"/>
      <c r="B285" s="15"/>
      <c r="C285" s="16"/>
      <c r="D285" s="18"/>
      <c r="E285" s="18"/>
    </row>
    <row r="286" spans="1:5" ht="25.5">
      <c r="A286" s="8">
        <v>754</v>
      </c>
      <c r="B286" s="8"/>
      <c r="C286" s="9" t="s">
        <v>274</v>
      </c>
      <c r="D286" s="9"/>
      <c r="E286" s="9">
        <f>E287+E304+E319+E321</f>
        <v>983600</v>
      </c>
    </row>
    <row r="287" spans="1:5" ht="25.5">
      <c r="A287" s="10"/>
      <c r="B287" s="10">
        <v>75412</v>
      </c>
      <c r="C287" s="12" t="s">
        <v>277</v>
      </c>
      <c r="D287" s="13" t="s">
        <v>251</v>
      </c>
      <c r="E287" s="14">
        <f>SUM(E288:E301)-E300</f>
        <v>746800</v>
      </c>
    </row>
    <row r="288" spans="1:5" ht="12.75">
      <c r="A288" s="15"/>
      <c r="B288" s="15">
        <v>3030</v>
      </c>
      <c r="C288" s="16" t="s">
        <v>182</v>
      </c>
      <c r="D288" s="12"/>
      <c r="E288" s="18">
        <v>12500</v>
      </c>
    </row>
    <row r="289" spans="1:5" ht="12.75">
      <c r="A289" s="15"/>
      <c r="B289" s="15">
        <v>4110</v>
      </c>
      <c r="C289" s="16" t="s">
        <v>156</v>
      </c>
      <c r="D289" s="12"/>
      <c r="E289" s="18">
        <v>6000</v>
      </c>
    </row>
    <row r="290" spans="1:5" ht="12.75">
      <c r="A290" s="15"/>
      <c r="B290" s="15">
        <v>4120</v>
      </c>
      <c r="C290" s="16" t="s">
        <v>157</v>
      </c>
      <c r="D290" s="12"/>
      <c r="E290" s="18">
        <v>1000</v>
      </c>
    </row>
    <row r="291" spans="1:5" ht="12.75">
      <c r="A291" s="15"/>
      <c r="B291" s="15">
        <v>4170</v>
      </c>
      <c r="C291" s="16" t="s">
        <v>203</v>
      </c>
      <c r="D291" s="12"/>
      <c r="E291" s="18">
        <v>59520</v>
      </c>
    </row>
    <row r="292" spans="1:5" ht="12.75">
      <c r="A292" s="15"/>
      <c r="B292" s="15">
        <v>4210</v>
      </c>
      <c r="C292" s="16" t="s">
        <v>206</v>
      </c>
      <c r="D292" s="12"/>
      <c r="E292" s="18">
        <v>56900</v>
      </c>
    </row>
    <row r="293" spans="1:5" ht="12.75">
      <c r="A293" s="15"/>
      <c r="B293" s="15">
        <v>4260</v>
      </c>
      <c r="C293" s="16" t="s">
        <v>207</v>
      </c>
      <c r="D293" s="12"/>
      <c r="E293" s="18">
        <v>48800</v>
      </c>
    </row>
    <row r="294" spans="1:5" ht="12.75">
      <c r="A294" s="15"/>
      <c r="B294" s="15">
        <v>4270</v>
      </c>
      <c r="C294" s="16" t="s">
        <v>130</v>
      </c>
      <c r="D294" s="12"/>
      <c r="E294" s="18">
        <v>25000</v>
      </c>
    </row>
    <row r="295" spans="1:5" ht="12.75">
      <c r="A295" s="15"/>
      <c r="B295" s="15">
        <v>4300</v>
      </c>
      <c r="C295" s="16" t="s">
        <v>111</v>
      </c>
      <c r="D295" s="12"/>
      <c r="E295" s="18">
        <v>16556</v>
      </c>
    </row>
    <row r="296" spans="1:5" ht="12.75">
      <c r="A296" s="15"/>
      <c r="B296" s="15">
        <v>4430</v>
      </c>
      <c r="C296" s="16" t="s">
        <v>139</v>
      </c>
      <c r="D296" s="12"/>
      <c r="E296" s="18">
        <v>36600</v>
      </c>
    </row>
    <row r="297" spans="1:5" ht="12.75">
      <c r="A297" s="15"/>
      <c r="B297" s="15">
        <v>4480</v>
      </c>
      <c r="C297" s="16" t="s">
        <v>278</v>
      </c>
      <c r="D297" s="12"/>
      <c r="E297" s="18">
        <v>16200</v>
      </c>
    </row>
    <row r="298" spans="1:5" ht="12.75">
      <c r="A298" s="15"/>
      <c r="B298" s="15">
        <v>4590</v>
      </c>
      <c r="C298" s="16" t="s">
        <v>198</v>
      </c>
      <c r="D298" s="12"/>
      <c r="E298" s="18">
        <v>2224</v>
      </c>
    </row>
    <row r="299" spans="1:5" ht="12.75">
      <c r="A299" s="15"/>
      <c r="B299" s="15">
        <v>6050</v>
      </c>
      <c r="C299" s="16" t="s">
        <v>163</v>
      </c>
      <c r="D299" s="12"/>
      <c r="E299" s="18">
        <f>E300</f>
        <v>60000</v>
      </c>
    </row>
    <row r="300" spans="1:5" ht="25.5">
      <c r="A300" s="15"/>
      <c r="B300" s="15"/>
      <c r="C300" s="16" t="s">
        <v>279</v>
      </c>
      <c r="D300" s="12"/>
      <c r="E300" s="18">
        <v>60000</v>
      </c>
    </row>
    <row r="301" spans="1:5" ht="12.75">
      <c r="A301" s="15"/>
      <c r="B301" s="15">
        <v>6060</v>
      </c>
      <c r="C301" s="16" t="s">
        <v>210</v>
      </c>
      <c r="D301" s="12"/>
      <c r="E301" s="18">
        <f>E302+E303</f>
        <v>405500</v>
      </c>
    </row>
    <row r="302" spans="1:5" ht="25.5">
      <c r="A302" s="15"/>
      <c r="B302" s="15"/>
      <c r="C302" s="16" t="s">
        <v>280</v>
      </c>
      <c r="D302" s="13" t="s">
        <v>119</v>
      </c>
      <c r="E302" s="18">
        <v>400000</v>
      </c>
    </row>
    <row r="303" spans="1:5" ht="25.5">
      <c r="A303" s="15"/>
      <c r="B303" s="15"/>
      <c r="C303" s="16" t="s">
        <v>281</v>
      </c>
      <c r="D303" s="14" t="s">
        <v>119</v>
      </c>
      <c r="E303" s="18">
        <v>5500</v>
      </c>
    </row>
    <row r="304" spans="1:5" ht="25.5">
      <c r="A304" s="10"/>
      <c r="B304" s="10">
        <v>75414</v>
      </c>
      <c r="C304" s="12" t="s">
        <v>282</v>
      </c>
      <c r="D304" s="13" t="s">
        <v>251</v>
      </c>
      <c r="E304" s="14">
        <f>E313+E306+E310</f>
        <v>72500</v>
      </c>
    </row>
    <row r="305" spans="1:5" ht="12.75">
      <c r="A305" s="10"/>
      <c r="B305" s="10"/>
      <c r="C305" s="12"/>
      <c r="D305" s="13"/>
      <c r="E305" s="14"/>
    </row>
    <row r="306" spans="1:5" ht="12.75">
      <c r="A306" s="10"/>
      <c r="B306" s="10"/>
      <c r="C306" s="14" t="s">
        <v>236</v>
      </c>
      <c r="D306" s="13" t="s">
        <v>119</v>
      </c>
      <c r="E306" s="14">
        <f>E307+E308</f>
        <v>17500</v>
      </c>
    </row>
    <row r="307" spans="1:5" ht="12.75">
      <c r="A307" s="10"/>
      <c r="B307" s="15">
        <v>4210</v>
      </c>
      <c r="C307" s="16" t="s">
        <v>206</v>
      </c>
      <c r="D307" s="13"/>
      <c r="E307" s="18">
        <v>7500</v>
      </c>
    </row>
    <row r="308" spans="1:5" ht="12.75">
      <c r="A308" s="10"/>
      <c r="B308" s="15">
        <v>4270</v>
      </c>
      <c r="C308" s="16" t="s">
        <v>130</v>
      </c>
      <c r="D308" s="13"/>
      <c r="E308" s="18">
        <v>10000</v>
      </c>
    </row>
    <row r="309" spans="1:5" ht="12.75">
      <c r="A309" s="10"/>
      <c r="B309" s="15"/>
      <c r="C309" s="16"/>
      <c r="D309" s="13"/>
      <c r="E309" s="18"/>
    </row>
    <row r="310" spans="1:5" ht="12.75">
      <c r="A310" s="10"/>
      <c r="B310" s="15">
        <v>6060</v>
      </c>
      <c r="C310" s="16" t="s">
        <v>283</v>
      </c>
      <c r="D310" s="13" t="s">
        <v>119</v>
      </c>
      <c r="E310" s="18">
        <f>E311</f>
        <v>48000</v>
      </c>
    </row>
    <row r="311" spans="1:5" ht="12.75">
      <c r="A311" s="10"/>
      <c r="B311" s="15"/>
      <c r="C311" s="16" t="s">
        <v>284</v>
      </c>
      <c r="D311" s="13"/>
      <c r="E311" s="18">
        <v>48000</v>
      </c>
    </row>
    <row r="312" spans="1:5" ht="12.75">
      <c r="A312" s="10"/>
      <c r="B312" s="10"/>
      <c r="C312" s="12"/>
      <c r="D312" s="13"/>
      <c r="E312" s="14"/>
    </row>
    <row r="313" spans="1:5" ht="12.75">
      <c r="A313" s="10"/>
      <c r="B313" s="10"/>
      <c r="C313" s="14" t="s">
        <v>187</v>
      </c>
      <c r="D313" s="13" t="s">
        <v>119</v>
      </c>
      <c r="E313" s="14">
        <f>E317+E318+E314+E315+E316</f>
        <v>7000</v>
      </c>
    </row>
    <row r="314" spans="1:5" ht="12.75">
      <c r="A314" s="15"/>
      <c r="B314" s="15">
        <v>4110</v>
      </c>
      <c r="C314" s="16" t="s">
        <v>156</v>
      </c>
      <c r="D314" s="22"/>
      <c r="E314" s="18">
        <v>101</v>
      </c>
    </row>
    <row r="315" spans="1:5" ht="12.75">
      <c r="A315" s="15"/>
      <c r="B315" s="15">
        <v>4120</v>
      </c>
      <c r="C315" s="16" t="s">
        <v>157</v>
      </c>
      <c r="D315" s="22"/>
      <c r="E315" s="18">
        <v>15</v>
      </c>
    </row>
    <row r="316" spans="1:5" ht="12.75">
      <c r="A316" s="15"/>
      <c r="B316" s="15">
        <v>4170</v>
      </c>
      <c r="C316" s="16" t="s">
        <v>203</v>
      </c>
      <c r="D316" s="22"/>
      <c r="E316" s="18">
        <v>584</v>
      </c>
    </row>
    <row r="317" spans="1:5" ht="12.75">
      <c r="A317" s="10"/>
      <c r="B317" s="15">
        <v>4210</v>
      </c>
      <c r="C317" s="16" t="s">
        <v>206</v>
      </c>
      <c r="D317" s="12"/>
      <c r="E317" s="18">
        <v>3300</v>
      </c>
    </row>
    <row r="318" spans="1:5" ht="12.75">
      <c r="A318" s="10"/>
      <c r="B318" s="15">
        <v>4270</v>
      </c>
      <c r="C318" s="16" t="s">
        <v>130</v>
      </c>
      <c r="D318" s="12"/>
      <c r="E318" s="18">
        <v>3000</v>
      </c>
    </row>
    <row r="319" spans="1:5" s="23" customFormat="1" ht="25.5">
      <c r="A319" s="10"/>
      <c r="B319" s="10">
        <v>75415</v>
      </c>
      <c r="C319" s="12" t="s">
        <v>285</v>
      </c>
      <c r="D319" s="14" t="s">
        <v>286</v>
      </c>
      <c r="E319" s="14">
        <f>E320</f>
        <v>115000</v>
      </c>
    </row>
    <row r="320" spans="1:5" ht="27.75" customHeight="1">
      <c r="A320" s="10"/>
      <c r="B320" s="15">
        <v>2580</v>
      </c>
      <c r="C320" s="16" t="s">
        <v>235</v>
      </c>
      <c r="D320" s="12"/>
      <c r="E320" s="18">
        <v>115000</v>
      </c>
    </row>
    <row r="321" spans="1:5" s="23" customFormat="1" ht="25.5">
      <c r="A321" s="10"/>
      <c r="B321" s="10">
        <v>75478</v>
      </c>
      <c r="C321" s="12" t="s">
        <v>287</v>
      </c>
      <c r="D321" s="13" t="s">
        <v>251</v>
      </c>
      <c r="E321" s="14">
        <f>E325+E322+E323+E326+E324+E327</f>
        <v>49300</v>
      </c>
    </row>
    <row r="322" spans="1:5" s="23" customFormat="1" ht="12.75">
      <c r="A322" s="10"/>
      <c r="B322" s="15">
        <v>4110</v>
      </c>
      <c r="C322" s="16" t="s">
        <v>156</v>
      </c>
      <c r="D322" s="13"/>
      <c r="E322" s="18">
        <v>400</v>
      </c>
    </row>
    <row r="323" spans="1:5" s="23" customFormat="1" ht="12.75">
      <c r="A323" s="10"/>
      <c r="B323" s="15">
        <v>4120</v>
      </c>
      <c r="C323" s="16" t="s">
        <v>157</v>
      </c>
      <c r="D323" s="13"/>
      <c r="E323" s="18">
        <v>100</v>
      </c>
    </row>
    <row r="324" spans="1:5" s="23" customFormat="1" ht="12.75">
      <c r="A324" s="10"/>
      <c r="B324" s="15">
        <v>4170</v>
      </c>
      <c r="C324" s="16" t="s">
        <v>203</v>
      </c>
      <c r="D324" s="13"/>
      <c r="E324" s="18">
        <v>1200</v>
      </c>
    </row>
    <row r="325" spans="1:5" ht="12.75">
      <c r="A325" s="10"/>
      <c r="B325" s="15">
        <v>4210</v>
      </c>
      <c r="C325" s="16" t="s">
        <v>206</v>
      </c>
      <c r="D325" s="12"/>
      <c r="E325" s="18">
        <v>39300</v>
      </c>
    </row>
    <row r="326" spans="1:5" ht="12.75">
      <c r="A326" s="10"/>
      <c r="B326" s="15">
        <v>4270</v>
      </c>
      <c r="C326" s="16" t="s">
        <v>130</v>
      </c>
      <c r="D326" s="12"/>
      <c r="E326" s="18">
        <v>800</v>
      </c>
    </row>
    <row r="327" spans="1:5" ht="12.75">
      <c r="A327" s="10"/>
      <c r="B327" s="15">
        <v>4300</v>
      </c>
      <c r="C327" s="16" t="s">
        <v>111</v>
      </c>
      <c r="D327" s="12"/>
      <c r="E327" s="18">
        <v>7500</v>
      </c>
    </row>
    <row r="328" spans="1:5" ht="12.75">
      <c r="A328" s="10"/>
      <c r="B328" s="15"/>
      <c r="C328" s="16"/>
      <c r="D328" s="12"/>
      <c r="E328" s="18"/>
    </row>
    <row r="329" spans="1:5" ht="51">
      <c r="A329" s="8">
        <v>756</v>
      </c>
      <c r="B329" s="8"/>
      <c r="C329" s="9" t="s">
        <v>288</v>
      </c>
      <c r="D329" s="9"/>
      <c r="E329" s="9">
        <f>E330</f>
        <v>446400</v>
      </c>
    </row>
    <row r="330" spans="1:5" s="23" customFormat="1" ht="25.5">
      <c r="A330" s="10"/>
      <c r="B330" s="10">
        <v>75647</v>
      </c>
      <c r="C330" s="12" t="s">
        <v>289</v>
      </c>
      <c r="E330" s="14">
        <f>E331+E337</f>
        <v>446400</v>
      </c>
    </row>
    <row r="331" spans="1:5" s="23" customFormat="1" ht="12.75">
      <c r="A331" s="10"/>
      <c r="B331" s="10"/>
      <c r="C331" s="14" t="s">
        <v>236</v>
      </c>
      <c r="D331" s="14" t="s">
        <v>255</v>
      </c>
      <c r="E331" s="14">
        <f>SUM(E332:E336)</f>
        <v>266400</v>
      </c>
    </row>
    <row r="332" spans="1:5" s="23" customFormat="1" ht="12.75">
      <c r="A332" s="10"/>
      <c r="B332" s="15">
        <v>4010</v>
      </c>
      <c r="C332" s="16" t="s">
        <v>154</v>
      </c>
      <c r="D332" s="12"/>
      <c r="E332" s="18">
        <v>64675</v>
      </c>
    </row>
    <row r="333" spans="1:5" s="23" customFormat="1" ht="12.75">
      <c r="A333" s="10"/>
      <c r="B333" s="15">
        <v>4100</v>
      </c>
      <c r="C333" s="16" t="s">
        <v>290</v>
      </c>
      <c r="D333" s="12"/>
      <c r="E333" s="18">
        <v>10500</v>
      </c>
    </row>
    <row r="334" spans="1:5" s="23" customFormat="1" ht="12.75">
      <c r="A334" s="10"/>
      <c r="B334" s="15">
        <v>4110</v>
      </c>
      <c r="C334" s="16" t="s">
        <v>156</v>
      </c>
      <c r="D334" s="12"/>
      <c r="E334" s="18">
        <v>11323</v>
      </c>
    </row>
    <row r="335" spans="1:5" ht="12.75">
      <c r="A335" s="10"/>
      <c r="B335" s="15">
        <v>4120</v>
      </c>
      <c r="C335" s="16" t="s">
        <v>157</v>
      </c>
      <c r="D335" s="12"/>
      <c r="E335" s="18">
        <v>1611</v>
      </c>
    </row>
    <row r="336" spans="1:5" ht="12.75">
      <c r="A336" s="10"/>
      <c r="B336" s="15">
        <v>4300</v>
      </c>
      <c r="C336" s="16" t="s">
        <v>111</v>
      </c>
      <c r="D336" s="12"/>
      <c r="E336" s="18">
        <v>178291</v>
      </c>
    </row>
    <row r="337" spans="1:5" ht="25.5">
      <c r="A337" s="10"/>
      <c r="B337" s="15"/>
      <c r="C337" s="14" t="s">
        <v>291</v>
      </c>
      <c r="D337" s="14" t="s">
        <v>292</v>
      </c>
      <c r="E337" s="14">
        <f>E338</f>
        <v>180000</v>
      </c>
    </row>
    <row r="338" spans="1:5" ht="12.75">
      <c r="A338" s="10"/>
      <c r="B338" s="15">
        <v>4300</v>
      </c>
      <c r="C338" s="16" t="s">
        <v>111</v>
      </c>
      <c r="D338" s="12"/>
      <c r="E338" s="18">
        <v>180000</v>
      </c>
    </row>
    <row r="339" spans="1:5" ht="12.75">
      <c r="A339" s="10"/>
      <c r="B339" s="15"/>
      <c r="C339" s="16"/>
      <c r="D339" s="12"/>
      <c r="E339" s="18"/>
    </row>
    <row r="340" spans="1:5" ht="22.5" customHeight="1">
      <c r="A340" s="8">
        <v>757</v>
      </c>
      <c r="B340" s="8"/>
      <c r="C340" s="9" t="s">
        <v>293</v>
      </c>
      <c r="D340" s="9"/>
      <c r="E340" s="9">
        <f>E341</f>
        <v>1298000</v>
      </c>
    </row>
    <row r="341" spans="1:5" ht="25.5">
      <c r="A341" s="10"/>
      <c r="B341" s="10">
        <v>75702</v>
      </c>
      <c r="C341" s="12" t="s">
        <v>294</v>
      </c>
      <c r="D341" s="13" t="s">
        <v>295</v>
      </c>
      <c r="E341" s="14">
        <f>E342+E343</f>
        <v>1298000</v>
      </c>
    </row>
    <row r="342" spans="1:5" ht="12.75">
      <c r="A342" s="15"/>
      <c r="B342" s="15">
        <v>8110</v>
      </c>
      <c r="C342" s="16" t="s">
        <v>296</v>
      </c>
      <c r="D342" s="16"/>
      <c r="E342" s="18">
        <v>302000</v>
      </c>
    </row>
    <row r="343" spans="1:5" ht="25.5">
      <c r="A343" s="15"/>
      <c r="B343" s="15">
        <v>8070</v>
      </c>
      <c r="C343" s="16" t="s">
        <v>297</v>
      </c>
      <c r="D343" s="16"/>
      <c r="E343" s="18">
        <v>996000</v>
      </c>
    </row>
    <row r="344" spans="1:5" ht="12.75">
      <c r="A344" s="15"/>
      <c r="B344" s="15"/>
      <c r="C344" s="16"/>
      <c r="D344" s="16"/>
      <c r="E344" s="18"/>
    </row>
    <row r="345" spans="1:5" ht="22.5" customHeight="1">
      <c r="A345" s="8">
        <v>758</v>
      </c>
      <c r="B345" s="8"/>
      <c r="C345" s="9" t="s">
        <v>298</v>
      </c>
      <c r="D345" s="9"/>
      <c r="E345" s="9">
        <f>E346+E354</f>
        <v>6539804</v>
      </c>
    </row>
    <row r="346" spans="1:5" ht="12.75">
      <c r="A346" s="10"/>
      <c r="B346" s="10">
        <v>75818</v>
      </c>
      <c r="C346" s="12" t="s">
        <v>299</v>
      </c>
      <c r="D346" s="13" t="s">
        <v>295</v>
      </c>
      <c r="E346" s="14">
        <f>E348+E350</f>
        <v>2241185</v>
      </c>
    </row>
    <row r="347" spans="1:5" ht="12.75">
      <c r="A347" s="10"/>
      <c r="B347" s="10"/>
      <c r="C347" s="16" t="s">
        <v>141</v>
      </c>
      <c r="D347" s="12"/>
      <c r="E347" s="14"/>
    </row>
    <row r="348" spans="1:5" ht="12.75">
      <c r="A348" s="10"/>
      <c r="B348" s="10"/>
      <c r="C348" s="14" t="s">
        <v>300</v>
      </c>
      <c r="D348" s="12"/>
      <c r="E348" s="14">
        <f>E349</f>
        <v>556455</v>
      </c>
    </row>
    <row r="349" spans="1:5" ht="12.75">
      <c r="A349" s="10"/>
      <c r="B349" s="15">
        <v>4810</v>
      </c>
      <c r="C349" s="16" t="s">
        <v>301</v>
      </c>
      <c r="D349" s="16"/>
      <c r="E349" s="18">
        <v>556455</v>
      </c>
    </row>
    <row r="350" spans="1:5" ht="12.75">
      <c r="A350" s="10"/>
      <c r="B350" s="15"/>
      <c r="C350" s="14" t="s">
        <v>302</v>
      </c>
      <c r="D350" s="16"/>
      <c r="E350" s="14">
        <f>E351+E352</f>
        <v>1684730</v>
      </c>
    </row>
    <row r="351" spans="1:5" ht="12.75">
      <c r="A351" s="10"/>
      <c r="B351" s="15">
        <v>4810</v>
      </c>
      <c r="C351" s="16" t="s">
        <v>301</v>
      </c>
      <c r="D351" s="16"/>
      <c r="E351" s="18">
        <v>1537810</v>
      </c>
    </row>
    <row r="352" spans="1:5" ht="12.75">
      <c r="A352" s="10"/>
      <c r="B352" s="15">
        <v>6800</v>
      </c>
      <c r="C352" s="16" t="s">
        <v>303</v>
      </c>
      <c r="D352" s="16"/>
      <c r="E352" s="18">
        <v>146920</v>
      </c>
    </row>
    <row r="353" spans="1:5" ht="12.75">
      <c r="A353" s="10"/>
      <c r="B353" s="15"/>
      <c r="C353" s="16"/>
      <c r="D353" s="16"/>
      <c r="E353" s="18"/>
    </row>
    <row r="354" spans="1:5" s="23" customFormat="1" ht="25.5">
      <c r="A354" s="10"/>
      <c r="B354" s="10">
        <v>75832</v>
      </c>
      <c r="C354" s="12" t="s">
        <v>304</v>
      </c>
      <c r="D354" s="14" t="s">
        <v>292</v>
      </c>
      <c r="E354" s="14">
        <f>E355</f>
        <v>4298619</v>
      </c>
    </row>
    <row r="355" spans="1:5" ht="12.75">
      <c r="A355" s="10"/>
      <c r="B355" s="15">
        <v>2930</v>
      </c>
      <c r="C355" s="16" t="s">
        <v>305</v>
      </c>
      <c r="D355" s="16"/>
      <c r="E355" s="18">
        <v>4298619</v>
      </c>
    </row>
    <row r="356" spans="1:5" ht="12.75">
      <c r="A356" s="10"/>
      <c r="B356" s="15"/>
      <c r="C356" s="16"/>
      <c r="D356" s="16"/>
      <c r="E356" s="18"/>
    </row>
    <row r="357" spans="1:5" ht="22.5" customHeight="1">
      <c r="A357" s="50">
        <v>801</v>
      </c>
      <c r="B357" s="50"/>
      <c r="C357" s="51" t="s">
        <v>306</v>
      </c>
      <c r="D357" s="51"/>
      <c r="E357" s="51">
        <f>E358+E400+E405+E409+E423+E428+E445+E466+E474+E479+E482</f>
        <v>20419304</v>
      </c>
    </row>
    <row r="358" spans="1:5" ht="12.75">
      <c r="A358" s="52"/>
      <c r="B358" s="52">
        <v>80101</v>
      </c>
      <c r="C358" s="53" t="s">
        <v>307</v>
      </c>
      <c r="D358" s="54"/>
      <c r="E358" s="54">
        <f>E360+E365+E368+E372+E375+E378+E383+E388+E391+E394+E397</f>
        <v>2458241</v>
      </c>
    </row>
    <row r="359" spans="1:5" ht="12.75">
      <c r="A359" s="52"/>
      <c r="B359" s="52"/>
      <c r="C359" s="53"/>
      <c r="D359" s="54"/>
      <c r="E359" s="54"/>
    </row>
    <row r="360" spans="1:5" ht="12.75">
      <c r="A360" s="55"/>
      <c r="B360" s="52"/>
      <c r="C360" s="54" t="s">
        <v>310</v>
      </c>
      <c r="D360" s="54" t="s">
        <v>312</v>
      </c>
      <c r="E360" s="54">
        <f>SUM(E361:E363)-E362</f>
        <v>291851</v>
      </c>
    </row>
    <row r="361" spans="1:5" ht="12.75">
      <c r="A361" s="55"/>
      <c r="B361" s="56">
        <v>4270</v>
      </c>
      <c r="C361" s="57" t="s">
        <v>218</v>
      </c>
      <c r="D361" s="54"/>
      <c r="E361" s="58">
        <f>E362</f>
        <v>53957</v>
      </c>
    </row>
    <row r="362" spans="1:5" ht="12.75">
      <c r="A362" s="55"/>
      <c r="B362" s="56"/>
      <c r="C362" s="57" t="s">
        <v>311</v>
      </c>
      <c r="E362" s="58">
        <v>53957</v>
      </c>
    </row>
    <row r="363" spans="1:5" ht="12.75">
      <c r="A363" s="55"/>
      <c r="B363" s="56">
        <v>6050</v>
      </c>
      <c r="C363" s="57" t="s">
        <v>163</v>
      </c>
      <c r="D363" s="54"/>
      <c r="E363" s="58">
        <v>237894</v>
      </c>
    </row>
    <row r="364" spans="1:5" ht="12.75">
      <c r="A364" s="55"/>
      <c r="B364" s="56"/>
      <c r="C364" s="57"/>
      <c r="D364" s="54"/>
      <c r="E364" s="58"/>
    </row>
    <row r="365" spans="1:5" ht="12.75">
      <c r="A365" s="55"/>
      <c r="B365" s="52"/>
      <c r="C365" s="54" t="s">
        <v>313</v>
      </c>
      <c r="D365" s="54" t="s">
        <v>312</v>
      </c>
      <c r="E365" s="54">
        <f>SUM(E366:E366)</f>
        <v>137426</v>
      </c>
    </row>
    <row r="366" spans="1:5" ht="12.75">
      <c r="A366" s="55"/>
      <c r="B366" s="56">
        <v>6050</v>
      </c>
      <c r="C366" s="57" t="s">
        <v>163</v>
      </c>
      <c r="E366" s="58">
        <v>137426</v>
      </c>
    </row>
    <row r="367" spans="1:5" ht="12.75">
      <c r="A367" s="55"/>
      <c r="B367" s="56"/>
      <c r="C367" s="57" t="s">
        <v>270</v>
      </c>
      <c r="D367" s="54"/>
      <c r="E367" s="58"/>
    </row>
    <row r="368" spans="1:5" ht="12.75">
      <c r="A368" s="55"/>
      <c r="B368" s="52"/>
      <c r="C368" s="54" t="s">
        <v>314</v>
      </c>
      <c r="D368" s="54" t="s">
        <v>312</v>
      </c>
      <c r="E368" s="54">
        <f>SUM(E369:E370)-E370</f>
        <v>239700</v>
      </c>
    </row>
    <row r="369" spans="1:5" ht="12.75">
      <c r="A369" s="55"/>
      <c r="B369" s="56">
        <v>4270</v>
      </c>
      <c r="C369" s="57" t="s">
        <v>218</v>
      </c>
      <c r="D369" s="54"/>
      <c r="E369" s="58">
        <f>E370</f>
        <v>239700</v>
      </c>
    </row>
    <row r="370" spans="1:5" ht="12.75">
      <c r="A370" s="55"/>
      <c r="B370" s="56"/>
      <c r="C370" s="57" t="s">
        <v>315</v>
      </c>
      <c r="E370" s="58">
        <v>239700</v>
      </c>
    </row>
    <row r="371" spans="1:5" ht="12.75">
      <c r="A371" s="55"/>
      <c r="B371" s="56"/>
      <c r="C371" s="57"/>
      <c r="D371" s="54"/>
      <c r="E371" s="58"/>
    </row>
    <row r="372" spans="1:5" ht="12.75">
      <c r="A372" s="55"/>
      <c r="B372" s="52"/>
      <c r="C372" s="54" t="s">
        <v>319</v>
      </c>
      <c r="D372" s="54" t="s">
        <v>312</v>
      </c>
      <c r="E372" s="54">
        <f>SUM(E373:E374)-E374</f>
        <v>38300</v>
      </c>
    </row>
    <row r="373" spans="1:5" ht="12.75">
      <c r="A373" s="55"/>
      <c r="B373" s="56">
        <v>4270</v>
      </c>
      <c r="C373" s="57" t="s">
        <v>218</v>
      </c>
      <c r="D373" s="54"/>
      <c r="E373" s="58">
        <f>E374</f>
        <v>38300</v>
      </c>
    </row>
    <row r="374" spans="1:5" ht="12.75">
      <c r="A374" s="55"/>
      <c r="B374" s="56"/>
      <c r="C374" s="57" t="s">
        <v>320</v>
      </c>
      <c r="E374" s="58">
        <v>38300</v>
      </c>
    </row>
    <row r="375" spans="1:5" ht="12.75">
      <c r="A375" s="55"/>
      <c r="B375" s="52"/>
      <c r="C375" s="54" t="s">
        <v>321</v>
      </c>
      <c r="D375" s="54" t="s">
        <v>312</v>
      </c>
      <c r="E375" s="54">
        <f>SUM(E376:E376)</f>
        <v>10000</v>
      </c>
    </row>
    <row r="376" spans="1:5" ht="12.75">
      <c r="A376" s="55"/>
      <c r="B376" s="56">
        <v>6050</v>
      </c>
      <c r="C376" s="57" t="s">
        <v>163</v>
      </c>
      <c r="E376" s="58">
        <v>10000</v>
      </c>
    </row>
    <row r="377" spans="1:5" ht="12.75">
      <c r="A377" s="55"/>
      <c r="B377" s="56"/>
      <c r="C377" s="57"/>
      <c r="D377" s="54"/>
      <c r="E377" s="58"/>
    </row>
    <row r="378" spans="1:5" ht="12.75">
      <c r="A378" s="55"/>
      <c r="B378" s="52"/>
      <c r="C378" s="54" t="s">
        <v>322</v>
      </c>
      <c r="D378" s="54" t="s">
        <v>312</v>
      </c>
      <c r="E378" s="54">
        <f>SUM(E379:E381)-E380</f>
        <v>265500</v>
      </c>
    </row>
    <row r="379" spans="1:5" ht="12.75">
      <c r="A379" s="55"/>
      <c r="B379" s="56">
        <v>4270</v>
      </c>
      <c r="C379" s="57" t="s">
        <v>218</v>
      </c>
      <c r="D379" s="54"/>
      <c r="E379" s="58">
        <f>E380</f>
        <v>45500</v>
      </c>
    </row>
    <row r="380" spans="1:5" ht="12.75">
      <c r="A380" s="55"/>
      <c r="B380" s="56"/>
      <c r="C380" s="57" t="s">
        <v>323</v>
      </c>
      <c r="E380" s="58">
        <v>45500</v>
      </c>
    </row>
    <row r="381" spans="1:5" ht="12.75">
      <c r="A381" s="55"/>
      <c r="B381" s="56">
        <v>6050</v>
      </c>
      <c r="C381" s="57" t="s">
        <v>163</v>
      </c>
      <c r="D381" s="54"/>
      <c r="E381" s="58">
        <v>220000</v>
      </c>
    </row>
    <row r="382" spans="1:5" ht="12.75">
      <c r="A382" s="55"/>
      <c r="B382" s="56"/>
      <c r="C382" s="57"/>
      <c r="D382" s="54"/>
      <c r="E382" s="58"/>
    </row>
    <row r="383" spans="1:5" ht="12.75">
      <c r="A383" s="55"/>
      <c r="B383" s="52"/>
      <c r="C383" s="54" t="s">
        <v>324</v>
      </c>
      <c r="D383" s="54" t="s">
        <v>312</v>
      </c>
      <c r="E383" s="54">
        <f>SUM(E384:E386)-E385</f>
        <v>143900</v>
      </c>
    </row>
    <row r="384" spans="1:5" ht="12.75">
      <c r="A384" s="55"/>
      <c r="B384" s="56">
        <v>4270</v>
      </c>
      <c r="C384" s="57" t="s">
        <v>218</v>
      </c>
      <c r="D384" s="54"/>
      <c r="E384" s="58">
        <f>E385</f>
        <v>30000</v>
      </c>
    </row>
    <row r="385" spans="1:5" ht="12.75">
      <c r="A385" s="55"/>
      <c r="B385" s="56"/>
      <c r="C385" s="57" t="s">
        <v>325</v>
      </c>
      <c r="E385" s="58">
        <v>30000</v>
      </c>
    </row>
    <row r="386" spans="1:5" ht="12.75">
      <c r="A386" s="55"/>
      <c r="B386" s="56">
        <v>6050</v>
      </c>
      <c r="C386" s="57" t="s">
        <v>163</v>
      </c>
      <c r="D386" s="54"/>
      <c r="E386" s="58">
        <v>113900</v>
      </c>
    </row>
    <row r="387" spans="1:5" ht="12.75">
      <c r="A387" s="55"/>
      <c r="B387" s="56"/>
      <c r="C387" s="57"/>
      <c r="D387" s="54"/>
      <c r="E387" s="58"/>
    </row>
    <row r="388" spans="1:5" ht="25.5">
      <c r="A388" s="55"/>
      <c r="B388" s="52"/>
      <c r="C388" s="54" t="s">
        <v>326</v>
      </c>
      <c r="D388" s="54" t="s">
        <v>312</v>
      </c>
      <c r="E388" s="54">
        <f>SUM(E389:E390)-E390</f>
        <v>135000</v>
      </c>
    </row>
    <row r="389" spans="1:5" ht="12.75">
      <c r="A389" s="55"/>
      <c r="B389" s="56">
        <v>4270</v>
      </c>
      <c r="C389" s="57" t="s">
        <v>218</v>
      </c>
      <c r="D389" s="54"/>
      <c r="E389" s="58">
        <f>E390</f>
        <v>135000</v>
      </c>
    </row>
    <row r="390" spans="1:5" ht="12.75">
      <c r="A390" s="55"/>
      <c r="B390" s="56"/>
      <c r="C390" s="57" t="s">
        <v>315</v>
      </c>
      <c r="E390" s="58">
        <v>135000</v>
      </c>
    </row>
    <row r="391" spans="1:5" ht="12.75">
      <c r="A391" s="55"/>
      <c r="B391" s="52"/>
      <c r="C391" s="54" t="s">
        <v>327</v>
      </c>
      <c r="D391" s="60" t="s">
        <v>312</v>
      </c>
      <c r="E391" s="54">
        <f>SUM(E392:E393)-E393</f>
        <v>90852</v>
      </c>
    </row>
    <row r="392" spans="1:5" ht="12.75">
      <c r="A392" s="55"/>
      <c r="B392" s="56">
        <v>4270</v>
      </c>
      <c r="C392" s="57" t="s">
        <v>218</v>
      </c>
      <c r="D392" s="60"/>
      <c r="E392" s="58">
        <f>E393</f>
        <v>90852</v>
      </c>
    </row>
    <row r="393" spans="1:5" ht="12.75">
      <c r="A393" s="55"/>
      <c r="B393" s="56"/>
      <c r="C393" s="57" t="s">
        <v>328</v>
      </c>
      <c r="E393" s="58">
        <v>90852</v>
      </c>
    </row>
    <row r="394" spans="1:5" ht="12.75">
      <c r="A394" s="55"/>
      <c r="B394" s="56"/>
      <c r="C394" s="54" t="s">
        <v>329</v>
      </c>
      <c r="D394" s="54" t="s">
        <v>330</v>
      </c>
      <c r="E394" s="54">
        <f>E395+E396</f>
        <v>1094100</v>
      </c>
    </row>
    <row r="395" spans="1:5" ht="25.5">
      <c r="A395" s="55"/>
      <c r="B395" s="56">
        <v>2540</v>
      </c>
      <c r="C395" s="61" t="s">
        <v>331</v>
      </c>
      <c r="D395" s="54"/>
      <c r="E395" s="58">
        <v>770300</v>
      </c>
    </row>
    <row r="396" spans="1:5" ht="38.25">
      <c r="A396" s="55"/>
      <c r="B396" s="56">
        <v>2590</v>
      </c>
      <c r="C396" s="61" t="s">
        <v>332</v>
      </c>
      <c r="D396" s="54" t="s">
        <v>330</v>
      </c>
      <c r="E396" s="58">
        <v>323800</v>
      </c>
    </row>
    <row r="397" spans="1:5" ht="38.25">
      <c r="A397" s="55"/>
      <c r="B397" s="56"/>
      <c r="C397" s="54" t="s">
        <v>333</v>
      </c>
      <c r="D397" s="54" t="s">
        <v>312</v>
      </c>
      <c r="E397" s="54">
        <f>E398</f>
        <v>11612</v>
      </c>
    </row>
    <row r="398" spans="1:5" ht="12.75">
      <c r="A398" s="55"/>
      <c r="B398" s="56">
        <v>3110</v>
      </c>
      <c r="C398" s="61" t="s">
        <v>334</v>
      </c>
      <c r="D398" s="54"/>
      <c r="E398" s="58">
        <v>11612</v>
      </c>
    </row>
    <row r="399" spans="1:5" ht="12.75">
      <c r="A399" s="55"/>
      <c r="B399" s="56"/>
      <c r="C399" s="61"/>
      <c r="D399" s="54"/>
      <c r="E399" s="58"/>
    </row>
    <row r="400" spans="1:5" ht="12.75">
      <c r="A400" s="55"/>
      <c r="B400" s="62">
        <v>80102</v>
      </c>
      <c r="C400" s="53" t="s">
        <v>335</v>
      </c>
      <c r="D400" s="54"/>
      <c r="E400" s="54">
        <f>E401</f>
        <v>724129</v>
      </c>
    </row>
    <row r="401" spans="1:5" ht="12.75">
      <c r="A401" s="55"/>
      <c r="B401" s="56"/>
      <c r="C401" s="63" t="s">
        <v>336</v>
      </c>
      <c r="D401" s="54"/>
      <c r="E401" s="65">
        <f>E402+E403</f>
        <v>724129</v>
      </c>
    </row>
    <row r="402" spans="1:5" ht="12.75">
      <c r="A402" s="55"/>
      <c r="B402" s="56">
        <v>6050</v>
      </c>
      <c r="C402" s="57" t="s">
        <v>163</v>
      </c>
      <c r="D402" s="54" t="s">
        <v>312</v>
      </c>
      <c r="E402" s="64">
        <v>654129</v>
      </c>
    </row>
    <row r="403" spans="1:5" ht="12.75">
      <c r="A403" s="55"/>
      <c r="B403" s="56">
        <v>6060</v>
      </c>
      <c r="C403" s="57" t="s">
        <v>283</v>
      </c>
      <c r="D403" s="54" t="s">
        <v>312</v>
      </c>
      <c r="E403" s="64">
        <v>70000</v>
      </c>
    </row>
    <row r="404" spans="1:5" ht="12.75">
      <c r="A404" s="55"/>
      <c r="B404" s="56"/>
      <c r="C404" s="57"/>
      <c r="D404" s="54"/>
      <c r="E404" s="64"/>
    </row>
    <row r="405" spans="1:5" ht="12.75">
      <c r="A405" s="55"/>
      <c r="B405" s="62">
        <v>80104</v>
      </c>
      <c r="C405" s="66" t="s">
        <v>337</v>
      </c>
      <c r="D405" s="54"/>
      <c r="E405" s="63">
        <f>E406</f>
        <v>1423000</v>
      </c>
    </row>
    <row r="406" spans="1:5" ht="12.75">
      <c r="A406" s="55"/>
      <c r="B406" s="55"/>
      <c r="C406" s="63" t="s">
        <v>339</v>
      </c>
      <c r="D406" s="54" t="s">
        <v>330</v>
      </c>
      <c r="E406" s="65">
        <f>E407</f>
        <v>1423000</v>
      </c>
    </row>
    <row r="407" spans="1:5" ht="25.5">
      <c r="A407" s="55"/>
      <c r="B407" s="55">
        <v>2540</v>
      </c>
      <c r="C407" s="61" t="s">
        <v>331</v>
      </c>
      <c r="D407" s="54"/>
      <c r="E407" s="64">
        <v>1423000</v>
      </c>
    </row>
    <row r="408" spans="1:5" ht="12.75">
      <c r="A408" s="55"/>
      <c r="B408" s="55"/>
      <c r="C408" s="63"/>
      <c r="D408" s="54"/>
      <c r="E408" s="64"/>
    </row>
    <row r="409" spans="1:5" ht="12.75">
      <c r="A409" s="62"/>
      <c r="B409" s="62">
        <v>80110</v>
      </c>
      <c r="C409" s="66" t="s">
        <v>340</v>
      </c>
      <c r="D409" s="63"/>
      <c r="E409" s="65">
        <f>E411+E414+E417+E420</f>
        <v>437986</v>
      </c>
    </row>
    <row r="410" spans="1:5" ht="12.75">
      <c r="A410" s="55"/>
      <c r="B410" s="55"/>
      <c r="C410" s="59"/>
      <c r="D410" s="54"/>
      <c r="E410" s="64"/>
    </row>
    <row r="411" spans="1:5" ht="12.75">
      <c r="A411" s="62"/>
      <c r="B411" s="62"/>
      <c r="C411" s="63" t="s">
        <v>341</v>
      </c>
      <c r="D411" s="54" t="s">
        <v>312</v>
      </c>
      <c r="E411" s="65">
        <f>SUM(E412:E412)</f>
        <v>5186</v>
      </c>
    </row>
    <row r="412" spans="1:5" ht="12.75">
      <c r="A412" s="55"/>
      <c r="B412" s="56">
        <v>6050</v>
      </c>
      <c r="C412" s="57" t="s">
        <v>163</v>
      </c>
      <c r="E412" s="64">
        <v>5186</v>
      </c>
    </row>
    <row r="413" spans="1:5" ht="12.75">
      <c r="A413" s="55"/>
      <c r="B413" s="56"/>
      <c r="C413" s="57"/>
      <c r="D413" s="54"/>
      <c r="E413" s="64"/>
    </row>
    <row r="414" spans="1:5" ht="12.75">
      <c r="A414" s="55"/>
      <c r="B414" s="55"/>
      <c r="C414" s="63" t="s">
        <v>342</v>
      </c>
      <c r="D414" s="54" t="s">
        <v>312</v>
      </c>
      <c r="E414" s="65">
        <f>SUM(E415:E416)-E416</f>
        <v>92000</v>
      </c>
    </row>
    <row r="415" spans="1:5" ht="12.75">
      <c r="A415" s="55"/>
      <c r="B415" s="56">
        <v>4270</v>
      </c>
      <c r="C415" s="57" t="s">
        <v>218</v>
      </c>
      <c r="D415" s="54"/>
      <c r="E415" s="64">
        <f>E416</f>
        <v>92000</v>
      </c>
    </row>
    <row r="416" spans="1:5" ht="12.75">
      <c r="A416" s="55"/>
      <c r="B416" s="56"/>
      <c r="C416" s="57" t="s">
        <v>343</v>
      </c>
      <c r="E416" s="64">
        <v>92000</v>
      </c>
    </row>
    <row r="417" spans="1:5" ht="12.75">
      <c r="A417" s="55"/>
      <c r="B417" s="55"/>
      <c r="C417" s="63" t="s">
        <v>344</v>
      </c>
      <c r="D417" s="54" t="s">
        <v>312</v>
      </c>
      <c r="E417" s="65">
        <f>SUM(E418:E419)-E419</f>
        <v>73100</v>
      </c>
    </row>
    <row r="418" spans="1:5" ht="12.75">
      <c r="A418" s="55"/>
      <c r="B418" s="56">
        <v>4270</v>
      </c>
      <c r="C418" s="57" t="s">
        <v>218</v>
      </c>
      <c r="D418" s="54"/>
      <c r="E418" s="64">
        <f>E419</f>
        <v>73100</v>
      </c>
    </row>
    <row r="419" spans="1:5" ht="12.75">
      <c r="A419" s="55"/>
      <c r="B419" s="56"/>
      <c r="C419" s="57" t="s">
        <v>320</v>
      </c>
      <c r="E419" s="64">
        <v>73100</v>
      </c>
    </row>
    <row r="420" spans="1:5" ht="12.75">
      <c r="A420" s="55"/>
      <c r="B420" s="55"/>
      <c r="C420" s="63" t="s">
        <v>346</v>
      </c>
      <c r="D420" s="63"/>
      <c r="E420" s="65">
        <f>E421</f>
        <v>267700</v>
      </c>
    </row>
    <row r="421" spans="1:5" ht="25.5">
      <c r="A421" s="55"/>
      <c r="B421" s="56">
        <v>2540</v>
      </c>
      <c r="C421" s="57" t="s">
        <v>331</v>
      </c>
      <c r="D421" s="54" t="s">
        <v>330</v>
      </c>
      <c r="E421" s="64">
        <v>267700</v>
      </c>
    </row>
    <row r="422" spans="1:5" ht="12.75">
      <c r="A422" s="55"/>
      <c r="B422" s="56"/>
      <c r="C422" s="57"/>
      <c r="D422" s="54"/>
      <c r="E422" s="64"/>
    </row>
    <row r="423" spans="1:5" ht="12.75">
      <c r="A423" s="52"/>
      <c r="B423" s="52">
        <v>80113</v>
      </c>
      <c r="C423" s="53" t="s">
        <v>347</v>
      </c>
      <c r="D423" s="54"/>
      <c r="E423" s="68">
        <f>E425</f>
        <v>4000</v>
      </c>
    </row>
    <row r="424" spans="1:5" ht="12.75">
      <c r="A424" s="52"/>
      <c r="B424" s="56"/>
      <c r="C424" s="57"/>
      <c r="D424" s="54"/>
      <c r="E424" s="67"/>
    </row>
    <row r="425" spans="1:5" ht="25.5">
      <c r="A425" s="55"/>
      <c r="B425" s="56"/>
      <c r="C425" s="63" t="s">
        <v>348</v>
      </c>
      <c r="D425" s="54" t="s">
        <v>312</v>
      </c>
      <c r="E425" s="65">
        <f>E426</f>
        <v>4000</v>
      </c>
    </row>
    <row r="426" spans="1:5" ht="12.75">
      <c r="A426" s="55"/>
      <c r="B426" s="56">
        <v>4410</v>
      </c>
      <c r="C426" s="57" t="s">
        <v>276</v>
      </c>
      <c r="D426" s="54"/>
      <c r="E426" s="64">
        <v>4000</v>
      </c>
    </row>
    <row r="427" spans="1:5" ht="12.75">
      <c r="A427" s="55"/>
      <c r="B427" s="55"/>
      <c r="C427" s="59"/>
      <c r="D427" s="54"/>
      <c r="E427" s="64"/>
    </row>
    <row r="428" spans="1:5" ht="12.75">
      <c r="A428" s="62"/>
      <c r="B428" s="62">
        <v>80120</v>
      </c>
      <c r="C428" s="66" t="s">
        <v>349</v>
      </c>
      <c r="D428" s="54"/>
      <c r="E428" s="63">
        <f>E430+E433+E438+E442</f>
        <v>2883000</v>
      </c>
    </row>
    <row r="429" spans="1:5" ht="12.75">
      <c r="A429" s="62"/>
      <c r="B429" s="62"/>
      <c r="C429" s="66"/>
      <c r="D429" s="54"/>
      <c r="E429" s="63"/>
    </row>
    <row r="430" spans="1:5" ht="12.75">
      <c r="A430" s="55"/>
      <c r="B430" s="55"/>
      <c r="C430" s="54" t="s">
        <v>350</v>
      </c>
      <c r="D430" s="54" t="s">
        <v>312</v>
      </c>
      <c r="E430" s="54">
        <f>SUM(E431:E431)</f>
        <v>33062</v>
      </c>
    </row>
    <row r="431" spans="1:5" ht="12.75">
      <c r="A431" s="55"/>
      <c r="B431" s="56">
        <v>6050</v>
      </c>
      <c r="C431" s="57" t="s">
        <v>163</v>
      </c>
      <c r="E431" s="64">
        <v>33062</v>
      </c>
    </row>
    <row r="432" spans="1:5" ht="12.75">
      <c r="A432" s="55"/>
      <c r="B432" s="56"/>
      <c r="C432" s="57"/>
      <c r="D432" s="54"/>
      <c r="E432" s="64"/>
    </row>
    <row r="433" spans="1:5" ht="25.5">
      <c r="A433" s="55"/>
      <c r="B433" s="55"/>
      <c r="C433" s="54" t="s">
        <v>351</v>
      </c>
      <c r="D433" s="54" t="s">
        <v>312</v>
      </c>
      <c r="E433" s="68">
        <f>SUM(E434:E436)-E435</f>
        <v>920638</v>
      </c>
    </row>
    <row r="434" spans="1:5" ht="12.75">
      <c r="A434" s="55"/>
      <c r="B434" s="56">
        <v>4270</v>
      </c>
      <c r="C434" s="57" t="s">
        <v>218</v>
      </c>
      <c r="D434" s="54"/>
      <c r="E434" s="58">
        <f>E435</f>
        <v>13700</v>
      </c>
    </row>
    <row r="435" spans="1:5" ht="12.75">
      <c r="A435" s="55"/>
      <c r="B435" s="56"/>
      <c r="C435" s="57" t="s">
        <v>352</v>
      </c>
      <c r="E435" s="58">
        <v>13700</v>
      </c>
    </row>
    <row r="436" spans="1:5" ht="12.75">
      <c r="A436" s="55"/>
      <c r="B436" s="56">
        <v>6050</v>
      </c>
      <c r="C436" s="57" t="s">
        <v>163</v>
      </c>
      <c r="D436" s="54"/>
      <c r="E436" s="64">
        <v>906938</v>
      </c>
    </row>
    <row r="437" spans="1:5" ht="12.75">
      <c r="A437" s="55"/>
      <c r="B437" s="56"/>
      <c r="C437" s="57"/>
      <c r="D437" s="54"/>
      <c r="E437" s="64"/>
    </row>
    <row r="438" spans="1:5" ht="25.5">
      <c r="A438" s="55"/>
      <c r="B438" s="55"/>
      <c r="C438" s="54" t="s">
        <v>353</v>
      </c>
      <c r="D438" s="54" t="s">
        <v>312</v>
      </c>
      <c r="E438" s="68">
        <f>SUM(E439:E440)-E440</f>
        <v>400000</v>
      </c>
    </row>
    <row r="439" spans="1:5" ht="12.75">
      <c r="A439" s="55"/>
      <c r="B439" s="56">
        <v>4270</v>
      </c>
      <c r="C439" s="57" t="s">
        <v>218</v>
      </c>
      <c r="D439" s="54"/>
      <c r="E439" s="64">
        <f>E440</f>
        <v>400000</v>
      </c>
    </row>
    <row r="440" spans="1:5" ht="12.75">
      <c r="A440" s="55"/>
      <c r="B440" s="56"/>
      <c r="C440" s="57" t="s">
        <v>315</v>
      </c>
      <c r="E440" s="64">
        <v>400000</v>
      </c>
    </row>
    <row r="441" spans="1:5" ht="12.75">
      <c r="A441" s="55"/>
      <c r="B441" s="56"/>
      <c r="C441" s="57"/>
      <c r="D441" s="54"/>
      <c r="E441" s="64"/>
    </row>
    <row r="442" spans="1:5" ht="12.75">
      <c r="A442" s="55"/>
      <c r="B442" s="55"/>
      <c r="C442" s="54" t="s">
        <v>354</v>
      </c>
      <c r="D442" s="54" t="s">
        <v>330</v>
      </c>
      <c r="E442" s="68">
        <f>E443</f>
        <v>1529300</v>
      </c>
    </row>
    <row r="443" spans="1:5" ht="25.5">
      <c r="A443" s="55"/>
      <c r="B443" s="55">
        <v>2540</v>
      </c>
      <c r="C443" s="61" t="s">
        <v>331</v>
      </c>
      <c r="D443" s="54"/>
      <c r="E443" s="64">
        <v>1529300</v>
      </c>
    </row>
    <row r="444" spans="1:5" ht="12.75">
      <c r="A444" s="55"/>
      <c r="B444" s="55"/>
      <c r="C444" s="59"/>
      <c r="D444" s="54"/>
      <c r="E444" s="64"/>
    </row>
    <row r="445" spans="1:5" ht="12.75">
      <c r="A445" s="52"/>
      <c r="B445" s="52">
        <v>80130</v>
      </c>
      <c r="C445" s="53" t="s">
        <v>355</v>
      </c>
      <c r="D445" s="54"/>
      <c r="E445" s="54">
        <f>E447+E451+E454+E459+E462</f>
        <v>6584750</v>
      </c>
    </row>
    <row r="446" spans="1:5" ht="12.75">
      <c r="A446" s="55"/>
      <c r="B446" s="55"/>
      <c r="C446" s="61"/>
      <c r="D446" s="54"/>
      <c r="E446" s="58"/>
    </row>
    <row r="447" spans="1:5" ht="12.75">
      <c r="A447" s="55"/>
      <c r="B447" s="56"/>
      <c r="C447" s="63" t="s">
        <v>356</v>
      </c>
      <c r="D447" s="54" t="s">
        <v>312</v>
      </c>
      <c r="E447" s="63">
        <f>SUM(E448:E449)-E449</f>
        <v>151700</v>
      </c>
    </row>
    <row r="448" spans="1:5" ht="12.75">
      <c r="A448" s="55"/>
      <c r="B448" s="56">
        <v>4270</v>
      </c>
      <c r="C448" s="57" t="s">
        <v>218</v>
      </c>
      <c r="D448" s="54"/>
      <c r="E448" s="59">
        <f>E449</f>
        <v>151700</v>
      </c>
    </row>
    <row r="449" spans="1:5" ht="12.75">
      <c r="A449" s="55"/>
      <c r="B449" s="56"/>
      <c r="C449" s="57" t="s">
        <v>357</v>
      </c>
      <c r="E449" s="59">
        <v>151700</v>
      </c>
    </row>
    <row r="450" spans="1:5" ht="12.75">
      <c r="A450" s="55"/>
      <c r="B450" s="56"/>
      <c r="C450" s="57"/>
      <c r="D450" s="54"/>
      <c r="E450" s="59"/>
    </row>
    <row r="451" spans="1:5" ht="12.75">
      <c r="A451" s="55"/>
      <c r="B451" s="56"/>
      <c r="C451" s="63" t="s">
        <v>358</v>
      </c>
      <c r="D451" s="54" t="s">
        <v>312</v>
      </c>
      <c r="E451" s="63">
        <f>SUM(E452:E453)-E453</f>
        <v>78300</v>
      </c>
    </row>
    <row r="452" spans="1:5" ht="12.75">
      <c r="A452" s="55"/>
      <c r="B452" s="56">
        <v>4270</v>
      </c>
      <c r="C452" s="57" t="s">
        <v>218</v>
      </c>
      <c r="D452" s="54"/>
      <c r="E452" s="59">
        <f>E453</f>
        <v>78300</v>
      </c>
    </row>
    <row r="453" spans="1:5" ht="27" customHeight="1">
      <c r="A453" s="55"/>
      <c r="B453" s="56"/>
      <c r="C453" s="57" t="s">
        <v>359</v>
      </c>
      <c r="E453" s="59">
        <v>78300</v>
      </c>
    </row>
    <row r="454" spans="1:5" ht="12.75">
      <c r="A454" s="62"/>
      <c r="B454" s="55"/>
      <c r="C454" s="63" t="s">
        <v>360</v>
      </c>
      <c r="D454" s="54" t="s">
        <v>312</v>
      </c>
      <c r="E454" s="63">
        <f>SUM(E455:E457)-E456</f>
        <v>130000</v>
      </c>
    </row>
    <row r="455" spans="1:5" ht="12.75">
      <c r="A455" s="62"/>
      <c r="B455" s="56">
        <v>4270</v>
      </c>
      <c r="C455" s="57" t="s">
        <v>218</v>
      </c>
      <c r="D455" s="54"/>
      <c r="E455" s="58">
        <f>E456</f>
        <v>110000</v>
      </c>
    </row>
    <row r="456" spans="1:5" ht="12.75">
      <c r="A456" s="62"/>
      <c r="B456" s="56"/>
      <c r="C456" s="57" t="s">
        <v>361</v>
      </c>
      <c r="E456" s="58">
        <v>110000</v>
      </c>
    </row>
    <row r="457" spans="1:5" ht="12.75">
      <c r="A457" s="62"/>
      <c r="B457" s="56">
        <v>6050</v>
      </c>
      <c r="C457" s="57" t="s">
        <v>163</v>
      </c>
      <c r="D457" s="54"/>
      <c r="E457" s="58">
        <v>20000</v>
      </c>
    </row>
    <row r="458" spans="1:5" ht="12.75">
      <c r="A458" s="62"/>
      <c r="B458" s="56"/>
      <c r="C458" s="57"/>
      <c r="D458" s="54"/>
      <c r="E458" s="58"/>
    </row>
    <row r="459" spans="1:5" ht="12.75">
      <c r="A459" s="62"/>
      <c r="B459" s="62"/>
      <c r="C459" s="63" t="s">
        <v>362</v>
      </c>
      <c r="D459" s="54" t="s">
        <v>330</v>
      </c>
      <c r="E459" s="63">
        <f>E460</f>
        <v>1938500</v>
      </c>
    </row>
    <row r="460" spans="1:5" ht="38.25">
      <c r="A460" s="55"/>
      <c r="B460" s="55">
        <v>2590</v>
      </c>
      <c r="C460" s="61" t="s">
        <v>363</v>
      </c>
      <c r="D460" s="54"/>
      <c r="E460" s="64">
        <v>1938500</v>
      </c>
    </row>
    <row r="461" spans="1:5" ht="12.75">
      <c r="A461" s="55"/>
      <c r="B461" s="55"/>
      <c r="C461" s="59"/>
      <c r="D461" s="54"/>
      <c r="E461" s="64"/>
    </row>
    <row r="462" spans="1:5" ht="12.75">
      <c r="A462" s="55"/>
      <c r="B462" s="55"/>
      <c r="C462" s="63" t="s">
        <v>364</v>
      </c>
      <c r="D462" s="54" t="s">
        <v>330</v>
      </c>
      <c r="E462" s="65">
        <f>E463</f>
        <v>4286250</v>
      </c>
    </row>
    <row r="463" spans="1:5" ht="25.5">
      <c r="A463" s="55"/>
      <c r="B463" s="55">
        <v>2540</v>
      </c>
      <c r="C463" s="61" t="s">
        <v>331</v>
      </c>
      <c r="D463" s="54"/>
      <c r="E463" s="64">
        <v>4286250</v>
      </c>
    </row>
    <row r="464" spans="1:5" ht="12.75">
      <c r="A464" s="55"/>
      <c r="B464" s="55"/>
      <c r="C464" s="63"/>
      <c r="D464" s="54"/>
      <c r="E464" s="64"/>
    </row>
    <row r="465" spans="1:5" ht="12.75">
      <c r="A465" s="55"/>
      <c r="B465" s="55"/>
      <c r="C465" s="66"/>
      <c r="D465" s="54"/>
      <c r="E465" s="64"/>
    </row>
    <row r="466" spans="1:5" ht="25.5">
      <c r="A466" s="55"/>
      <c r="B466" s="62">
        <v>80140</v>
      </c>
      <c r="C466" s="66" t="s">
        <v>365</v>
      </c>
      <c r="D466" s="54"/>
      <c r="E466" s="65">
        <f>E468</f>
        <v>1692556</v>
      </c>
    </row>
    <row r="467" spans="1:5" ht="12.75">
      <c r="A467" s="55"/>
      <c r="B467" s="55"/>
      <c r="C467" s="57"/>
      <c r="D467" s="54"/>
      <c r="E467" s="64"/>
    </row>
    <row r="468" spans="1:5" ht="12.75">
      <c r="A468" s="55"/>
      <c r="B468" s="55"/>
      <c r="C468" s="63" t="s">
        <v>366</v>
      </c>
      <c r="D468" s="54" t="s">
        <v>312</v>
      </c>
      <c r="E468" s="65">
        <f>SUM(E469:E472)</f>
        <v>1692556</v>
      </c>
    </row>
    <row r="469" spans="1:5" ht="12.75">
      <c r="A469" s="55"/>
      <c r="B469" s="55">
        <v>6050</v>
      </c>
      <c r="C469" s="57" t="s">
        <v>163</v>
      </c>
      <c r="E469" s="64">
        <v>454925</v>
      </c>
    </row>
    <row r="470" spans="1:5" ht="12.75">
      <c r="A470" s="55"/>
      <c r="B470" s="55">
        <v>6060</v>
      </c>
      <c r="C470" s="57" t="s">
        <v>283</v>
      </c>
      <c r="D470" s="54"/>
      <c r="E470" s="64">
        <v>208000</v>
      </c>
    </row>
    <row r="471" spans="1:5" ht="12.75">
      <c r="A471" s="55"/>
      <c r="B471" s="55">
        <v>6068</v>
      </c>
      <c r="C471" s="57" t="s">
        <v>283</v>
      </c>
      <c r="D471" s="54"/>
      <c r="E471" s="64">
        <v>770250</v>
      </c>
    </row>
    <row r="472" spans="1:5" ht="12.75">
      <c r="A472" s="55"/>
      <c r="B472" s="55">
        <v>6069</v>
      </c>
      <c r="C472" s="57" t="s">
        <v>283</v>
      </c>
      <c r="D472" s="54"/>
      <c r="E472" s="64">
        <v>259381</v>
      </c>
    </row>
    <row r="473" spans="1:5" ht="12.75">
      <c r="A473" s="55"/>
      <c r="B473" s="55"/>
      <c r="C473" s="57"/>
      <c r="D473" s="54"/>
      <c r="E473" s="64"/>
    </row>
    <row r="474" spans="1:5" ht="12.75">
      <c r="A474" s="55"/>
      <c r="B474" s="62">
        <v>80145</v>
      </c>
      <c r="C474" s="66" t="s">
        <v>367</v>
      </c>
      <c r="D474" s="54" t="s">
        <v>312</v>
      </c>
      <c r="E474" s="65">
        <f>SUM(E475:E477)</f>
        <v>17000</v>
      </c>
    </row>
    <row r="475" spans="1:5" ht="12.75">
      <c r="A475" s="55"/>
      <c r="B475" s="55">
        <v>4110</v>
      </c>
      <c r="C475" s="61" t="s">
        <v>257</v>
      </c>
      <c r="D475" s="58"/>
      <c r="E475" s="64">
        <v>1500</v>
      </c>
    </row>
    <row r="476" spans="1:5" ht="12.75">
      <c r="A476" s="55"/>
      <c r="B476" s="55">
        <v>4120</v>
      </c>
      <c r="C476" s="61" t="s">
        <v>345</v>
      </c>
      <c r="D476" s="54"/>
      <c r="E476" s="64">
        <v>500</v>
      </c>
    </row>
    <row r="477" spans="1:5" ht="12.75">
      <c r="A477" s="55"/>
      <c r="B477" s="55">
        <v>4170</v>
      </c>
      <c r="C477" s="61" t="s">
        <v>203</v>
      </c>
      <c r="D477" s="54"/>
      <c r="E477" s="64">
        <v>15000</v>
      </c>
    </row>
    <row r="478" spans="1:5" ht="12.75">
      <c r="A478" s="55"/>
      <c r="B478" s="55"/>
      <c r="C478" s="61"/>
      <c r="D478" s="54"/>
      <c r="E478" s="64"/>
    </row>
    <row r="479" spans="1:5" ht="12.75">
      <c r="A479" s="55"/>
      <c r="B479" s="62">
        <v>80146</v>
      </c>
      <c r="C479" s="66" t="s">
        <v>368</v>
      </c>
      <c r="D479" s="54" t="s">
        <v>312</v>
      </c>
      <c r="E479" s="65">
        <f>E480</f>
        <v>658400</v>
      </c>
    </row>
    <row r="480" spans="1:5" ht="12.75">
      <c r="A480" s="55"/>
      <c r="B480" s="55">
        <v>4300</v>
      </c>
      <c r="C480" s="61" t="s">
        <v>158</v>
      </c>
      <c r="D480" s="54"/>
      <c r="E480" s="64">
        <v>658400</v>
      </c>
    </row>
    <row r="481" spans="1:5" ht="12.75">
      <c r="A481" s="55"/>
      <c r="B481" s="55"/>
      <c r="C481" s="61"/>
      <c r="D481" s="54"/>
      <c r="E481" s="64"/>
    </row>
    <row r="482" spans="1:5" ht="26.25" customHeight="1">
      <c r="A482" s="55"/>
      <c r="B482" s="62">
        <v>80195</v>
      </c>
      <c r="C482" s="66" t="s">
        <v>116</v>
      </c>
      <c r="D482" s="54" t="s">
        <v>330</v>
      </c>
      <c r="E482" s="65">
        <f>E483+E486+E488+E490+E492+E494+E496+E500+E503+E505+E507+E509+E511+E513+E515+E519</f>
        <v>3536242</v>
      </c>
    </row>
    <row r="483" spans="1:5" ht="12.75">
      <c r="A483" s="55"/>
      <c r="B483" s="62"/>
      <c r="C483" s="58" t="s">
        <v>369</v>
      </c>
      <c r="D483" s="54"/>
      <c r="E483" s="65">
        <f>SUM(E484:E485)</f>
        <v>307950</v>
      </c>
    </row>
    <row r="484" spans="1:5" ht="12.75">
      <c r="A484" s="55"/>
      <c r="B484" s="55">
        <v>4010</v>
      </c>
      <c r="C484" s="61" t="s">
        <v>254</v>
      </c>
      <c r="D484" s="58"/>
      <c r="E484" s="64">
        <v>253050</v>
      </c>
    </row>
    <row r="485" spans="1:5" ht="12.75">
      <c r="A485" s="55"/>
      <c r="B485" s="55">
        <v>4110</v>
      </c>
      <c r="C485" s="61" t="s">
        <v>257</v>
      </c>
      <c r="D485" s="58"/>
      <c r="E485" s="64">
        <v>54900</v>
      </c>
    </row>
    <row r="486" spans="1:5" ht="12.75">
      <c r="A486" s="55"/>
      <c r="B486" s="56"/>
      <c r="C486" s="58" t="s">
        <v>370</v>
      </c>
      <c r="D486" s="54"/>
      <c r="E486" s="65">
        <f>E487</f>
        <v>41950</v>
      </c>
    </row>
    <row r="487" spans="1:5" ht="12.75">
      <c r="A487" s="55"/>
      <c r="B487" s="56">
        <v>3020</v>
      </c>
      <c r="C487" s="57" t="s">
        <v>317</v>
      </c>
      <c r="D487" s="54"/>
      <c r="E487" s="64">
        <v>41950</v>
      </c>
    </row>
    <row r="488" spans="1:5" ht="12.75">
      <c r="A488" s="55"/>
      <c r="B488" s="56"/>
      <c r="C488" s="58" t="s">
        <v>371</v>
      </c>
      <c r="D488" s="54"/>
      <c r="E488" s="65">
        <f>E489</f>
        <v>36000</v>
      </c>
    </row>
    <row r="489" spans="1:5" ht="12.75">
      <c r="A489" s="55"/>
      <c r="B489" s="56">
        <v>3020</v>
      </c>
      <c r="C489" s="57" t="s">
        <v>317</v>
      </c>
      <c r="D489" s="54"/>
      <c r="E489" s="64">
        <v>36000</v>
      </c>
    </row>
    <row r="490" spans="1:5" ht="25.5">
      <c r="A490" s="55"/>
      <c r="B490" s="56"/>
      <c r="C490" s="58" t="s">
        <v>372</v>
      </c>
      <c r="D490" s="54" t="s">
        <v>330</v>
      </c>
      <c r="E490" s="65">
        <f>E491</f>
        <v>827550</v>
      </c>
    </row>
    <row r="491" spans="1:5" ht="12.75">
      <c r="A491" s="55"/>
      <c r="B491" s="56">
        <v>4440</v>
      </c>
      <c r="C491" s="57" t="s">
        <v>309</v>
      </c>
      <c r="D491" s="54"/>
      <c r="E491" s="64">
        <v>827550</v>
      </c>
    </row>
    <row r="492" spans="1:5" ht="12.75">
      <c r="A492" s="55"/>
      <c r="B492" s="56"/>
      <c r="C492" s="58" t="s">
        <v>373</v>
      </c>
      <c r="D492" s="54" t="s">
        <v>312</v>
      </c>
      <c r="E492" s="65">
        <f>E493</f>
        <v>55650</v>
      </c>
    </row>
    <row r="493" spans="1:5" ht="12.75">
      <c r="A493" s="55"/>
      <c r="B493" s="56">
        <v>4300</v>
      </c>
      <c r="C493" s="57" t="s">
        <v>158</v>
      </c>
      <c r="D493" s="54"/>
      <c r="E493" s="64">
        <v>55650</v>
      </c>
    </row>
    <row r="494" spans="1:5" ht="12.75">
      <c r="A494" s="55"/>
      <c r="B494" s="56"/>
      <c r="C494" s="58" t="s">
        <v>374</v>
      </c>
      <c r="D494" s="54" t="s">
        <v>330</v>
      </c>
      <c r="E494" s="65">
        <f>E495</f>
        <v>1654310</v>
      </c>
    </row>
    <row r="495" spans="1:5" ht="12.75">
      <c r="A495" s="55"/>
      <c r="B495" s="56">
        <v>4010</v>
      </c>
      <c r="C495" s="57" t="s">
        <v>254</v>
      </c>
      <c r="D495" s="54"/>
      <c r="E495" s="64">
        <v>1654310</v>
      </c>
    </row>
    <row r="496" spans="1:5" ht="12.75">
      <c r="A496" s="55"/>
      <c r="B496" s="56"/>
      <c r="C496" s="58" t="s">
        <v>375</v>
      </c>
      <c r="D496" s="54"/>
      <c r="E496" s="65">
        <f>SUM(E497:E499)</f>
        <v>145700</v>
      </c>
    </row>
    <row r="497" spans="1:5" ht="12.75">
      <c r="A497" s="55"/>
      <c r="B497" s="56">
        <v>4010</v>
      </c>
      <c r="C497" s="57" t="s">
        <v>254</v>
      </c>
      <c r="D497" s="54"/>
      <c r="E497" s="64">
        <v>120800</v>
      </c>
    </row>
    <row r="498" spans="1:5" ht="12.75">
      <c r="A498" s="55"/>
      <c r="B498" s="56">
        <v>4110</v>
      </c>
      <c r="C498" s="57" t="s">
        <v>257</v>
      </c>
      <c r="D498" s="54"/>
      <c r="E498" s="64">
        <v>21800</v>
      </c>
    </row>
    <row r="499" spans="1:5" ht="12.75">
      <c r="A499" s="55"/>
      <c r="B499" s="56">
        <v>4120</v>
      </c>
      <c r="C499" s="57" t="s">
        <v>338</v>
      </c>
      <c r="D499" s="54"/>
      <c r="E499" s="64">
        <v>3100</v>
      </c>
    </row>
    <row r="500" spans="1:5" ht="12.75">
      <c r="A500" s="55"/>
      <c r="B500" s="56"/>
      <c r="C500" s="59" t="s">
        <v>376</v>
      </c>
      <c r="D500" s="54" t="s">
        <v>312</v>
      </c>
      <c r="E500" s="68">
        <f>E501+E502</f>
        <v>121100</v>
      </c>
    </row>
    <row r="501" spans="1:5" ht="12.75">
      <c r="A501" s="55"/>
      <c r="B501" s="56">
        <v>4210</v>
      </c>
      <c r="C501" s="57" t="s">
        <v>124</v>
      </c>
      <c r="D501" s="54"/>
      <c r="E501" s="64">
        <v>89100</v>
      </c>
    </row>
    <row r="502" spans="1:5" ht="12.75">
      <c r="A502" s="55"/>
      <c r="B502" s="56">
        <v>4300</v>
      </c>
      <c r="C502" s="57" t="s">
        <v>158</v>
      </c>
      <c r="D502" s="54"/>
      <c r="E502" s="64">
        <v>32000</v>
      </c>
    </row>
    <row r="503" spans="1:5" ht="25.5">
      <c r="A503" s="55"/>
      <c r="B503" s="56"/>
      <c r="C503" s="58" t="s">
        <v>377</v>
      </c>
      <c r="D503" s="54" t="s">
        <v>312</v>
      </c>
      <c r="E503" s="65">
        <f>E504</f>
        <v>50700</v>
      </c>
    </row>
    <row r="504" spans="1:5" ht="12.75">
      <c r="A504" s="55"/>
      <c r="B504" s="56">
        <v>4300</v>
      </c>
      <c r="C504" s="57" t="s">
        <v>158</v>
      </c>
      <c r="D504" s="54"/>
      <c r="E504" s="64">
        <v>50700</v>
      </c>
    </row>
    <row r="505" spans="1:5" ht="25.5">
      <c r="A505" s="55"/>
      <c r="B505" s="56"/>
      <c r="C505" s="58" t="s">
        <v>378</v>
      </c>
      <c r="D505" s="54" t="s">
        <v>312</v>
      </c>
      <c r="E505" s="65">
        <f>E506</f>
        <v>31000</v>
      </c>
    </row>
    <row r="506" spans="1:5" ht="12.75">
      <c r="A506" s="55"/>
      <c r="B506" s="56">
        <v>6060</v>
      </c>
      <c r="C506" s="57" t="s">
        <v>283</v>
      </c>
      <c r="D506" s="54"/>
      <c r="E506" s="64">
        <v>31000</v>
      </c>
    </row>
    <row r="507" spans="1:5" ht="25.5">
      <c r="A507" s="55"/>
      <c r="B507" s="56"/>
      <c r="C507" s="59" t="s">
        <v>379</v>
      </c>
      <c r="D507" s="54" t="s">
        <v>312</v>
      </c>
      <c r="E507" s="68">
        <f>E508</f>
        <v>24150</v>
      </c>
    </row>
    <row r="508" spans="1:5" ht="12.75">
      <c r="A508" s="55"/>
      <c r="B508" s="56">
        <v>4300</v>
      </c>
      <c r="C508" s="57" t="s">
        <v>158</v>
      </c>
      <c r="D508" s="54"/>
      <c r="E508" s="64">
        <v>24150</v>
      </c>
    </row>
    <row r="509" spans="1:5" ht="12.75">
      <c r="A509" s="55"/>
      <c r="B509" s="56"/>
      <c r="C509" s="59" t="s">
        <v>380</v>
      </c>
      <c r="D509" s="54"/>
      <c r="E509" s="68">
        <f>E510</f>
        <v>10000</v>
      </c>
    </row>
    <row r="510" spans="1:5" ht="12.75">
      <c r="A510" s="55"/>
      <c r="B510" s="56">
        <v>4300</v>
      </c>
      <c r="C510" s="57" t="s">
        <v>158</v>
      </c>
      <c r="D510" s="54" t="s">
        <v>312</v>
      </c>
      <c r="E510" s="64">
        <v>10000</v>
      </c>
    </row>
    <row r="511" spans="1:5" ht="12.75">
      <c r="A511" s="55"/>
      <c r="B511" s="56"/>
      <c r="C511" s="58" t="s">
        <v>381</v>
      </c>
      <c r="D511" s="54" t="s">
        <v>312</v>
      </c>
      <c r="E511" s="65">
        <v>177922</v>
      </c>
    </row>
    <row r="512" spans="1:5" ht="12.75">
      <c r="A512" s="55"/>
      <c r="B512" s="56">
        <v>4307</v>
      </c>
      <c r="C512" s="57" t="s">
        <v>158</v>
      </c>
      <c r="D512" s="54"/>
      <c r="E512" s="64">
        <v>177922</v>
      </c>
    </row>
    <row r="513" spans="1:5" ht="12.75">
      <c r="A513" s="55"/>
      <c r="B513" s="56"/>
      <c r="C513" s="58" t="s">
        <v>382</v>
      </c>
      <c r="D513" s="54" t="s">
        <v>312</v>
      </c>
      <c r="E513" s="65">
        <f>E514</f>
        <v>14500</v>
      </c>
    </row>
    <row r="514" spans="1:5" ht="12.75">
      <c r="A514" s="55"/>
      <c r="B514" s="56">
        <v>4270</v>
      </c>
      <c r="C514" s="57" t="s">
        <v>218</v>
      </c>
      <c r="D514" s="54"/>
      <c r="E514" s="64">
        <v>14500</v>
      </c>
    </row>
    <row r="515" spans="1:5" ht="63.75">
      <c r="A515" s="55"/>
      <c r="B515" s="56"/>
      <c r="C515" s="59" t="s">
        <v>383</v>
      </c>
      <c r="D515" s="54" t="s">
        <v>312</v>
      </c>
      <c r="E515" s="68">
        <f>SUM(E516:E518)</f>
        <v>10400</v>
      </c>
    </row>
    <row r="516" spans="1:5" ht="12.75">
      <c r="A516" s="55"/>
      <c r="B516" s="56">
        <v>4110</v>
      </c>
      <c r="C516" s="57" t="s">
        <v>257</v>
      </c>
      <c r="D516" s="54"/>
      <c r="E516" s="67">
        <v>300</v>
      </c>
    </row>
    <row r="517" spans="1:5" ht="12.75">
      <c r="A517" s="55"/>
      <c r="B517" s="56">
        <v>4120</v>
      </c>
      <c r="C517" s="57" t="s">
        <v>338</v>
      </c>
      <c r="D517" s="54"/>
      <c r="E517" s="67">
        <v>100</v>
      </c>
    </row>
    <row r="518" spans="1:5" ht="12.75">
      <c r="A518" s="55"/>
      <c r="B518" s="56">
        <v>4170</v>
      </c>
      <c r="C518" s="57" t="s">
        <v>384</v>
      </c>
      <c r="D518" s="54"/>
      <c r="E518" s="64">
        <v>10000</v>
      </c>
    </row>
    <row r="519" spans="1:5" ht="38.25">
      <c r="A519" s="55"/>
      <c r="B519" s="56"/>
      <c r="C519" s="59" t="s">
        <v>385</v>
      </c>
      <c r="D519" s="54" t="s">
        <v>312</v>
      </c>
      <c r="E519" s="68">
        <f>E520</f>
        <v>27360</v>
      </c>
    </row>
    <row r="520" spans="1:5" ht="14.25" customHeight="1">
      <c r="A520" s="55"/>
      <c r="B520" s="56">
        <v>4300</v>
      </c>
      <c r="C520" s="57" t="s">
        <v>158</v>
      </c>
      <c r="D520" s="54"/>
      <c r="E520" s="64">
        <v>27360</v>
      </c>
    </row>
    <row r="521" spans="1:5" ht="12.75">
      <c r="A521" s="55"/>
      <c r="B521" s="56"/>
      <c r="C521" s="57"/>
      <c r="D521" s="54"/>
      <c r="E521" s="64"/>
    </row>
    <row r="522" spans="1:5" ht="23.25" customHeight="1">
      <c r="A522" s="8">
        <v>803</v>
      </c>
      <c r="B522" s="8"/>
      <c r="C522" s="9" t="s">
        <v>386</v>
      </c>
      <c r="D522" s="9"/>
      <c r="E522" s="9">
        <f>E523</f>
        <v>4368</v>
      </c>
    </row>
    <row r="523" spans="1:5" s="23" customFormat="1" ht="12.75">
      <c r="A523" s="62"/>
      <c r="B523" s="62">
        <v>80309</v>
      </c>
      <c r="C523" s="66" t="s">
        <v>387</v>
      </c>
      <c r="D523" s="63"/>
      <c r="E523" s="65">
        <f>E524</f>
        <v>4368</v>
      </c>
    </row>
    <row r="524" spans="1:5" s="23" customFormat="1" ht="25.5">
      <c r="A524" s="62"/>
      <c r="B524" s="62"/>
      <c r="C524" s="69" t="s">
        <v>388</v>
      </c>
      <c r="D524" s="63" t="s">
        <v>389</v>
      </c>
      <c r="E524" s="65">
        <f>E525+E526</f>
        <v>4368</v>
      </c>
    </row>
    <row r="525" spans="1:5" s="23" customFormat="1" ht="12.75">
      <c r="A525" s="62"/>
      <c r="B525" s="55">
        <v>3218</v>
      </c>
      <c r="C525" s="61" t="s">
        <v>390</v>
      </c>
      <c r="D525" s="63"/>
      <c r="E525" s="64">
        <v>3276</v>
      </c>
    </row>
    <row r="526" spans="1:5" ht="12.75">
      <c r="A526" s="55"/>
      <c r="B526" s="55">
        <v>3219</v>
      </c>
      <c r="C526" s="61" t="s">
        <v>390</v>
      </c>
      <c r="D526" s="54"/>
      <c r="E526" s="64">
        <v>1092</v>
      </c>
    </row>
    <row r="527" spans="1:5" ht="12.75">
      <c r="A527" s="55"/>
      <c r="B527" s="56"/>
      <c r="C527" s="57"/>
      <c r="D527" s="54"/>
      <c r="E527" s="64"/>
    </row>
    <row r="528" spans="1:5" ht="25.5" customHeight="1">
      <c r="A528" s="8">
        <v>851</v>
      </c>
      <c r="B528" s="8"/>
      <c r="C528" s="9" t="s">
        <v>391</v>
      </c>
      <c r="D528" s="9"/>
      <c r="E528" s="9">
        <f>E529+E541+E561+E566+E580+E585</f>
        <v>4020732</v>
      </c>
    </row>
    <row r="529" spans="1:5" ht="12.75">
      <c r="A529" s="10"/>
      <c r="B529" s="10">
        <v>85121</v>
      </c>
      <c r="C529" s="12" t="s">
        <v>392</v>
      </c>
      <c r="D529" s="12"/>
      <c r="E529" s="14">
        <f>E530+E533+E535+E539</f>
        <v>363597</v>
      </c>
    </row>
    <row r="530" spans="1:5" ht="38.25">
      <c r="A530" s="10"/>
      <c r="B530" s="15"/>
      <c r="C530" s="14" t="s">
        <v>393</v>
      </c>
      <c r="D530" s="14" t="s">
        <v>394</v>
      </c>
      <c r="E530" s="14">
        <f>E531</f>
        <v>103041</v>
      </c>
    </row>
    <row r="531" spans="1:5" ht="38.25">
      <c r="A531" s="10"/>
      <c r="B531" s="15">
        <v>6229</v>
      </c>
      <c r="C531" s="16" t="s">
        <v>395</v>
      </c>
      <c r="E531" s="18">
        <v>103041</v>
      </c>
    </row>
    <row r="532" spans="1:5" ht="12.75">
      <c r="A532" s="10"/>
      <c r="B532" s="15"/>
      <c r="C532" s="14" t="s">
        <v>396</v>
      </c>
      <c r="E532" s="18"/>
    </row>
    <row r="533" spans="1:5" ht="12.75">
      <c r="A533" s="10"/>
      <c r="B533" s="15">
        <v>4270</v>
      </c>
      <c r="C533" s="16" t="s">
        <v>130</v>
      </c>
      <c r="D533" s="20" t="s">
        <v>119</v>
      </c>
      <c r="E533" s="18">
        <v>126400</v>
      </c>
    </row>
    <row r="534" spans="1:5" ht="12.75">
      <c r="A534" s="10"/>
      <c r="B534" s="15"/>
      <c r="C534" s="16"/>
      <c r="E534" s="18"/>
    </row>
    <row r="535" spans="1:5" ht="38.25">
      <c r="A535" s="10"/>
      <c r="B535" s="15">
        <v>6220</v>
      </c>
      <c r="C535" s="16" t="s">
        <v>395</v>
      </c>
      <c r="D535" s="14" t="s">
        <v>397</v>
      </c>
      <c r="E535" s="18">
        <f>E537+E536</f>
        <v>81600</v>
      </c>
    </row>
    <row r="536" spans="1:5" ht="12.75">
      <c r="A536" s="10"/>
      <c r="B536" s="15"/>
      <c r="C536" s="16" t="s">
        <v>398</v>
      </c>
      <c r="E536" s="18">
        <v>61600</v>
      </c>
    </row>
    <row r="537" spans="1:5" ht="12.75">
      <c r="A537" s="10"/>
      <c r="B537" s="15"/>
      <c r="C537" s="16" t="s">
        <v>399</v>
      </c>
      <c r="E537" s="18">
        <v>20000</v>
      </c>
    </row>
    <row r="538" spans="1:5" ht="12.75">
      <c r="A538" s="10"/>
      <c r="B538" s="15"/>
      <c r="C538" s="16"/>
      <c r="E538" s="18"/>
    </row>
    <row r="539" spans="1:5" ht="38.25">
      <c r="A539" s="10"/>
      <c r="B539" s="15">
        <v>6229</v>
      </c>
      <c r="C539" s="16" t="s">
        <v>395</v>
      </c>
      <c r="D539" s="14" t="s">
        <v>397</v>
      </c>
      <c r="E539" s="18">
        <f>E540</f>
        <v>52556</v>
      </c>
    </row>
    <row r="540" spans="1:5" ht="12.75">
      <c r="A540" s="10"/>
      <c r="B540" s="15"/>
      <c r="C540" s="16" t="s">
        <v>398</v>
      </c>
      <c r="E540" s="18">
        <v>52556</v>
      </c>
    </row>
    <row r="541" spans="1:5" ht="12.75">
      <c r="A541" s="10"/>
      <c r="B541" s="10">
        <v>85149</v>
      </c>
      <c r="C541" s="12" t="s">
        <v>400</v>
      </c>
      <c r="D541" s="12"/>
      <c r="E541" s="14">
        <f>E542+E545+E548+E551+E558+E553</f>
        <v>458000</v>
      </c>
    </row>
    <row r="542" spans="1:5" ht="25.5">
      <c r="A542" s="10"/>
      <c r="B542" s="15"/>
      <c r="C542" s="14" t="s">
        <v>401</v>
      </c>
      <c r="D542" s="14" t="s">
        <v>389</v>
      </c>
      <c r="E542" s="14">
        <f>E543</f>
        <v>350000</v>
      </c>
    </row>
    <row r="543" spans="1:5" ht="38.25">
      <c r="A543" s="10"/>
      <c r="B543" s="15">
        <v>2560</v>
      </c>
      <c r="C543" s="16" t="s">
        <v>402</v>
      </c>
      <c r="D543" s="16"/>
      <c r="E543" s="18">
        <v>350000</v>
      </c>
    </row>
    <row r="544" spans="1:5" ht="12.75">
      <c r="A544" s="10"/>
      <c r="B544" s="15"/>
      <c r="C544" s="16"/>
      <c r="D544" s="16"/>
      <c r="E544" s="18"/>
    </row>
    <row r="545" spans="1:5" ht="25.5">
      <c r="A545" s="10"/>
      <c r="B545" s="15"/>
      <c r="C545" s="14" t="s">
        <v>403</v>
      </c>
      <c r="D545" s="14" t="s">
        <v>389</v>
      </c>
      <c r="E545" s="14">
        <f>E546</f>
        <v>11683</v>
      </c>
    </row>
    <row r="546" spans="1:5" ht="25.5">
      <c r="A546" s="10"/>
      <c r="B546" s="15">
        <v>2580</v>
      </c>
      <c r="C546" s="16" t="s">
        <v>404</v>
      </c>
      <c r="D546" s="18"/>
      <c r="E546" s="18">
        <v>11683</v>
      </c>
    </row>
    <row r="547" spans="1:5" ht="12.75">
      <c r="A547" s="10"/>
      <c r="B547" s="15"/>
      <c r="C547" s="16"/>
      <c r="D547" s="16"/>
      <c r="E547" s="18"/>
    </row>
    <row r="548" spans="1:5" ht="25.5">
      <c r="A548" s="10"/>
      <c r="B548" s="15"/>
      <c r="C548" s="14" t="s">
        <v>405</v>
      </c>
      <c r="D548" s="14" t="s">
        <v>389</v>
      </c>
      <c r="E548" s="14">
        <f>E549</f>
        <v>52817</v>
      </c>
    </row>
    <row r="549" spans="1:5" ht="25.5">
      <c r="A549" s="10"/>
      <c r="B549" s="15">
        <v>2580</v>
      </c>
      <c r="C549" s="16" t="s">
        <v>404</v>
      </c>
      <c r="D549" s="14"/>
      <c r="E549" s="18">
        <v>52817</v>
      </c>
    </row>
    <row r="550" spans="1:5" ht="12.75">
      <c r="A550" s="10"/>
      <c r="B550" s="15"/>
      <c r="C550" s="16"/>
      <c r="D550" s="16"/>
      <c r="E550" s="18"/>
    </row>
    <row r="551" spans="1:5" ht="25.5">
      <c r="A551" s="10"/>
      <c r="B551" s="15"/>
      <c r="C551" s="14" t="s">
        <v>406</v>
      </c>
      <c r="D551" s="14" t="s">
        <v>389</v>
      </c>
      <c r="E551" s="14">
        <f>E552</f>
        <v>20000</v>
      </c>
    </row>
    <row r="552" spans="1:5" ht="25.5">
      <c r="A552" s="10"/>
      <c r="B552" s="15">
        <v>2580</v>
      </c>
      <c r="C552" s="16" t="s">
        <v>404</v>
      </c>
      <c r="D552" s="16"/>
      <c r="E552" s="18">
        <v>20000</v>
      </c>
    </row>
    <row r="553" spans="1:5" ht="12.75">
      <c r="A553" s="10"/>
      <c r="B553" s="15"/>
      <c r="C553" s="14" t="s">
        <v>406</v>
      </c>
      <c r="D553" s="16"/>
      <c r="E553" s="14">
        <f>E554</f>
        <v>20500</v>
      </c>
    </row>
    <row r="554" spans="1:5" ht="38.25">
      <c r="A554" s="10"/>
      <c r="B554" s="15">
        <v>2560</v>
      </c>
      <c r="C554" s="16" t="s">
        <v>402</v>
      </c>
      <c r="D554" s="14" t="s">
        <v>389</v>
      </c>
      <c r="E554" s="18">
        <f>E555+E556+E557</f>
        <v>20500</v>
      </c>
    </row>
    <row r="555" spans="1:5" ht="12.75">
      <c r="A555" s="10"/>
      <c r="B555" s="15"/>
      <c r="C555" s="16" t="s">
        <v>407</v>
      </c>
      <c r="D555" s="16"/>
      <c r="E555" s="18">
        <v>8541</v>
      </c>
    </row>
    <row r="556" spans="1:5" ht="12.75">
      <c r="A556" s="10"/>
      <c r="B556" s="15"/>
      <c r="C556" s="16" t="s">
        <v>408</v>
      </c>
      <c r="D556" s="16"/>
      <c r="E556" s="18">
        <v>1709</v>
      </c>
    </row>
    <row r="557" spans="1:5" ht="12.75">
      <c r="A557" s="10"/>
      <c r="B557" s="15"/>
      <c r="C557" s="16" t="s">
        <v>409</v>
      </c>
      <c r="D557" s="16"/>
      <c r="E557" s="18">
        <v>10250</v>
      </c>
    </row>
    <row r="558" spans="1:5" ht="25.5">
      <c r="A558" s="10"/>
      <c r="B558" s="15"/>
      <c r="C558" s="14" t="s">
        <v>410</v>
      </c>
      <c r="D558" s="14" t="s">
        <v>389</v>
      </c>
      <c r="E558" s="14">
        <f>E559</f>
        <v>3000</v>
      </c>
    </row>
    <row r="559" spans="1:5" ht="12.75">
      <c r="A559" s="10"/>
      <c r="B559" s="15">
        <v>4300</v>
      </c>
      <c r="C559" s="16" t="s">
        <v>111</v>
      </c>
      <c r="D559" s="16"/>
      <c r="E559" s="18">
        <v>3000</v>
      </c>
    </row>
    <row r="560" spans="1:5" ht="12.75">
      <c r="A560" s="10"/>
      <c r="B560" s="15"/>
      <c r="C560" s="16"/>
      <c r="D560" s="16"/>
      <c r="E560" s="18"/>
    </row>
    <row r="561" spans="1:5" s="23" customFormat="1" ht="25.5">
      <c r="A561" s="10"/>
      <c r="B561" s="10">
        <v>85153</v>
      </c>
      <c r="C561" s="12" t="s">
        <v>411</v>
      </c>
      <c r="D561" s="14" t="s">
        <v>389</v>
      </c>
      <c r="E561" s="14">
        <f>E562+E563+E564</f>
        <v>60000</v>
      </c>
    </row>
    <row r="562" spans="1:5" ht="12.75">
      <c r="A562" s="10"/>
      <c r="B562" s="15">
        <v>4210</v>
      </c>
      <c r="C562" s="16" t="s">
        <v>206</v>
      </c>
      <c r="D562" s="16"/>
      <c r="E562" s="18">
        <v>5000</v>
      </c>
    </row>
    <row r="563" spans="1:5" ht="12.75">
      <c r="A563" s="10"/>
      <c r="B563" s="15">
        <v>4300</v>
      </c>
      <c r="C563" s="16" t="s">
        <v>111</v>
      </c>
      <c r="D563" s="16"/>
      <c r="E563" s="18">
        <v>5000</v>
      </c>
    </row>
    <row r="564" spans="1:5" ht="25.5">
      <c r="A564" s="10"/>
      <c r="B564" s="15">
        <v>2580</v>
      </c>
      <c r="C564" s="16" t="s">
        <v>404</v>
      </c>
      <c r="D564" s="16"/>
      <c r="E564" s="18">
        <v>50000</v>
      </c>
    </row>
    <row r="565" spans="1:5" ht="12.75">
      <c r="A565" s="10"/>
      <c r="B565" s="15"/>
      <c r="C565" s="16"/>
      <c r="D565" s="16"/>
      <c r="E565" s="18"/>
    </row>
    <row r="566" spans="1:5" ht="12.75">
      <c r="A566" s="10"/>
      <c r="B566" s="10">
        <v>85154</v>
      </c>
      <c r="C566" s="12" t="s">
        <v>412</v>
      </c>
      <c r="D566" s="14"/>
      <c r="E566" s="14">
        <f>E567</f>
        <v>2670135</v>
      </c>
    </row>
    <row r="567" spans="1:5" ht="25.5">
      <c r="A567" s="10"/>
      <c r="B567" s="10"/>
      <c r="C567" s="49" t="s">
        <v>413</v>
      </c>
      <c r="D567" s="14" t="s">
        <v>389</v>
      </c>
      <c r="E567" s="14">
        <f>SUM(E568:E579)</f>
        <v>2670135</v>
      </c>
    </row>
    <row r="568" spans="1:5" ht="25.5">
      <c r="A568" s="10"/>
      <c r="B568" s="15">
        <v>2580</v>
      </c>
      <c r="C568" s="16" t="s">
        <v>235</v>
      </c>
      <c r="D568" s="16"/>
      <c r="E568" s="18">
        <v>1100000</v>
      </c>
    </row>
    <row r="569" spans="1:5" ht="12.75">
      <c r="A569" s="10"/>
      <c r="B569" s="15">
        <v>3110</v>
      </c>
      <c r="C569" s="16" t="s">
        <v>414</v>
      </c>
      <c r="D569" s="16"/>
      <c r="E569" s="18">
        <v>222000</v>
      </c>
    </row>
    <row r="570" spans="1:5" ht="12.75">
      <c r="A570" s="10"/>
      <c r="B570" s="15">
        <v>4010</v>
      </c>
      <c r="C570" s="16" t="s">
        <v>154</v>
      </c>
      <c r="D570" s="16"/>
      <c r="E570" s="18">
        <v>110600</v>
      </c>
    </row>
    <row r="571" spans="1:5" ht="12.75">
      <c r="A571" s="10"/>
      <c r="B571" s="15">
        <v>4110</v>
      </c>
      <c r="C571" s="16" t="s">
        <v>257</v>
      </c>
      <c r="D571" s="16"/>
      <c r="E571" s="18">
        <v>19610</v>
      </c>
    </row>
    <row r="572" spans="1:5" ht="12.75">
      <c r="A572" s="10"/>
      <c r="B572" s="15">
        <v>4120</v>
      </c>
      <c r="C572" s="16" t="s">
        <v>338</v>
      </c>
      <c r="D572" s="16"/>
      <c r="E572" s="18">
        <v>2710</v>
      </c>
    </row>
    <row r="573" spans="1:5" ht="12.75">
      <c r="A573" s="10"/>
      <c r="B573" s="15">
        <v>4170</v>
      </c>
      <c r="C573" s="16" t="s">
        <v>203</v>
      </c>
      <c r="D573" s="16"/>
      <c r="E573" s="18">
        <v>35400</v>
      </c>
    </row>
    <row r="574" spans="1:5" ht="12.75">
      <c r="A574" s="15"/>
      <c r="B574" s="15">
        <v>4210</v>
      </c>
      <c r="C574" s="16" t="s">
        <v>206</v>
      </c>
      <c r="D574" s="16"/>
      <c r="E574" s="18">
        <v>107000</v>
      </c>
    </row>
    <row r="575" spans="1:5" ht="12.75">
      <c r="A575" s="15"/>
      <c r="B575" s="15">
        <v>4270</v>
      </c>
      <c r="C575" s="16" t="s">
        <v>218</v>
      </c>
      <c r="D575" s="16"/>
      <c r="E575" s="18">
        <v>2500</v>
      </c>
    </row>
    <row r="576" spans="1:5" ht="12.75">
      <c r="A576" s="15"/>
      <c r="B576" s="15">
        <v>4300</v>
      </c>
      <c r="C576" s="16" t="s">
        <v>111</v>
      </c>
      <c r="D576" s="16"/>
      <c r="E576" s="18">
        <v>1057916</v>
      </c>
    </row>
    <row r="577" spans="1:5" ht="12.75">
      <c r="A577" s="15"/>
      <c r="B577" s="15">
        <v>4410</v>
      </c>
      <c r="C577" s="16" t="s">
        <v>276</v>
      </c>
      <c r="D577" s="16"/>
      <c r="E577" s="18">
        <v>3000</v>
      </c>
    </row>
    <row r="578" spans="1:5" ht="12.75">
      <c r="A578" s="15"/>
      <c r="B578" s="15">
        <v>4430</v>
      </c>
      <c r="C578" s="16" t="s">
        <v>316</v>
      </c>
      <c r="D578" s="16"/>
      <c r="E578" s="18">
        <v>5000</v>
      </c>
    </row>
    <row r="579" spans="1:5" ht="12.75">
      <c r="A579" s="15"/>
      <c r="B579" s="15">
        <v>4440</v>
      </c>
      <c r="C579" s="16" t="s">
        <v>309</v>
      </c>
      <c r="D579" s="16"/>
      <c r="E579" s="18">
        <v>4399</v>
      </c>
    </row>
    <row r="580" spans="1:5" ht="38.25">
      <c r="A580" s="15"/>
      <c r="B580" s="10">
        <v>85156</v>
      </c>
      <c r="C580" s="12" t="s">
        <v>415</v>
      </c>
      <c r="D580" s="13"/>
      <c r="E580" s="14">
        <f>E582</f>
        <v>9000</v>
      </c>
    </row>
    <row r="581" spans="1:5" ht="12.75">
      <c r="A581" s="15"/>
      <c r="B581" s="15"/>
      <c r="C581" s="14" t="s">
        <v>187</v>
      </c>
      <c r="D581" s="13"/>
      <c r="E581" s="18"/>
    </row>
    <row r="582" spans="1:5" ht="25.5">
      <c r="A582" s="15"/>
      <c r="B582" s="10"/>
      <c r="C582" s="14" t="s">
        <v>417</v>
      </c>
      <c r="D582" s="14" t="s">
        <v>389</v>
      </c>
      <c r="E582" s="14">
        <f>E583</f>
        <v>9000</v>
      </c>
    </row>
    <row r="583" spans="1:5" ht="12.75">
      <c r="A583" s="15"/>
      <c r="B583" s="15">
        <v>4130</v>
      </c>
      <c r="C583" s="39" t="s">
        <v>416</v>
      </c>
      <c r="D583" s="39"/>
      <c r="E583" s="18">
        <v>9000</v>
      </c>
    </row>
    <row r="584" spans="1:5" ht="12.75">
      <c r="A584" s="15"/>
      <c r="B584" s="15"/>
      <c r="C584" s="39"/>
      <c r="D584" s="39"/>
      <c r="E584" s="18"/>
    </row>
    <row r="585" spans="1:5" s="23" customFormat="1" ht="12.75">
      <c r="A585" s="10"/>
      <c r="B585" s="10">
        <v>85195</v>
      </c>
      <c r="C585" s="40" t="s">
        <v>146</v>
      </c>
      <c r="E585" s="14">
        <f>E586</f>
        <v>460000</v>
      </c>
    </row>
    <row r="586" spans="1:5" ht="25.5">
      <c r="A586" s="15"/>
      <c r="B586" s="15">
        <v>2580</v>
      </c>
      <c r="C586" s="39" t="s">
        <v>235</v>
      </c>
      <c r="D586" s="14" t="s">
        <v>389</v>
      </c>
      <c r="E586" s="18">
        <f>E587+E588</f>
        <v>460000</v>
      </c>
    </row>
    <row r="587" spans="1:5" ht="25.5">
      <c r="A587" s="15"/>
      <c r="B587" s="15"/>
      <c r="C587" s="39" t="s">
        <v>418</v>
      </c>
      <c r="D587" s="14"/>
      <c r="E587" s="18">
        <v>400000</v>
      </c>
    </row>
    <row r="588" spans="1:5" ht="35.25" customHeight="1">
      <c r="A588" s="15"/>
      <c r="B588" s="15"/>
      <c r="C588" s="39" t="s">
        <v>419</v>
      </c>
      <c r="D588" s="14"/>
      <c r="E588" s="18">
        <v>60000</v>
      </c>
    </row>
    <row r="589" spans="1:5" ht="12.75">
      <c r="A589" s="15"/>
      <c r="B589" s="15"/>
      <c r="C589" s="39"/>
      <c r="D589" s="39"/>
      <c r="E589" s="18"/>
    </row>
    <row r="590" spans="1:5" ht="24.75" customHeight="1">
      <c r="A590" s="8">
        <v>852</v>
      </c>
      <c r="B590" s="8"/>
      <c r="C590" s="9" t="s">
        <v>420</v>
      </c>
      <c r="D590" s="9"/>
      <c r="E590" s="9">
        <f>E591+E595+E598+E612+E616+E622+E619</f>
        <v>20179907</v>
      </c>
    </row>
    <row r="591" spans="1:5" ht="12.75">
      <c r="A591" s="10"/>
      <c r="B591" s="10">
        <v>85202</v>
      </c>
      <c r="C591" s="12" t="s">
        <v>422</v>
      </c>
      <c r="D591" s="12"/>
      <c r="E591" s="14">
        <f>E593</f>
        <v>513386</v>
      </c>
    </row>
    <row r="592" spans="1:5" ht="12.75">
      <c r="A592" s="15"/>
      <c r="B592" s="15"/>
      <c r="C592" s="14" t="s">
        <v>423</v>
      </c>
      <c r="D592" s="32"/>
      <c r="E592" s="18"/>
    </row>
    <row r="593" spans="1:5" ht="25.5">
      <c r="A593" s="15"/>
      <c r="B593" s="15"/>
      <c r="C593" s="49" t="s">
        <v>424</v>
      </c>
      <c r="D593" s="13" t="s">
        <v>197</v>
      </c>
      <c r="E593" s="14">
        <f>E594</f>
        <v>513386</v>
      </c>
    </row>
    <row r="594" spans="1:5" ht="25.5">
      <c r="A594" s="15"/>
      <c r="B594" s="15">
        <v>2580</v>
      </c>
      <c r="C594" s="39" t="s">
        <v>235</v>
      </c>
      <c r="D594" s="70"/>
      <c r="E594" s="18">
        <v>513386</v>
      </c>
    </row>
    <row r="595" spans="1:5" ht="12.75">
      <c r="A595" s="10"/>
      <c r="B595" s="10">
        <v>85203</v>
      </c>
      <c r="C595" s="12" t="s">
        <v>425</v>
      </c>
      <c r="D595" s="12"/>
      <c r="E595" s="14">
        <f>E596</f>
        <v>223000</v>
      </c>
    </row>
    <row r="596" spans="1:5" ht="25.5">
      <c r="A596" s="10"/>
      <c r="B596" s="15"/>
      <c r="C596" s="13" t="s">
        <v>426</v>
      </c>
      <c r="D596" s="26" t="s">
        <v>427</v>
      </c>
      <c r="E596" s="14">
        <f>E597</f>
        <v>223000</v>
      </c>
    </row>
    <row r="597" spans="1:5" ht="25.5">
      <c r="A597" s="10"/>
      <c r="B597" s="15">
        <v>2580</v>
      </c>
      <c r="C597" s="39" t="s">
        <v>235</v>
      </c>
      <c r="D597" s="71"/>
      <c r="E597" s="18">
        <v>223000</v>
      </c>
    </row>
    <row r="598" spans="1:5" s="23" customFormat="1" ht="38.25">
      <c r="A598" s="10"/>
      <c r="B598" s="10">
        <v>85212</v>
      </c>
      <c r="C598" s="12" t="s">
        <v>428</v>
      </c>
      <c r="D598" s="26"/>
      <c r="E598" s="14">
        <f>E600+E609</f>
        <v>14462221</v>
      </c>
    </row>
    <row r="599" spans="1:5" s="23" customFormat="1" ht="12.75">
      <c r="A599" s="10"/>
      <c r="B599" s="10"/>
      <c r="C599" s="14" t="s">
        <v>429</v>
      </c>
      <c r="D599" s="26"/>
      <c r="E599" s="14"/>
    </row>
    <row r="600" spans="1:5" s="23" customFormat="1" ht="25.5">
      <c r="A600" s="10"/>
      <c r="B600" s="10"/>
      <c r="C600" s="45" t="s">
        <v>430</v>
      </c>
      <c r="D600" s="14" t="s">
        <v>431</v>
      </c>
      <c r="E600" s="45">
        <f>E601+E602+E603+E604+E605+E606+E607</f>
        <v>14455000</v>
      </c>
    </row>
    <row r="601" spans="1:5" s="23" customFormat="1" ht="12.75">
      <c r="A601" s="10"/>
      <c r="B601" s="15">
        <v>3110</v>
      </c>
      <c r="C601" s="16" t="s">
        <v>414</v>
      </c>
      <c r="D601" s="26"/>
      <c r="E601" s="18">
        <v>13838480</v>
      </c>
    </row>
    <row r="602" spans="1:5" s="23" customFormat="1" ht="12.75">
      <c r="A602" s="10"/>
      <c r="B602" s="15">
        <v>4010</v>
      </c>
      <c r="C602" s="16" t="s">
        <v>154</v>
      </c>
      <c r="D602" s="26"/>
      <c r="E602" s="18">
        <v>328610</v>
      </c>
    </row>
    <row r="603" spans="1:5" s="23" customFormat="1" ht="12.75">
      <c r="A603" s="10"/>
      <c r="B603" s="15">
        <v>4110</v>
      </c>
      <c r="C603" s="16" t="s">
        <v>156</v>
      </c>
      <c r="D603" s="26"/>
      <c r="E603" s="18">
        <v>252120</v>
      </c>
    </row>
    <row r="604" spans="1:5" s="23" customFormat="1" ht="12.75">
      <c r="A604" s="10"/>
      <c r="B604" s="15">
        <v>4120</v>
      </c>
      <c r="C604" s="16" t="s">
        <v>157</v>
      </c>
      <c r="D604" s="26"/>
      <c r="E604" s="18">
        <v>8050</v>
      </c>
    </row>
    <row r="605" spans="1:5" s="23" customFormat="1" ht="12.75">
      <c r="A605" s="10"/>
      <c r="B605" s="15">
        <v>4210</v>
      </c>
      <c r="C605" s="16" t="s">
        <v>206</v>
      </c>
      <c r="D605" s="26"/>
      <c r="E605" s="18">
        <v>7450</v>
      </c>
    </row>
    <row r="606" spans="1:5" s="23" customFormat="1" ht="12.75">
      <c r="A606" s="10"/>
      <c r="B606" s="15">
        <v>4300</v>
      </c>
      <c r="C606" s="16" t="s">
        <v>111</v>
      </c>
      <c r="D606" s="26"/>
      <c r="E606" s="18">
        <v>8290</v>
      </c>
    </row>
    <row r="607" spans="1:5" s="23" customFormat="1" ht="12.75">
      <c r="A607" s="10"/>
      <c r="B607" s="15">
        <v>4440</v>
      </c>
      <c r="C607" s="16" t="s">
        <v>209</v>
      </c>
      <c r="D607" s="26"/>
      <c r="E607" s="18">
        <v>12000</v>
      </c>
    </row>
    <row r="608" spans="1:5" ht="12.75">
      <c r="A608" s="10"/>
      <c r="B608" s="15"/>
      <c r="C608" s="14" t="s">
        <v>429</v>
      </c>
      <c r="D608" s="16"/>
      <c r="E608" s="18"/>
    </row>
    <row r="609" spans="1:5" ht="25.5">
      <c r="A609" s="10"/>
      <c r="B609" s="15"/>
      <c r="C609" s="45" t="s">
        <v>432</v>
      </c>
      <c r="D609" s="14" t="s">
        <v>431</v>
      </c>
      <c r="E609" s="45">
        <f>E610</f>
        <v>7221</v>
      </c>
    </row>
    <row r="610" spans="1:5" ht="12.75">
      <c r="A610" s="10"/>
      <c r="B610" s="15">
        <v>6060</v>
      </c>
      <c r="C610" s="16" t="s">
        <v>283</v>
      </c>
      <c r="D610" s="35"/>
      <c r="E610" s="18">
        <v>7221</v>
      </c>
    </row>
    <row r="611" spans="1:5" ht="12.75">
      <c r="A611" s="10"/>
      <c r="B611" s="15"/>
      <c r="C611" s="16"/>
      <c r="D611" s="35"/>
      <c r="E611" s="18"/>
    </row>
    <row r="612" spans="1:5" ht="25.5">
      <c r="A612" s="10"/>
      <c r="B612" s="10">
        <v>85213</v>
      </c>
      <c r="C612" s="12" t="s">
        <v>433</v>
      </c>
      <c r="E612" s="14">
        <f>E614</f>
        <v>51500</v>
      </c>
    </row>
    <row r="613" spans="1:5" ht="25.5">
      <c r="A613" s="15"/>
      <c r="B613" s="10"/>
      <c r="C613" s="14" t="s">
        <v>429</v>
      </c>
      <c r="D613" s="14" t="s">
        <v>435</v>
      </c>
      <c r="E613" s="18"/>
    </row>
    <row r="614" spans="1:5" ht="12.75">
      <c r="A614" s="15"/>
      <c r="B614" s="15">
        <v>4130</v>
      </c>
      <c r="C614" s="16" t="s">
        <v>434</v>
      </c>
      <c r="D614" s="16"/>
      <c r="E614" s="18">
        <v>51500</v>
      </c>
    </row>
    <row r="615" spans="1:5" ht="12.75">
      <c r="A615" s="10"/>
      <c r="B615" s="15"/>
      <c r="C615" s="16"/>
      <c r="D615" s="12"/>
      <c r="E615" s="18"/>
    </row>
    <row r="616" spans="1:5" ht="12.75">
      <c r="A616" s="10"/>
      <c r="B616" s="10">
        <v>85215</v>
      </c>
      <c r="C616" s="12" t="s">
        <v>436</v>
      </c>
      <c r="D616" s="13" t="s">
        <v>161</v>
      </c>
      <c r="E616" s="14">
        <f>E617</f>
        <v>4900000</v>
      </c>
    </row>
    <row r="617" spans="1:5" ht="12.75">
      <c r="A617" s="10"/>
      <c r="B617" s="15">
        <v>3110</v>
      </c>
      <c r="C617" s="16" t="s">
        <v>414</v>
      </c>
      <c r="D617" s="16"/>
      <c r="E617" s="18">
        <v>4900000</v>
      </c>
    </row>
    <row r="618" spans="1:5" ht="12.75">
      <c r="A618" s="10"/>
      <c r="B618" s="15"/>
      <c r="C618" s="16"/>
      <c r="D618" s="12"/>
      <c r="E618" s="18"/>
    </row>
    <row r="619" spans="1:5" s="23" customFormat="1" ht="25.5">
      <c r="A619" s="10"/>
      <c r="B619" s="10">
        <v>85233</v>
      </c>
      <c r="C619" s="12" t="s">
        <v>437</v>
      </c>
      <c r="D619" s="26" t="s">
        <v>427</v>
      </c>
      <c r="E619" s="14">
        <f>E620</f>
        <v>12300</v>
      </c>
    </row>
    <row r="620" spans="1:5" ht="12.75">
      <c r="A620" s="10"/>
      <c r="B620" s="15">
        <v>4300</v>
      </c>
      <c r="C620" s="16" t="s">
        <v>111</v>
      </c>
      <c r="D620" s="12"/>
      <c r="E620" s="18">
        <v>12300</v>
      </c>
    </row>
    <row r="621" spans="1:5" ht="12.75">
      <c r="A621" s="10"/>
      <c r="B621" s="15"/>
      <c r="C621" s="39"/>
      <c r="D621" s="39"/>
      <c r="E621" s="18"/>
    </row>
    <row r="622" spans="1:5" ht="12.75">
      <c r="A622" s="10"/>
      <c r="B622" s="10">
        <v>85295</v>
      </c>
      <c r="C622" s="12" t="s">
        <v>146</v>
      </c>
      <c r="D622" s="12"/>
      <c r="E622" s="14">
        <f>E623+E627</f>
        <v>17500</v>
      </c>
    </row>
    <row r="623" spans="1:5" ht="25.5">
      <c r="A623" s="15"/>
      <c r="B623" s="15"/>
      <c r="C623" s="14" t="s">
        <v>438</v>
      </c>
      <c r="D623" s="26" t="s">
        <v>427</v>
      </c>
      <c r="E623" s="14">
        <f>E624+E625+E626</f>
        <v>3000</v>
      </c>
    </row>
    <row r="624" spans="1:5" ht="12.75">
      <c r="A624" s="15"/>
      <c r="B624" s="15">
        <v>4010</v>
      </c>
      <c r="C624" s="16" t="s">
        <v>154</v>
      </c>
      <c r="D624" s="16"/>
      <c r="E624" s="18">
        <v>2500</v>
      </c>
    </row>
    <row r="625" spans="1:5" ht="12.75">
      <c r="A625" s="15"/>
      <c r="B625" s="15">
        <v>4110</v>
      </c>
      <c r="C625" s="16" t="s">
        <v>156</v>
      </c>
      <c r="D625" s="16"/>
      <c r="E625" s="18">
        <v>430</v>
      </c>
    </row>
    <row r="626" spans="1:5" ht="12.75">
      <c r="A626" s="15"/>
      <c r="B626" s="15">
        <v>4120</v>
      </c>
      <c r="C626" s="16" t="s">
        <v>157</v>
      </c>
      <c r="D626" s="16"/>
      <c r="E626" s="18">
        <v>70</v>
      </c>
    </row>
    <row r="627" spans="1:5" ht="25.5">
      <c r="A627" s="15"/>
      <c r="B627" s="15"/>
      <c r="C627" s="14" t="s">
        <v>372</v>
      </c>
      <c r="D627" s="26" t="s">
        <v>427</v>
      </c>
      <c r="E627" s="14">
        <f>E628</f>
        <v>14500</v>
      </c>
    </row>
    <row r="628" spans="1:5" ht="12.75">
      <c r="A628" s="15"/>
      <c r="B628" s="15">
        <v>4440</v>
      </c>
      <c r="C628" s="44" t="s">
        <v>209</v>
      </c>
      <c r="D628" s="42"/>
      <c r="E628" s="18">
        <v>14500</v>
      </c>
    </row>
    <row r="629" spans="1:5" ht="13.5" customHeight="1">
      <c r="A629" s="15"/>
      <c r="B629" s="15"/>
      <c r="C629" s="16"/>
      <c r="D629" s="42"/>
      <c r="E629" s="18"/>
    </row>
    <row r="630" spans="1:5" ht="24.75" customHeight="1">
      <c r="A630" s="72">
        <v>853</v>
      </c>
      <c r="B630" s="72"/>
      <c r="C630" s="73" t="s">
        <v>439</v>
      </c>
      <c r="D630" s="73"/>
      <c r="E630" s="73">
        <f>E632+E636+E664+E653</f>
        <v>530587</v>
      </c>
    </row>
    <row r="631" spans="1:5" s="27" customFormat="1" ht="12.75">
      <c r="A631" s="74"/>
      <c r="B631" s="74"/>
      <c r="C631" s="75"/>
      <c r="D631" s="75"/>
      <c r="E631" s="75"/>
    </row>
    <row r="632" spans="1:5" ht="12.75">
      <c r="A632" s="15"/>
      <c r="B632" s="10">
        <v>85305</v>
      </c>
      <c r="C632" s="12" t="s">
        <v>440</v>
      </c>
      <c r="D632" s="12"/>
      <c r="E632" s="14">
        <f>E633</f>
        <v>36000</v>
      </c>
    </row>
    <row r="633" spans="1:5" ht="12.75">
      <c r="A633" s="15"/>
      <c r="B633" s="10"/>
      <c r="C633" s="13" t="s">
        <v>441</v>
      </c>
      <c r="D633" s="13" t="s">
        <v>441</v>
      </c>
      <c r="E633" s="14">
        <f>SUM(E634:E635)-E635</f>
        <v>36000</v>
      </c>
    </row>
    <row r="634" spans="1:5" ht="12.75">
      <c r="A634" s="15"/>
      <c r="B634" s="15">
        <v>4270</v>
      </c>
      <c r="C634" s="16" t="s">
        <v>130</v>
      </c>
      <c r="D634" s="16"/>
      <c r="E634" s="18">
        <f>E635</f>
        <v>36000</v>
      </c>
    </row>
    <row r="635" spans="1:5" ht="25.5">
      <c r="A635" s="15"/>
      <c r="B635" s="15"/>
      <c r="C635" s="16" t="s">
        <v>442</v>
      </c>
      <c r="D635" s="14" t="s">
        <v>133</v>
      </c>
      <c r="E635" s="18">
        <v>36000</v>
      </c>
    </row>
    <row r="636" spans="1:5" ht="38.25">
      <c r="A636" s="15"/>
      <c r="B636" s="10">
        <v>85321</v>
      </c>
      <c r="C636" s="12" t="s">
        <v>443</v>
      </c>
      <c r="D636" s="13" t="s">
        <v>444</v>
      </c>
      <c r="E636" s="14">
        <f>E638+E643</f>
        <v>234000</v>
      </c>
    </row>
    <row r="637" spans="1:5" ht="12.75">
      <c r="A637" s="15"/>
      <c r="B637" s="10"/>
      <c r="C637" s="12"/>
      <c r="D637" s="13"/>
      <c r="E637" s="14"/>
    </row>
    <row r="638" spans="1:5" ht="12.75">
      <c r="A638" s="15"/>
      <c r="B638" s="10"/>
      <c r="C638" s="14" t="s">
        <v>236</v>
      </c>
      <c r="D638" s="13"/>
      <c r="E638" s="14">
        <f>E639+E640+E641</f>
        <v>64000</v>
      </c>
    </row>
    <row r="639" spans="1:5" ht="12.75">
      <c r="A639" s="15"/>
      <c r="B639" s="15">
        <v>4170</v>
      </c>
      <c r="C639" s="16" t="s">
        <v>203</v>
      </c>
      <c r="D639" s="22"/>
      <c r="E639" s="18">
        <v>39500</v>
      </c>
    </row>
    <row r="640" spans="1:5" ht="12.75">
      <c r="A640" s="15"/>
      <c r="B640" s="15">
        <v>4210</v>
      </c>
      <c r="C640" s="16" t="s">
        <v>206</v>
      </c>
      <c r="D640" s="13"/>
      <c r="E640" s="18">
        <v>5000</v>
      </c>
    </row>
    <row r="641" spans="1:5" ht="12.75">
      <c r="A641" s="15"/>
      <c r="B641" s="15">
        <v>4300</v>
      </c>
      <c r="C641" s="16" t="s">
        <v>158</v>
      </c>
      <c r="D641" s="13"/>
      <c r="E641" s="18">
        <v>19500</v>
      </c>
    </row>
    <row r="642" spans="1:5" ht="12.75">
      <c r="A642" s="15"/>
      <c r="B642" s="15"/>
      <c r="C642" s="16"/>
      <c r="D642" s="13"/>
      <c r="E642" s="18"/>
    </row>
    <row r="643" spans="1:5" ht="12.75">
      <c r="A643" s="15"/>
      <c r="B643" s="10"/>
      <c r="C643" s="14" t="s">
        <v>187</v>
      </c>
      <c r="D643" s="13"/>
      <c r="E643" s="14">
        <f>E644+E645+E646+E647+E651+E648+E649+E650</f>
        <v>170000</v>
      </c>
    </row>
    <row r="644" spans="1:5" ht="12.75">
      <c r="A644" s="15"/>
      <c r="B644" s="15">
        <v>4010</v>
      </c>
      <c r="C644" s="16" t="s">
        <v>154</v>
      </c>
      <c r="D644" s="39"/>
      <c r="E644" s="18">
        <v>101828</v>
      </c>
    </row>
    <row r="645" spans="1:5" ht="12.75">
      <c r="A645" s="15"/>
      <c r="B645" s="15">
        <v>4040</v>
      </c>
      <c r="C645" s="16" t="s">
        <v>155</v>
      </c>
      <c r="D645" s="39"/>
      <c r="E645" s="18">
        <v>8417</v>
      </c>
    </row>
    <row r="646" spans="1:5" ht="12.75">
      <c r="A646" s="15"/>
      <c r="B646" s="15">
        <v>4110</v>
      </c>
      <c r="C646" s="16" t="s">
        <v>156</v>
      </c>
      <c r="D646" s="39"/>
      <c r="E646" s="18">
        <v>20033</v>
      </c>
    </row>
    <row r="647" spans="1:5" ht="12.75">
      <c r="A647" s="15"/>
      <c r="B647" s="15">
        <v>4120</v>
      </c>
      <c r="C647" s="16" t="s">
        <v>157</v>
      </c>
      <c r="D647" s="39"/>
      <c r="E647" s="18">
        <v>2849</v>
      </c>
    </row>
    <row r="648" spans="1:5" ht="12.75">
      <c r="A648" s="15"/>
      <c r="B648" s="15">
        <v>4170</v>
      </c>
      <c r="C648" s="16" t="s">
        <v>203</v>
      </c>
      <c r="D648" s="39"/>
      <c r="E648" s="18">
        <v>9485</v>
      </c>
    </row>
    <row r="649" spans="1:5" ht="12.75">
      <c r="A649" s="15"/>
      <c r="B649" s="15">
        <v>4210</v>
      </c>
      <c r="C649" s="16" t="s">
        <v>124</v>
      </c>
      <c r="D649" s="39"/>
      <c r="E649" s="18">
        <v>1948</v>
      </c>
    </row>
    <row r="650" spans="1:5" ht="12.75">
      <c r="A650" s="15"/>
      <c r="B650" s="15">
        <v>4300</v>
      </c>
      <c r="C650" s="16" t="s">
        <v>158</v>
      </c>
      <c r="D650" s="39"/>
      <c r="E650" s="18">
        <v>22540</v>
      </c>
    </row>
    <row r="651" spans="1:5" ht="12.75">
      <c r="A651" s="15"/>
      <c r="B651" s="15">
        <v>4440</v>
      </c>
      <c r="C651" s="16" t="s">
        <v>209</v>
      </c>
      <c r="D651" s="39"/>
      <c r="E651" s="18">
        <v>2900</v>
      </c>
    </row>
    <row r="652" spans="1:5" ht="12.75">
      <c r="A652" s="15"/>
      <c r="B652" s="15"/>
      <c r="C652" s="16"/>
      <c r="D652" s="39"/>
      <c r="E652" s="18"/>
    </row>
    <row r="653" spans="1:5" s="23" customFormat="1" ht="25.5">
      <c r="A653" s="10"/>
      <c r="B653" s="10">
        <v>85324</v>
      </c>
      <c r="C653" s="12" t="s">
        <v>445</v>
      </c>
      <c r="D653" s="12" t="s">
        <v>427</v>
      </c>
      <c r="E653" s="14">
        <f>E654+E661</f>
        <v>39087</v>
      </c>
    </row>
    <row r="654" spans="1:5" s="23" customFormat="1" ht="12.75">
      <c r="A654" s="10"/>
      <c r="B654" s="10"/>
      <c r="C654" s="44" t="s">
        <v>446</v>
      </c>
      <c r="D654" s="12"/>
      <c r="E654" s="44">
        <f>E655+E656+E657+E658+E659</f>
        <v>21690</v>
      </c>
    </row>
    <row r="655" spans="1:5" s="23" customFormat="1" ht="12.75">
      <c r="A655" s="10"/>
      <c r="B655" s="15">
        <v>4010</v>
      </c>
      <c r="C655" s="16" t="s">
        <v>154</v>
      </c>
      <c r="D655" s="12"/>
      <c r="E655" s="18">
        <v>7843</v>
      </c>
    </row>
    <row r="656" spans="1:5" s="23" customFormat="1" ht="12.75">
      <c r="A656" s="10"/>
      <c r="B656" s="15">
        <v>4110</v>
      </c>
      <c r="C656" s="16" t="s">
        <v>156</v>
      </c>
      <c r="D656" s="12"/>
      <c r="E656" s="18">
        <v>1351</v>
      </c>
    </row>
    <row r="657" spans="1:5" s="23" customFormat="1" ht="12.75">
      <c r="A657" s="10"/>
      <c r="B657" s="15">
        <v>4120</v>
      </c>
      <c r="C657" s="16" t="s">
        <v>157</v>
      </c>
      <c r="D657" s="12"/>
      <c r="E657" s="18">
        <v>192</v>
      </c>
    </row>
    <row r="658" spans="1:5" ht="12.75">
      <c r="A658" s="15"/>
      <c r="B658" s="15">
        <v>4210</v>
      </c>
      <c r="C658" s="16" t="s">
        <v>206</v>
      </c>
      <c r="D658" s="12"/>
      <c r="E658" s="18">
        <v>4504</v>
      </c>
    </row>
    <row r="659" spans="1:5" ht="12.75">
      <c r="A659" s="15"/>
      <c r="B659" s="15">
        <v>4300</v>
      </c>
      <c r="C659" s="16" t="s">
        <v>111</v>
      </c>
      <c r="D659" s="12"/>
      <c r="E659" s="18">
        <v>7800</v>
      </c>
    </row>
    <row r="660" spans="1:5" ht="12.75">
      <c r="A660" s="15"/>
      <c r="B660" s="15"/>
      <c r="C660" s="16"/>
      <c r="D660" s="12"/>
      <c r="E660" s="18"/>
    </row>
    <row r="661" spans="1:5" ht="12.75">
      <c r="A661" s="15"/>
      <c r="B661" s="15">
        <v>6060</v>
      </c>
      <c r="C661" s="16" t="s">
        <v>283</v>
      </c>
      <c r="D661" s="14" t="s">
        <v>119</v>
      </c>
      <c r="E661" s="44">
        <f>E662</f>
        <v>17397</v>
      </c>
    </row>
    <row r="662" spans="1:5" ht="12.75">
      <c r="A662" s="15"/>
      <c r="B662" s="15"/>
      <c r="C662" s="16" t="s">
        <v>421</v>
      </c>
      <c r="D662" s="12"/>
      <c r="E662" s="18">
        <v>17397</v>
      </c>
    </row>
    <row r="663" spans="1:5" ht="12.75">
      <c r="A663" s="15"/>
      <c r="B663" s="15"/>
      <c r="C663" s="16"/>
      <c r="D663" s="12"/>
      <c r="E663" s="18"/>
    </row>
    <row r="664" spans="1:5" s="23" customFormat="1" ht="25.5">
      <c r="A664" s="10"/>
      <c r="B664" s="10">
        <v>85395</v>
      </c>
      <c r="C664" s="12" t="s">
        <v>146</v>
      </c>
      <c r="D664" s="12" t="s">
        <v>427</v>
      </c>
      <c r="E664" s="14">
        <f>E665</f>
        <v>221500</v>
      </c>
    </row>
    <row r="665" spans="1:5" ht="25.5">
      <c r="A665" s="15"/>
      <c r="B665" s="15">
        <v>2580</v>
      </c>
      <c r="C665" s="16" t="s">
        <v>404</v>
      </c>
      <c r="D665" s="42"/>
      <c r="E665" s="18">
        <f>SUM(E666:E670)</f>
        <v>221500</v>
      </c>
    </row>
    <row r="666" spans="1:5" ht="25.5">
      <c r="A666" s="15"/>
      <c r="B666" s="15"/>
      <c r="C666" s="16" t="s">
        <v>447</v>
      </c>
      <c r="D666" s="42"/>
      <c r="E666" s="18">
        <v>15000</v>
      </c>
    </row>
    <row r="667" spans="1:5" ht="38.25">
      <c r="A667" s="15"/>
      <c r="B667" s="15"/>
      <c r="C667" s="16" t="s">
        <v>448</v>
      </c>
      <c r="D667" s="42"/>
      <c r="E667" s="18">
        <v>69012</v>
      </c>
    </row>
    <row r="668" spans="1:5" ht="25.5">
      <c r="A668" s="15"/>
      <c r="B668" s="15"/>
      <c r="C668" s="16" t="s">
        <v>449</v>
      </c>
      <c r="D668" s="42"/>
      <c r="E668" s="18">
        <v>31378</v>
      </c>
    </row>
    <row r="669" spans="1:5" ht="25.5">
      <c r="A669" s="15"/>
      <c r="B669" s="15"/>
      <c r="C669" s="16" t="s">
        <v>450</v>
      </c>
      <c r="D669" s="42"/>
      <c r="E669" s="18">
        <v>94610</v>
      </c>
    </row>
    <row r="670" spans="1:5" ht="25.5">
      <c r="A670" s="15"/>
      <c r="B670" s="15"/>
      <c r="C670" s="16" t="s">
        <v>451</v>
      </c>
      <c r="D670" s="42"/>
      <c r="E670" s="18">
        <v>11500</v>
      </c>
    </row>
    <row r="671" spans="1:5" ht="12.75">
      <c r="A671" s="15"/>
      <c r="B671" s="15"/>
      <c r="C671" s="16"/>
      <c r="D671" s="42"/>
      <c r="E671" s="18"/>
    </row>
    <row r="672" spans="1:5" ht="22.5" customHeight="1">
      <c r="A672" s="50">
        <v>854</v>
      </c>
      <c r="B672" s="50"/>
      <c r="C672" s="51" t="s">
        <v>452</v>
      </c>
      <c r="D672" s="51"/>
      <c r="E672" s="51">
        <f>E673+E678+E683+E692+E698+E701</f>
        <v>2211182</v>
      </c>
    </row>
    <row r="673" spans="1:5" ht="12.75">
      <c r="A673" s="55"/>
      <c r="B673" s="62">
        <v>85407</v>
      </c>
      <c r="C673" s="66" t="s">
        <v>453</v>
      </c>
      <c r="D673" s="54"/>
      <c r="E673" s="65">
        <f>E675</f>
        <v>153200</v>
      </c>
    </row>
    <row r="674" spans="1:5" ht="12.75">
      <c r="A674" s="55"/>
      <c r="B674" s="55"/>
      <c r="C674" s="61"/>
      <c r="D674" s="54"/>
      <c r="E674" s="64"/>
    </row>
    <row r="675" spans="1:5" ht="12.75">
      <c r="A675" s="55"/>
      <c r="B675" s="55"/>
      <c r="C675" s="63" t="s">
        <v>454</v>
      </c>
      <c r="D675" s="54" t="s">
        <v>330</v>
      </c>
      <c r="E675" s="65">
        <f>E676</f>
        <v>153200</v>
      </c>
    </row>
    <row r="676" spans="1:5" ht="25.5">
      <c r="A676" s="55"/>
      <c r="B676" s="55">
        <v>2540</v>
      </c>
      <c r="C676" s="61" t="s">
        <v>331</v>
      </c>
      <c r="D676" s="54"/>
      <c r="E676" s="64">
        <v>153200</v>
      </c>
    </row>
    <row r="677" spans="1:5" ht="12.75">
      <c r="A677" s="55"/>
      <c r="B677" s="55"/>
      <c r="C677" s="61"/>
      <c r="D677" s="54"/>
      <c r="E677" s="64"/>
    </row>
    <row r="678" spans="1:5" ht="12.75">
      <c r="A678" s="55"/>
      <c r="B678" s="62">
        <v>85410</v>
      </c>
      <c r="C678" s="66" t="s">
        <v>455</v>
      </c>
      <c r="D678" s="54"/>
      <c r="E678" s="65">
        <f>E680</f>
        <v>574500</v>
      </c>
    </row>
    <row r="679" spans="1:5" ht="12.75">
      <c r="A679" s="55"/>
      <c r="B679" s="55"/>
      <c r="C679" s="61"/>
      <c r="D679" s="54"/>
      <c r="E679" s="64"/>
    </row>
    <row r="680" spans="1:5" ht="12.75">
      <c r="A680" s="55"/>
      <c r="B680" s="55"/>
      <c r="C680" s="63" t="s">
        <v>456</v>
      </c>
      <c r="D680" s="54"/>
      <c r="E680" s="65">
        <f>E681</f>
        <v>574500</v>
      </c>
    </row>
    <row r="681" spans="1:5" ht="38.25">
      <c r="A681" s="55"/>
      <c r="B681" s="55">
        <v>2590</v>
      </c>
      <c r="C681" s="61" t="s">
        <v>363</v>
      </c>
      <c r="D681" s="54" t="s">
        <v>330</v>
      </c>
      <c r="E681" s="64">
        <v>574500</v>
      </c>
    </row>
    <row r="682" spans="1:5" ht="12.75">
      <c r="A682" s="55"/>
      <c r="B682" s="55"/>
      <c r="C682" s="61"/>
      <c r="D682" s="54"/>
      <c r="E682" s="64"/>
    </row>
    <row r="683" spans="1:5" ht="25.5">
      <c r="A683" s="55"/>
      <c r="B683" s="62">
        <v>85412</v>
      </c>
      <c r="C683" s="66" t="s">
        <v>457</v>
      </c>
      <c r="D683" s="54" t="s">
        <v>312</v>
      </c>
      <c r="E683" s="65">
        <f>E685</f>
        <v>150000</v>
      </c>
    </row>
    <row r="684" spans="1:5" ht="12.75">
      <c r="A684" s="55"/>
      <c r="B684" s="62"/>
      <c r="C684" s="66"/>
      <c r="D684" s="54"/>
      <c r="E684" s="65"/>
    </row>
    <row r="685" spans="1:5" ht="12.75">
      <c r="A685" s="55"/>
      <c r="B685" s="55"/>
      <c r="C685" s="63" t="s">
        <v>458</v>
      </c>
      <c r="D685" s="63"/>
      <c r="E685" s="65">
        <f>SUM(E686:E690)</f>
        <v>150000</v>
      </c>
    </row>
    <row r="686" spans="1:5" ht="12.75">
      <c r="A686" s="55"/>
      <c r="B686" s="55">
        <v>4170</v>
      </c>
      <c r="C686" s="57" t="s">
        <v>203</v>
      </c>
      <c r="D686" s="59"/>
      <c r="E686" s="67">
        <v>12400</v>
      </c>
    </row>
    <row r="687" spans="1:5" ht="12.75">
      <c r="A687" s="55"/>
      <c r="B687" s="55">
        <v>4210</v>
      </c>
      <c r="C687" s="57" t="s">
        <v>124</v>
      </c>
      <c r="D687" s="63"/>
      <c r="E687" s="67">
        <v>15591</v>
      </c>
    </row>
    <row r="688" spans="1:5" ht="12.75">
      <c r="A688" s="55"/>
      <c r="B688" s="55">
        <v>4220</v>
      </c>
      <c r="C688" s="57" t="s">
        <v>275</v>
      </c>
      <c r="D688" s="63"/>
      <c r="E688" s="67">
        <v>1261</v>
      </c>
    </row>
    <row r="689" spans="1:5" ht="12.75">
      <c r="A689" s="55"/>
      <c r="B689" s="55">
        <v>4230</v>
      </c>
      <c r="C689" s="57" t="s">
        <v>318</v>
      </c>
      <c r="D689" s="63"/>
      <c r="E689" s="67">
        <v>191</v>
      </c>
    </row>
    <row r="690" spans="1:5" ht="12.75">
      <c r="A690" s="55"/>
      <c r="B690" s="55">
        <v>4300</v>
      </c>
      <c r="C690" s="61" t="s">
        <v>158</v>
      </c>
      <c r="D690" s="54"/>
      <c r="E690" s="64">
        <v>120557</v>
      </c>
    </row>
    <row r="691" spans="1:5" ht="12.75">
      <c r="A691" s="55"/>
      <c r="B691" s="55"/>
      <c r="C691" s="61"/>
      <c r="D691" s="54"/>
      <c r="E691" s="64"/>
    </row>
    <row r="692" spans="1:5" ht="12.75">
      <c r="A692" s="55"/>
      <c r="B692" s="62">
        <v>85415</v>
      </c>
      <c r="C692" s="66" t="s">
        <v>459</v>
      </c>
      <c r="D692" s="54"/>
      <c r="E692" s="65">
        <f>SUM(E693:E695)</f>
        <v>1180882</v>
      </c>
    </row>
    <row r="693" spans="1:5" ht="25.5">
      <c r="A693" s="55"/>
      <c r="B693" s="55">
        <v>3240</v>
      </c>
      <c r="C693" s="61" t="s">
        <v>460</v>
      </c>
      <c r="D693" s="54" t="s">
        <v>461</v>
      </c>
      <c r="E693" s="64">
        <v>498381</v>
      </c>
    </row>
    <row r="694" spans="1:5" ht="12.75">
      <c r="A694" s="55"/>
      <c r="B694" s="55">
        <v>3248</v>
      </c>
      <c r="C694" s="61" t="s">
        <v>460</v>
      </c>
      <c r="D694" s="54" t="s">
        <v>462</v>
      </c>
      <c r="E694" s="64">
        <v>447963</v>
      </c>
    </row>
    <row r="695" spans="1:5" ht="12.75">
      <c r="A695" s="55"/>
      <c r="B695" s="55">
        <v>3249</v>
      </c>
      <c r="C695" s="61" t="s">
        <v>460</v>
      </c>
      <c r="D695" s="54" t="s">
        <v>462</v>
      </c>
      <c r="E695" s="64">
        <v>234538</v>
      </c>
    </row>
    <row r="696" spans="1:5" ht="12.75">
      <c r="A696" s="55"/>
      <c r="B696" s="55"/>
      <c r="C696" s="61"/>
      <c r="D696" s="54"/>
      <c r="E696" s="64"/>
    </row>
    <row r="697" spans="1:5" ht="12.75">
      <c r="A697" s="55"/>
      <c r="B697" s="55"/>
      <c r="C697" s="61"/>
      <c r="D697" s="54"/>
      <c r="E697" s="64"/>
    </row>
    <row r="698" spans="1:5" s="76" customFormat="1" ht="12.75">
      <c r="A698" s="55"/>
      <c r="B698" s="62">
        <v>85446</v>
      </c>
      <c r="C698" s="66" t="s">
        <v>368</v>
      </c>
      <c r="D698" s="54" t="s">
        <v>312</v>
      </c>
      <c r="E698" s="65">
        <f>E699</f>
        <v>50300</v>
      </c>
    </row>
    <row r="699" spans="1:5" s="76" customFormat="1" ht="12.75">
      <c r="A699" s="55"/>
      <c r="B699" s="55">
        <v>4300</v>
      </c>
      <c r="C699" s="61" t="s">
        <v>158</v>
      </c>
      <c r="D699" s="54"/>
      <c r="E699" s="64">
        <v>50300</v>
      </c>
    </row>
    <row r="700" spans="1:5" s="76" customFormat="1" ht="12.75">
      <c r="A700" s="55"/>
      <c r="B700" s="52"/>
      <c r="C700" s="58"/>
      <c r="D700" s="54"/>
      <c r="E700" s="64"/>
    </row>
    <row r="701" spans="1:5" s="76" customFormat="1" ht="12.75">
      <c r="A701" s="55"/>
      <c r="B701" s="62">
        <v>85495</v>
      </c>
      <c r="C701" s="53" t="s">
        <v>146</v>
      </c>
      <c r="D701" s="54" t="s">
        <v>330</v>
      </c>
      <c r="E701" s="54">
        <f>E702+E704+E706</f>
        <v>102300</v>
      </c>
    </row>
    <row r="702" spans="1:5" s="76" customFormat="1" ht="12.75">
      <c r="A702" s="55"/>
      <c r="B702" s="56"/>
      <c r="C702" s="58" t="s">
        <v>370</v>
      </c>
      <c r="D702" s="54"/>
      <c r="E702" s="63">
        <f>E703</f>
        <v>23000</v>
      </c>
    </row>
    <row r="703" spans="1:5" s="76" customFormat="1" ht="12.75">
      <c r="A703" s="55"/>
      <c r="B703" s="56">
        <v>3020</v>
      </c>
      <c r="C703" s="61" t="s">
        <v>308</v>
      </c>
      <c r="D703" s="54"/>
      <c r="E703" s="58">
        <v>23000</v>
      </c>
    </row>
    <row r="704" spans="1:5" s="76" customFormat="1" ht="12.75">
      <c r="A704" s="55"/>
      <c r="B704" s="56"/>
      <c r="C704" s="58" t="s">
        <v>371</v>
      </c>
      <c r="D704" s="54"/>
      <c r="E704" s="63">
        <f>E705</f>
        <v>25950</v>
      </c>
    </row>
    <row r="705" spans="1:5" s="76" customFormat="1" ht="12.75">
      <c r="A705" s="55"/>
      <c r="B705" s="56">
        <v>3020</v>
      </c>
      <c r="C705" s="61" t="s">
        <v>308</v>
      </c>
      <c r="D705" s="54"/>
      <c r="E705" s="58">
        <v>25950</v>
      </c>
    </row>
    <row r="706" spans="1:5" s="76" customFormat="1" ht="25.5">
      <c r="A706" s="55"/>
      <c r="B706" s="56"/>
      <c r="C706" s="58" t="s">
        <v>372</v>
      </c>
      <c r="D706" s="54"/>
      <c r="E706" s="63">
        <f>E707</f>
        <v>53350</v>
      </c>
    </row>
    <row r="707" spans="1:5" s="76" customFormat="1" ht="12.75">
      <c r="A707" s="77"/>
      <c r="B707" s="77">
        <v>4440</v>
      </c>
      <c r="C707" s="78" t="s">
        <v>309</v>
      </c>
      <c r="D707" s="79"/>
      <c r="E707" s="80">
        <v>53350</v>
      </c>
    </row>
    <row r="708" spans="1:5" ht="22.5" customHeight="1">
      <c r="A708" s="8">
        <v>900</v>
      </c>
      <c r="B708" s="8"/>
      <c r="C708" s="9" t="s">
        <v>463</v>
      </c>
      <c r="D708" s="9"/>
      <c r="E708" s="81">
        <f>E709+E720+E737+E748+E744</f>
        <v>36476437</v>
      </c>
    </row>
    <row r="709" spans="1:5" s="27" customFormat="1" ht="12.75">
      <c r="A709" s="10"/>
      <c r="B709" s="10">
        <v>90001</v>
      </c>
      <c r="C709" s="12" t="s">
        <v>464</v>
      </c>
      <c r="D709" s="14"/>
      <c r="E709" s="14">
        <f>E710+E712+E714+E716</f>
        <v>19032086</v>
      </c>
    </row>
    <row r="710" spans="1:5" s="27" customFormat="1" ht="38.25">
      <c r="A710" s="15"/>
      <c r="B710" s="15"/>
      <c r="C710" s="14" t="s">
        <v>465</v>
      </c>
      <c r="D710" s="14" t="s">
        <v>466</v>
      </c>
      <c r="E710" s="14">
        <f>E711</f>
        <v>13405373</v>
      </c>
    </row>
    <row r="711" spans="1:5" s="27" customFormat="1" ht="12.75">
      <c r="A711" s="15"/>
      <c r="B711" s="15">
        <v>6052</v>
      </c>
      <c r="C711" s="16" t="s">
        <v>131</v>
      </c>
      <c r="D711" s="18"/>
      <c r="E711" s="18">
        <v>13405373</v>
      </c>
    </row>
    <row r="712" spans="1:5" s="27" customFormat="1" ht="25.5">
      <c r="A712" s="15"/>
      <c r="B712" s="15"/>
      <c r="C712" s="14" t="s">
        <v>467</v>
      </c>
      <c r="D712" s="14" t="s">
        <v>466</v>
      </c>
      <c r="E712" s="14">
        <f>E713</f>
        <v>1318520</v>
      </c>
    </row>
    <row r="713" spans="1:5" s="27" customFormat="1" ht="12.75">
      <c r="A713" s="15"/>
      <c r="B713" s="15">
        <v>6052</v>
      </c>
      <c r="C713" s="16" t="s">
        <v>131</v>
      </c>
      <c r="D713" s="18"/>
      <c r="E713" s="18">
        <v>1318520</v>
      </c>
    </row>
    <row r="714" spans="1:5" s="27" customFormat="1" ht="25.5">
      <c r="A714" s="15"/>
      <c r="B714" s="15"/>
      <c r="C714" s="14" t="s">
        <v>468</v>
      </c>
      <c r="D714" s="14" t="s">
        <v>466</v>
      </c>
      <c r="E714" s="14">
        <f>E715</f>
        <v>3808193</v>
      </c>
    </row>
    <row r="715" spans="1:5" s="27" customFormat="1" ht="12.75">
      <c r="A715" s="15"/>
      <c r="B715" s="15">
        <v>6052</v>
      </c>
      <c r="C715" s="16" t="s">
        <v>131</v>
      </c>
      <c r="D715" s="18"/>
      <c r="E715" s="18">
        <v>3808193</v>
      </c>
    </row>
    <row r="716" spans="1:5" s="27" customFormat="1" ht="38.25">
      <c r="A716" s="15"/>
      <c r="B716" s="15"/>
      <c r="C716" s="14" t="s">
        <v>469</v>
      </c>
      <c r="D716" s="14" t="s">
        <v>466</v>
      </c>
      <c r="E716" s="14">
        <f>E717+E718</f>
        <v>500000</v>
      </c>
    </row>
    <row r="717" spans="1:5" s="27" customFormat="1" ht="12.75">
      <c r="A717" s="15"/>
      <c r="B717" s="15">
        <v>4590</v>
      </c>
      <c r="C717" s="16" t="s">
        <v>198</v>
      </c>
      <c r="D717" s="18"/>
      <c r="E717" s="18">
        <v>50000</v>
      </c>
    </row>
    <row r="718" spans="1:5" s="27" customFormat="1" ht="12.75">
      <c r="A718" s="15"/>
      <c r="B718" s="15">
        <v>6050</v>
      </c>
      <c r="C718" s="16" t="s">
        <v>163</v>
      </c>
      <c r="D718" s="18"/>
      <c r="E718" s="18">
        <v>450000</v>
      </c>
    </row>
    <row r="719" spans="1:5" s="27" customFormat="1" ht="12.75">
      <c r="A719" s="15"/>
      <c r="B719" s="15"/>
      <c r="C719" s="16"/>
      <c r="D719" s="18"/>
      <c r="E719" s="18"/>
    </row>
    <row r="720" spans="1:5" ht="12.75">
      <c r="A720" s="10"/>
      <c r="B720" s="10">
        <v>90004</v>
      </c>
      <c r="C720" s="12" t="s">
        <v>470</v>
      </c>
      <c r="D720" s="13" t="s">
        <v>110</v>
      </c>
      <c r="E720" s="14">
        <f>E721+E723+E725+E732+E727+E730+E734</f>
        <v>1827500</v>
      </c>
    </row>
    <row r="721" spans="1:5" ht="12.75">
      <c r="A721" s="15"/>
      <c r="B721" s="10"/>
      <c r="C721" s="14" t="s">
        <v>471</v>
      </c>
      <c r="D721" s="32"/>
      <c r="E721" s="14">
        <f>E722</f>
        <v>970000</v>
      </c>
    </row>
    <row r="722" spans="1:5" ht="12.75">
      <c r="A722" s="15"/>
      <c r="B722" s="15">
        <v>4300</v>
      </c>
      <c r="C722" s="16" t="s">
        <v>111</v>
      </c>
      <c r="D722" s="16"/>
      <c r="E722" s="18">
        <v>970000</v>
      </c>
    </row>
    <row r="723" spans="1:5" ht="25.5">
      <c r="A723" s="15"/>
      <c r="B723" s="10"/>
      <c r="C723" s="14" t="s">
        <v>472</v>
      </c>
      <c r="D723" s="13" t="s">
        <v>110</v>
      </c>
      <c r="E723" s="14">
        <f>E724</f>
        <v>475500</v>
      </c>
    </row>
    <row r="724" spans="1:5" ht="12.75">
      <c r="A724" s="15"/>
      <c r="B724" s="15">
        <v>4300</v>
      </c>
      <c r="C724" s="16" t="s">
        <v>111</v>
      </c>
      <c r="D724" s="16"/>
      <c r="E724" s="18">
        <v>475500</v>
      </c>
    </row>
    <row r="725" spans="1:5" ht="12.75">
      <c r="A725" s="15"/>
      <c r="B725" s="15"/>
      <c r="C725" s="14" t="s">
        <v>473</v>
      </c>
      <c r="D725" s="16"/>
      <c r="E725" s="14">
        <f>E726</f>
        <v>72000</v>
      </c>
    </row>
    <row r="726" spans="1:5" ht="12.75">
      <c r="A726" s="15"/>
      <c r="B726" s="15">
        <v>4300</v>
      </c>
      <c r="C726" s="16" t="s">
        <v>111</v>
      </c>
      <c r="D726" s="13" t="s">
        <v>110</v>
      </c>
      <c r="E726" s="18">
        <v>72000</v>
      </c>
    </row>
    <row r="727" spans="1:5" ht="12.75">
      <c r="A727" s="15"/>
      <c r="B727" s="15"/>
      <c r="C727" s="14" t="s">
        <v>474</v>
      </c>
      <c r="D727" s="13"/>
      <c r="E727" s="14">
        <f>E728+E729</f>
        <v>250000</v>
      </c>
    </row>
    <row r="728" spans="1:5" ht="12.75">
      <c r="A728" s="15"/>
      <c r="B728" s="15">
        <v>4300</v>
      </c>
      <c r="C728" s="16" t="s">
        <v>111</v>
      </c>
      <c r="D728" s="13" t="s">
        <v>110</v>
      </c>
      <c r="E728" s="18">
        <v>248000</v>
      </c>
    </row>
    <row r="729" spans="1:5" ht="12.75">
      <c r="A729" s="15"/>
      <c r="B729" s="15">
        <v>4430</v>
      </c>
      <c r="C729" s="16" t="s">
        <v>316</v>
      </c>
      <c r="D729" s="13"/>
      <c r="E729" s="18">
        <v>2000</v>
      </c>
    </row>
    <row r="730" spans="1:5" ht="12.75">
      <c r="A730" s="15"/>
      <c r="B730" s="15"/>
      <c r="C730" s="14" t="s">
        <v>475</v>
      </c>
      <c r="D730" s="13"/>
      <c r="E730" s="14">
        <f>E731</f>
        <v>24941</v>
      </c>
    </row>
    <row r="731" spans="1:5" ht="12.75">
      <c r="A731" s="15"/>
      <c r="B731" s="15"/>
      <c r="C731" s="16" t="s">
        <v>206</v>
      </c>
      <c r="D731" s="13" t="s">
        <v>110</v>
      </c>
      <c r="E731" s="18">
        <v>24941</v>
      </c>
    </row>
    <row r="732" spans="1:5" ht="12.75">
      <c r="A732" s="15"/>
      <c r="B732" s="15"/>
      <c r="C732" s="14" t="s">
        <v>476</v>
      </c>
      <c r="D732" s="13"/>
      <c r="E732" s="14">
        <f>E733</f>
        <v>20059</v>
      </c>
    </row>
    <row r="733" spans="1:5" ht="12.75">
      <c r="A733" s="15"/>
      <c r="B733" s="15">
        <v>4210</v>
      </c>
      <c r="C733" s="16" t="s">
        <v>206</v>
      </c>
      <c r="D733" s="13" t="s">
        <v>110</v>
      </c>
      <c r="E733" s="18">
        <v>20059</v>
      </c>
    </row>
    <row r="734" spans="1:5" ht="25.5">
      <c r="A734" s="15"/>
      <c r="B734" s="15"/>
      <c r="C734" s="14" t="s">
        <v>477</v>
      </c>
      <c r="D734" s="13"/>
      <c r="E734" s="14">
        <f>E735</f>
        <v>15000</v>
      </c>
    </row>
    <row r="735" spans="1:5" ht="12.75">
      <c r="A735" s="15"/>
      <c r="B735" s="15">
        <v>4300</v>
      </c>
      <c r="C735" s="16" t="s">
        <v>111</v>
      </c>
      <c r="D735" s="13" t="s">
        <v>110</v>
      </c>
      <c r="E735" s="18">
        <v>15000</v>
      </c>
    </row>
    <row r="736" spans="1:5" ht="12.75">
      <c r="A736" s="15"/>
      <c r="B736" s="15"/>
      <c r="C736" s="16"/>
      <c r="D736" s="13"/>
      <c r="E736" s="18"/>
    </row>
    <row r="737" spans="1:5" ht="12.75">
      <c r="A737" s="10"/>
      <c r="B737" s="10">
        <v>90015</v>
      </c>
      <c r="C737" s="12" t="s">
        <v>479</v>
      </c>
      <c r="E737" s="14">
        <f>E738+E741</f>
        <v>3468317</v>
      </c>
    </row>
    <row r="738" spans="1:5" ht="25.5">
      <c r="A738" s="10"/>
      <c r="B738" s="10"/>
      <c r="C738" s="14" t="s">
        <v>480</v>
      </c>
      <c r="D738" s="82" t="s">
        <v>138</v>
      </c>
      <c r="E738" s="14">
        <f>E739+E740</f>
        <v>3050317</v>
      </c>
    </row>
    <row r="739" spans="1:5" ht="12.75">
      <c r="A739" s="10"/>
      <c r="B739" s="15">
        <v>4260</v>
      </c>
      <c r="C739" s="16" t="s">
        <v>214</v>
      </c>
      <c r="D739" s="12"/>
      <c r="E739" s="18">
        <v>2430317</v>
      </c>
    </row>
    <row r="740" spans="1:5" ht="12.75">
      <c r="A740" s="10"/>
      <c r="B740" s="15">
        <v>4270</v>
      </c>
      <c r="C740" s="16" t="s">
        <v>218</v>
      </c>
      <c r="D740" s="12"/>
      <c r="E740" s="18">
        <v>620000</v>
      </c>
    </row>
    <row r="741" spans="1:5" ht="18" customHeight="1">
      <c r="A741" s="15"/>
      <c r="B741" s="15">
        <v>6050</v>
      </c>
      <c r="C741" s="16" t="s">
        <v>131</v>
      </c>
      <c r="E741" s="44">
        <f>E742+E743</f>
        <v>418000</v>
      </c>
    </row>
    <row r="742" spans="1:5" ht="25.5">
      <c r="A742" s="15"/>
      <c r="B742" s="27"/>
      <c r="C742" s="83" t="s">
        <v>481</v>
      </c>
      <c r="D742" s="82" t="s">
        <v>138</v>
      </c>
      <c r="E742" s="18">
        <v>268000</v>
      </c>
    </row>
    <row r="743" spans="1:5" ht="25.5">
      <c r="A743" s="15"/>
      <c r="B743" s="15"/>
      <c r="C743" s="30" t="s">
        <v>482</v>
      </c>
      <c r="D743" s="82" t="s">
        <v>138</v>
      </c>
      <c r="E743" s="18">
        <v>150000</v>
      </c>
    </row>
    <row r="744" spans="1:5" s="23" customFormat="1" ht="25.5">
      <c r="A744" s="10"/>
      <c r="B744" s="10">
        <v>90020</v>
      </c>
      <c r="C744" s="12" t="s">
        <v>0</v>
      </c>
      <c r="D744" s="13" t="s">
        <v>110</v>
      </c>
      <c r="E744" s="14">
        <f>E745</f>
        <v>34680</v>
      </c>
    </row>
    <row r="745" spans="1:5" s="23" customFormat="1" ht="12.75">
      <c r="A745" s="10"/>
      <c r="B745" s="15"/>
      <c r="C745" s="45" t="s">
        <v>1</v>
      </c>
      <c r="D745" s="31"/>
      <c r="E745" s="45">
        <f>E746+E747</f>
        <v>34680</v>
      </c>
    </row>
    <row r="746" spans="1:5" s="23" customFormat="1" ht="12.75">
      <c r="A746" s="10"/>
      <c r="B746" s="15">
        <v>4210</v>
      </c>
      <c r="C746" s="16" t="s">
        <v>206</v>
      </c>
      <c r="D746" s="31"/>
      <c r="E746" s="18">
        <v>24680</v>
      </c>
    </row>
    <row r="747" spans="1:5" s="23" customFormat="1" ht="12.75">
      <c r="A747" s="10"/>
      <c r="B747" s="15">
        <v>4300</v>
      </c>
      <c r="C747" s="16" t="s">
        <v>111</v>
      </c>
      <c r="D747" s="31"/>
      <c r="E747" s="18">
        <v>10000</v>
      </c>
    </row>
    <row r="748" spans="1:5" ht="12.75">
      <c r="A748" s="10"/>
      <c r="B748" s="10">
        <v>90095</v>
      </c>
      <c r="C748" s="12" t="s">
        <v>116</v>
      </c>
      <c r="D748" s="12"/>
      <c r="E748" s="14">
        <f>E753+E758+E760+E764+E790+E762+E770+E785+E749+E766+E756+E768+E787+E751+E805</f>
        <v>12113854</v>
      </c>
    </row>
    <row r="749" spans="1:5" ht="25.5">
      <c r="A749" s="10"/>
      <c r="B749" s="15"/>
      <c r="C749" s="14" t="s">
        <v>2</v>
      </c>
      <c r="D749" s="14" t="s">
        <v>138</v>
      </c>
      <c r="E749" s="14">
        <f>E750</f>
        <v>100000</v>
      </c>
    </row>
    <row r="750" spans="1:5" ht="12.75">
      <c r="A750" s="10"/>
      <c r="B750" s="15">
        <v>4270</v>
      </c>
      <c r="C750" s="16" t="s">
        <v>218</v>
      </c>
      <c r="D750" s="12"/>
      <c r="E750" s="18">
        <v>100000</v>
      </c>
    </row>
    <row r="751" spans="1:5" ht="12.75">
      <c r="A751" s="10"/>
      <c r="B751" s="15"/>
      <c r="C751" s="14" t="s">
        <v>3</v>
      </c>
      <c r="D751" s="14" t="s">
        <v>119</v>
      </c>
      <c r="E751" s="14">
        <f>E752</f>
        <v>250000</v>
      </c>
    </row>
    <row r="752" spans="1:5" ht="12.75">
      <c r="A752" s="10"/>
      <c r="B752" s="15">
        <v>4270</v>
      </c>
      <c r="C752" s="16" t="s">
        <v>218</v>
      </c>
      <c r="D752" s="12"/>
      <c r="E752" s="18">
        <v>250000</v>
      </c>
    </row>
    <row r="753" spans="1:5" ht="25.5">
      <c r="A753" s="15"/>
      <c r="B753" s="15"/>
      <c r="C753" s="14" t="s">
        <v>4</v>
      </c>
      <c r="D753" s="14" t="s">
        <v>138</v>
      </c>
      <c r="E753" s="14">
        <f>E755+E754</f>
        <v>77600</v>
      </c>
    </row>
    <row r="754" spans="1:5" ht="12.75">
      <c r="A754" s="15"/>
      <c r="B754" s="15">
        <v>4270</v>
      </c>
      <c r="C754" s="16" t="s">
        <v>218</v>
      </c>
      <c r="D754" s="14"/>
      <c r="E754" s="18">
        <v>4000</v>
      </c>
    </row>
    <row r="755" spans="1:5" ht="12.75">
      <c r="A755" s="15"/>
      <c r="B755" s="15">
        <v>4300</v>
      </c>
      <c r="C755" s="16" t="s">
        <v>111</v>
      </c>
      <c r="D755" s="16"/>
      <c r="E755" s="18">
        <v>73600</v>
      </c>
    </row>
    <row r="756" spans="1:5" ht="25.5">
      <c r="A756" s="15"/>
      <c r="B756" s="15"/>
      <c r="C756" s="14" t="s">
        <v>5</v>
      </c>
      <c r="D756" s="14" t="s">
        <v>138</v>
      </c>
      <c r="E756" s="14">
        <f>E757</f>
        <v>100000</v>
      </c>
    </row>
    <row r="757" spans="1:5" ht="12.75">
      <c r="A757" s="15"/>
      <c r="B757" s="15">
        <v>4270</v>
      </c>
      <c r="C757" s="16" t="s">
        <v>218</v>
      </c>
      <c r="D757" s="16"/>
      <c r="E757" s="18">
        <v>100000</v>
      </c>
    </row>
    <row r="758" spans="1:5" ht="12.75">
      <c r="A758" s="15"/>
      <c r="B758" s="15"/>
      <c r="C758" s="14" t="s">
        <v>6</v>
      </c>
      <c r="D758" s="13" t="s">
        <v>110</v>
      </c>
      <c r="E758" s="14">
        <f>E759</f>
        <v>5000</v>
      </c>
    </row>
    <row r="759" spans="1:5" ht="12.75">
      <c r="A759" s="15"/>
      <c r="B759" s="15">
        <v>4300</v>
      </c>
      <c r="C759" s="16" t="s">
        <v>111</v>
      </c>
      <c r="D759" s="16"/>
      <c r="E759" s="18">
        <v>5000</v>
      </c>
    </row>
    <row r="760" spans="1:5" ht="25.5">
      <c r="A760" s="15"/>
      <c r="B760" s="15"/>
      <c r="C760" s="14" t="s">
        <v>7</v>
      </c>
      <c r="D760" s="14" t="s">
        <v>138</v>
      </c>
      <c r="E760" s="14">
        <f>E761</f>
        <v>4000</v>
      </c>
    </row>
    <row r="761" spans="1:5" ht="12.75">
      <c r="A761" s="15"/>
      <c r="B761" s="15">
        <v>4300</v>
      </c>
      <c r="C761" s="16" t="s">
        <v>111</v>
      </c>
      <c r="D761" s="16"/>
      <c r="E761" s="18">
        <v>4000</v>
      </c>
    </row>
    <row r="762" spans="1:5" ht="25.5">
      <c r="A762" s="15"/>
      <c r="B762" s="15"/>
      <c r="C762" s="14" t="s">
        <v>8</v>
      </c>
      <c r="D762" s="14" t="s">
        <v>138</v>
      </c>
      <c r="E762" s="14">
        <f>E763</f>
        <v>10000</v>
      </c>
    </row>
    <row r="763" spans="1:5" ht="12.75">
      <c r="A763" s="15"/>
      <c r="B763" s="15">
        <v>4300</v>
      </c>
      <c r="C763" s="16" t="s">
        <v>111</v>
      </c>
      <c r="D763" s="16"/>
      <c r="E763" s="18">
        <v>10000</v>
      </c>
    </row>
    <row r="764" spans="1:5" ht="12.75">
      <c r="A764" s="15"/>
      <c r="B764" s="15"/>
      <c r="C764" s="14" t="s">
        <v>9</v>
      </c>
      <c r="D764" s="13" t="s">
        <v>110</v>
      </c>
      <c r="E764" s="14">
        <f>E765</f>
        <v>26500</v>
      </c>
    </row>
    <row r="765" spans="1:5" ht="12.75">
      <c r="A765" s="15"/>
      <c r="B765" s="15">
        <v>4300</v>
      </c>
      <c r="C765" s="16" t="s">
        <v>111</v>
      </c>
      <c r="D765" s="16"/>
      <c r="E765" s="18">
        <v>26500</v>
      </c>
    </row>
    <row r="766" spans="1:5" s="23" customFormat="1" ht="25.5">
      <c r="A766" s="10"/>
      <c r="B766" s="10"/>
      <c r="C766" s="14" t="s">
        <v>10</v>
      </c>
      <c r="D766" s="13" t="s">
        <v>110</v>
      </c>
      <c r="E766" s="14">
        <f>E767</f>
        <v>62000</v>
      </c>
    </row>
    <row r="767" spans="1:5" ht="12.75">
      <c r="A767" s="15"/>
      <c r="B767" s="15">
        <v>4300</v>
      </c>
      <c r="C767" s="16" t="s">
        <v>111</v>
      </c>
      <c r="D767" s="35"/>
      <c r="E767" s="18">
        <v>62000</v>
      </c>
    </row>
    <row r="768" spans="1:5" ht="25.5">
      <c r="A768" s="15"/>
      <c r="B768" s="15"/>
      <c r="C768" s="14" t="s">
        <v>11</v>
      </c>
      <c r="D768" s="13" t="s">
        <v>110</v>
      </c>
      <c r="E768" s="14">
        <f>E769</f>
        <v>7000</v>
      </c>
    </row>
    <row r="769" spans="1:5" ht="12.75">
      <c r="A769" s="15"/>
      <c r="B769" s="15">
        <v>4300</v>
      </c>
      <c r="C769" s="16" t="s">
        <v>111</v>
      </c>
      <c r="D769" s="35"/>
      <c r="E769" s="18">
        <v>7000</v>
      </c>
    </row>
    <row r="770" spans="1:5" ht="25.5">
      <c r="A770" s="15"/>
      <c r="B770" s="15"/>
      <c r="C770" s="14" t="s">
        <v>12</v>
      </c>
      <c r="D770" s="24" t="s">
        <v>13</v>
      </c>
      <c r="E770" s="14">
        <f>SUM(E771:E782)</f>
        <v>1000000</v>
      </c>
    </row>
    <row r="771" spans="1:5" ht="12.75">
      <c r="A771" s="15"/>
      <c r="B771" s="15">
        <v>4010</v>
      </c>
      <c r="C771" s="16" t="s">
        <v>154</v>
      </c>
      <c r="D771" s="35"/>
      <c r="E771" s="18">
        <v>521400</v>
      </c>
    </row>
    <row r="772" spans="1:5" ht="12.75">
      <c r="A772" s="15"/>
      <c r="B772" s="15">
        <v>4040</v>
      </c>
      <c r="C772" s="16" t="s">
        <v>478</v>
      </c>
      <c r="D772" s="35"/>
      <c r="E772" s="18">
        <v>35100</v>
      </c>
    </row>
    <row r="773" spans="1:5" ht="12.75">
      <c r="A773" s="15"/>
      <c r="B773" s="15">
        <v>4110</v>
      </c>
      <c r="C773" s="16" t="s">
        <v>156</v>
      </c>
      <c r="D773" s="35"/>
      <c r="E773" s="18">
        <v>98900</v>
      </c>
    </row>
    <row r="774" spans="1:5" ht="12.75">
      <c r="A774" s="15"/>
      <c r="B774" s="15">
        <v>4120</v>
      </c>
      <c r="C774" s="16" t="s">
        <v>157</v>
      </c>
      <c r="D774" s="35"/>
      <c r="E774" s="18">
        <v>13000</v>
      </c>
    </row>
    <row r="775" spans="1:5" ht="12.75">
      <c r="A775" s="15"/>
      <c r="B775" s="15">
        <v>4210</v>
      </c>
      <c r="C775" s="16" t="s">
        <v>206</v>
      </c>
      <c r="D775" s="35"/>
      <c r="E775" s="18">
        <v>22000</v>
      </c>
    </row>
    <row r="776" spans="1:5" ht="12.75">
      <c r="A776" s="15"/>
      <c r="B776" s="15">
        <v>4260</v>
      </c>
      <c r="C776" s="16" t="s">
        <v>207</v>
      </c>
      <c r="D776" s="35"/>
      <c r="E776" s="18">
        <v>20000</v>
      </c>
    </row>
    <row r="777" spans="1:5" ht="12.75">
      <c r="A777" s="15"/>
      <c r="B777" s="15">
        <v>4270</v>
      </c>
      <c r="C777" s="16" t="s">
        <v>14</v>
      </c>
      <c r="D777" s="35"/>
      <c r="E777" s="18">
        <v>7000</v>
      </c>
    </row>
    <row r="778" spans="1:5" ht="12.75">
      <c r="A778" s="15"/>
      <c r="B778" s="15">
        <v>4300</v>
      </c>
      <c r="C778" s="16" t="s">
        <v>111</v>
      </c>
      <c r="D778" s="35"/>
      <c r="E778" s="18">
        <v>191900</v>
      </c>
    </row>
    <row r="779" spans="1:5" ht="12.75">
      <c r="A779" s="15"/>
      <c r="B779" s="15">
        <v>4410</v>
      </c>
      <c r="C779" s="16" t="s">
        <v>208</v>
      </c>
      <c r="D779" s="35"/>
      <c r="E779" s="18">
        <v>8000</v>
      </c>
    </row>
    <row r="780" spans="1:5" ht="12.75">
      <c r="A780" s="15"/>
      <c r="B780" s="15">
        <v>4430</v>
      </c>
      <c r="C780" s="16" t="s">
        <v>316</v>
      </c>
      <c r="D780" s="35"/>
      <c r="E780" s="18">
        <v>8000</v>
      </c>
    </row>
    <row r="781" spans="1:5" ht="12.75">
      <c r="A781" s="15"/>
      <c r="B781" s="15">
        <v>4440</v>
      </c>
      <c r="C781" s="16" t="s">
        <v>209</v>
      </c>
      <c r="D781" s="35"/>
      <c r="E781" s="18">
        <v>9700</v>
      </c>
    </row>
    <row r="782" spans="1:5" ht="12.75">
      <c r="A782" s="15"/>
      <c r="B782" s="15">
        <v>6060</v>
      </c>
      <c r="C782" s="16" t="s">
        <v>210</v>
      </c>
      <c r="D782" s="35"/>
      <c r="E782" s="18">
        <f>E783+E784</f>
        <v>65000</v>
      </c>
    </row>
    <row r="783" spans="1:5" ht="12.75">
      <c r="A783" s="15"/>
      <c r="B783" s="15"/>
      <c r="C783" s="16" t="s">
        <v>15</v>
      </c>
      <c r="D783" s="35"/>
      <c r="E783" s="18">
        <v>5000</v>
      </c>
    </row>
    <row r="784" spans="1:5" ht="12.75">
      <c r="A784" s="15"/>
      <c r="B784" s="15"/>
      <c r="C784" s="16" t="s">
        <v>16</v>
      </c>
      <c r="D784" s="35"/>
      <c r="E784" s="18">
        <v>60000</v>
      </c>
    </row>
    <row r="785" spans="1:5" ht="12.75">
      <c r="A785" s="15"/>
      <c r="B785" s="15"/>
      <c r="C785" s="14" t="s">
        <v>17</v>
      </c>
      <c r="D785" s="13" t="s">
        <v>110</v>
      </c>
      <c r="E785" s="14">
        <f>E786</f>
        <v>18500</v>
      </c>
    </row>
    <row r="786" spans="1:5" ht="12.75">
      <c r="A786" s="15"/>
      <c r="B786" s="15">
        <v>4300</v>
      </c>
      <c r="C786" s="16" t="s">
        <v>111</v>
      </c>
      <c r="D786" s="35"/>
      <c r="E786" s="18">
        <v>18500</v>
      </c>
    </row>
    <row r="787" spans="1:5" ht="25.5">
      <c r="A787" s="15"/>
      <c r="B787" s="15"/>
      <c r="C787" s="14" t="s">
        <v>18</v>
      </c>
      <c r="D787" s="31" t="s">
        <v>138</v>
      </c>
      <c r="E787" s="14">
        <f>E788</f>
        <v>159100</v>
      </c>
    </row>
    <row r="788" spans="1:5" ht="12.75">
      <c r="A788" s="15"/>
      <c r="B788" s="15">
        <v>4300</v>
      </c>
      <c r="C788" s="16" t="s">
        <v>111</v>
      </c>
      <c r="D788" s="35"/>
      <c r="E788" s="18">
        <v>159100</v>
      </c>
    </row>
    <row r="789" spans="1:5" ht="12.75">
      <c r="A789" s="15"/>
      <c r="B789" s="15"/>
      <c r="C789" s="16"/>
      <c r="D789" s="35"/>
      <c r="E789" s="18"/>
    </row>
    <row r="790" spans="1:5" ht="12.75">
      <c r="A790" s="15"/>
      <c r="B790" s="15">
        <v>6050</v>
      </c>
      <c r="C790" s="39" t="s">
        <v>19</v>
      </c>
      <c r="E790" s="14">
        <f>SUM(E791:E804)</f>
        <v>10268154</v>
      </c>
    </row>
    <row r="791" spans="1:5" ht="25.5">
      <c r="A791" s="15"/>
      <c r="B791" s="15"/>
      <c r="C791" s="30" t="s">
        <v>20</v>
      </c>
      <c r="D791" s="31" t="s">
        <v>138</v>
      </c>
      <c r="E791" s="18">
        <v>813000</v>
      </c>
    </row>
    <row r="792" spans="1:5" ht="25.5">
      <c r="A792" s="15"/>
      <c r="B792" s="15"/>
      <c r="C792" s="30" t="s">
        <v>21</v>
      </c>
      <c r="D792" s="31" t="s">
        <v>223</v>
      </c>
      <c r="E792" s="18">
        <v>427000</v>
      </c>
    </row>
    <row r="793" spans="1:5" ht="39" customHeight="1">
      <c r="A793" s="15"/>
      <c r="B793" s="15"/>
      <c r="C793" s="30" t="s">
        <v>22</v>
      </c>
      <c r="D793" s="31" t="s">
        <v>119</v>
      </c>
      <c r="E793" s="18">
        <v>44740</v>
      </c>
    </row>
    <row r="794" spans="1:5" ht="39" customHeight="1">
      <c r="A794" s="15"/>
      <c r="B794" s="15"/>
      <c r="C794" s="30" t="s">
        <v>23</v>
      </c>
      <c r="D794" s="31" t="s">
        <v>119</v>
      </c>
      <c r="E794" s="18">
        <v>140000</v>
      </c>
    </row>
    <row r="795" spans="1:5" ht="25.5">
      <c r="A795" s="15"/>
      <c r="B795" s="15"/>
      <c r="C795" s="30" t="s">
        <v>24</v>
      </c>
      <c r="D795" s="31" t="s">
        <v>138</v>
      </c>
      <c r="E795" s="18">
        <v>300000</v>
      </c>
    </row>
    <row r="796" spans="1:5" ht="25.5">
      <c r="A796" s="15"/>
      <c r="B796" s="15"/>
      <c r="C796" s="30" t="s">
        <v>25</v>
      </c>
      <c r="D796" s="31" t="s">
        <v>223</v>
      </c>
      <c r="E796" s="18">
        <v>235000</v>
      </c>
    </row>
    <row r="797" spans="1:5" ht="25.5">
      <c r="A797" s="15"/>
      <c r="B797" s="15"/>
      <c r="C797" s="30" t="s">
        <v>26</v>
      </c>
      <c r="D797" s="84" t="s">
        <v>27</v>
      </c>
      <c r="E797" s="18">
        <v>6833014</v>
      </c>
    </row>
    <row r="798" spans="1:5" ht="25.5">
      <c r="A798" s="15"/>
      <c r="B798" s="10"/>
      <c r="C798" s="30" t="s">
        <v>28</v>
      </c>
      <c r="D798" s="31" t="s">
        <v>223</v>
      </c>
      <c r="E798" s="18">
        <v>58200</v>
      </c>
    </row>
    <row r="799" spans="1:5" ht="25.5">
      <c r="A799" s="15"/>
      <c r="B799" s="10"/>
      <c r="C799" s="30" t="s">
        <v>29</v>
      </c>
      <c r="D799" s="31" t="s">
        <v>223</v>
      </c>
      <c r="E799" s="18">
        <v>300000</v>
      </c>
    </row>
    <row r="800" spans="1:5" ht="12.75">
      <c r="A800" s="15"/>
      <c r="B800" s="10"/>
      <c r="C800" s="30" t="s">
        <v>30</v>
      </c>
      <c r="D800" s="31" t="s">
        <v>119</v>
      </c>
      <c r="E800" s="18">
        <v>68900</v>
      </c>
    </row>
    <row r="801" spans="1:5" ht="12.75">
      <c r="A801" s="15"/>
      <c r="B801" s="10"/>
      <c r="C801" s="30" t="s">
        <v>31</v>
      </c>
      <c r="D801" s="31" t="s">
        <v>119</v>
      </c>
      <c r="E801" s="18">
        <v>161800</v>
      </c>
    </row>
    <row r="802" spans="1:5" ht="25.5">
      <c r="A802" s="15"/>
      <c r="B802" s="10"/>
      <c r="C802" s="30" t="s">
        <v>32</v>
      </c>
      <c r="D802" s="31" t="s">
        <v>119</v>
      </c>
      <c r="E802" s="18">
        <v>161500</v>
      </c>
    </row>
    <row r="803" spans="1:5" ht="25.5">
      <c r="A803" s="15"/>
      <c r="B803" s="10"/>
      <c r="C803" s="30" t="s">
        <v>33</v>
      </c>
      <c r="D803" s="31" t="s">
        <v>138</v>
      </c>
      <c r="E803" s="18">
        <v>700000</v>
      </c>
    </row>
    <row r="804" spans="1:5" ht="25.5">
      <c r="A804" s="15"/>
      <c r="B804" s="10"/>
      <c r="C804" s="30" t="s">
        <v>34</v>
      </c>
      <c r="D804" s="13" t="s">
        <v>110</v>
      </c>
      <c r="E804" s="18">
        <v>25000</v>
      </c>
    </row>
    <row r="805" spans="1:5" ht="25.5">
      <c r="A805" s="15"/>
      <c r="B805" s="10"/>
      <c r="C805" s="85" t="s">
        <v>35</v>
      </c>
      <c r="D805" s="13" t="s">
        <v>110</v>
      </c>
      <c r="E805" s="14">
        <f>E806</f>
        <v>26000</v>
      </c>
    </row>
    <row r="806" spans="1:5" ht="12.75">
      <c r="A806" s="15"/>
      <c r="B806" s="15">
        <v>6060</v>
      </c>
      <c r="C806" s="30" t="s">
        <v>210</v>
      </c>
      <c r="D806" s="86"/>
      <c r="E806" s="18">
        <v>26000</v>
      </c>
    </row>
    <row r="807" spans="1:5" ht="12.75">
      <c r="A807" s="15"/>
      <c r="B807" s="10"/>
      <c r="C807" s="30"/>
      <c r="D807" s="31"/>
      <c r="E807" s="18"/>
    </row>
    <row r="808" spans="1:5" ht="22.5" customHeight="1">
      <c r="A808" s="8">
        <v>921</v>
      </c>
      <c r="B808" s="8"/>
      <c r="C808" s="9" t="s">
        <v>36</v>
      </c>
      <c r="D808" s="9"/>
      <c r="E808" s="9">
        <f>E812+E819+E826+E834+E837+E840+E846+E809</f>
        <v>10945510</v>
      </c>
    </row>
    <row r="809" spans="1:5" s="27" customFormat="1" ht="12.75">
      <c r="A809" s="10"/>
      <c r="B809" s="10">
        <v>92104</v>
      </c>
      <c r="C809" s="12" t="s">
        <v>37</v>
      </c>
      <c r="D809" s="14"/>
      <c r="E809" s="14">
        <f>E810</f>
        <v>322408</v>
      </c>
    </row>
    <row r="810" spans="1:5" s="27" customFormat="1" ht="12.75">
      <c r="A810" s="10"/>
      <c r="B810" s="10"/>
      <c r="C810" s="45" t="s">
        <v>38</v>
      </c>
      <c r="D810" s="14" t="s">
        <v>191</v>
      </c>
      <c r="E810" s="45">
        <f>E811</f>
        <v>322408</v>
      </c>
    </row>
    <row r="811" spans="1:5" s="27" customFormat="1" ht="12.75">
      <c r="A811" s="15"/>
      <c r="B811" s="15">
        <v>4150</v>
      </c>
      <c r="C811" s="16" t="s">
        <v>39</v>
      </c>
      <c r="D811" s="18"/>
      <c r="E811" s="18">
        <v>322408</v>
      </c>
    </row>
    <row r="812" spans="1:5" ht="25.5">
      <c r="A812" s="10"/>
      <c r="B812" s="10">
        <v>92106</v>
      </c>
      <c r="C812" s="12" t="s">
        <v>40</v>
      </c>
      <c r="D812" s="87" t="s">
        <v>41</v>
      </c>
      <c r="E812" s="14">
        <f>E813+E815+E817</f>
        <v>3033000</v>
      </c>
    </row>
    <row r="813" spans="1:5" ht="12.75">
      <c r="A813" s="10"/>
      <c r="B813" s="10"/>
      <c r="C813" s="14" t="s">
        <v>42</v>
      </c>
      <c r="D813" s="87"/>
      <c r="E813" s="14">
        <f>E814</f>
        <v>2233000</v>
      </c>
    </row>
    <row r="814" spans="1:5" ht="25.5">
      <c r="A814" s="15"/>
      <c r="B814" s="15">
        <v>2480</v>
      </c>
      <c r="C814" s="16" t="s">
        <v>43</v>
      </c>
      <c r="D814" s="32"/>
      <c r="E814" s="18">
        <v>2233000</v>
      </c>
    </row>
    <row r="815" spans="1:5" ht="12.75">
      <c r="A815" s="15"/>
      <c r="B815" s="15">
        <v>6050</v>
      </c>
      <c r="C815" s="16" t="s">
        <v>131</v>
      </c>
      <c r="D815" s="32"/>
      <c r="E815" s="14">
        <f>E816</f>
        <v>700000</v>
      </c>
    </row>
    <row r="816" spans="1:5" ht="58.5" customHeight="1">
      <c r="A816" s="15"/>
      <c r="B816" s="15"/>
      <c r="C816" s="16" t="s">
        <v>44</v>
      </c>
      <c r="D816" s="32"/>
      <c r="E816" s="18">
        <v>700000</v>
      </c>
    </row>
    <row r="817" spans="1:5" ht="25.5">
      <c r="A817" s="15"/>
      <c r="B817" s="15"/>
      <c r="C817" s="14" t="s">
        <v>45</v>
      </c>
      <c r="D817" s="87" t="s">
        <v>41</v>
      </c>
      <c r="E817" s="14">
        <f>E818</f>
        <v>100000</v>
      </c>
    </row>
    <row r="818" spans="1:5" ht="25.5">
      <c r="A818" s="15"/>
      <c r="B818" s="15">
        <v>2480</v>
      </c>
      <c r="C818" s="16" t="s">
        <v>43</v>
      </c>
      <c r="D818" s="32"/>
      <c r="E818" s="18">
        <v>100000</v>
      </c>
    </row>
    <row r="819" spans="1:5" ht="25.5">
      <c r="A819" s="10"/>
      <c r="B819" s="10">
        <v>92109</v>
      </c>
      <c r="C819" s="12" t="s">
        <v>46</v>
      </c>
      <c r="D819" s="87" t="s">
        <v>47</v>
      </c>
      <c r="E819" s="14">
        <f>E820+E824</f>
        <v>1920702</v>
      </c>
    </row>
    <row r="820" spans="1:5" ht="12.75">
      <c r="A820" s="15"/>
      <c r="B820" s="15"/>
      <c r="C820" s="14" t="s">
        <v>48</v>
      </c>
      <c r="D820" s="32"/>
      <c r="E820" s="25">
        <f>E821+E822</f>
        <v>1760702</v>
      </c>
    </row>
    <row r="821" spans="1:5" ht="25.5">
      <c r="A821" s="15"/>
      <c r="B821" s="15">
        <v>2480</v>
      </c>
      <c r="C821" s="16" t="s">
        <v>43</v>
      </c>
      <c r="D821" s="32"/>
      <c r="E821" s="18">
        <v>1185900</v>
      </c>
    </row>
    <row r="822" spans="1:5" ht="12.75">
      <c r="A822" s="15"/>
      <c r="B822" s="15">
        <v>6050</v>
      </c>
      <c r="C822" s="16" t="s">
        <v>131</v>
      </c>
      <c r="D822" s="32"/>
      <c r="E822" s="18">
        <f>E823</f>
        <v>574802</v>
      </c>
    </row>
    <row r="823" spans="1:5" ht="12.75">
      <c r="A823" s="15"/>
      <c r="B823" s="15"/>
      <c r="C823" s="16" t="s">
        <v>49</v>
      </c>
      <c r="D823" s="45" t="s">
        <v>119</v>
      </c>
      <c r="E823" s="18">
        <v>574802</v>
      </c>
    </row>
    <row r="824" spans="1:5" ht="12.75">
      <c r="A824" s="15"/>
      <c r="B824" s="15"/>
      <c r="C824" s="14" t="s">
        <v>50</v>
      </c>
      <c r="D824" s="16"/>
      <c r="E824" s="25">
        <f>E825</f>
        <v>160000</v>
      </c>
    </row>
    <row r="825" spans="1:5" ht="25.5">
      <c r="A825" s="15"/>
      <c r="B825" s="15">
        <v>2480</v>
      </c>
      <c r="C825" s="16" t="s">
        <v>43</v>
      </c>
      <c r="D825" s="16"/>
      <c r="E825" s="18">
        <v>160000</v>
      </c>
    </row>
    <row r="826" spans="1:5" ht="25.5">
      <c r="A826" s="10"/>
      <c r="B826" s="10">
        <v>92110</v>
      </c>
      <c r="C826" s="12" t="s">
        <v>51</v>
      </c>
      <c r="D826" s="87" t="s">
        <v>52</v>
      </c>
      <c r="E826" s="14">
        <f>E827</f>
        <v>1935000</v>
      </c>
    </row>
    <row r="827" spans="1:5" ht="12.75">
      <c r="A827" s="10"/>
      <c r="B827" s="10"/>
      <c r="C827" s="14" t="s">
        <v>53</v>
      </c>
      <c r="D827" s="87"/>
      <c r="E827" s="14">
        <f>E828+E829+E832</f>
        <v>1935000</v>
      </c>
    </row>
    <row r="828" spans="1:5" ht="25.5">
      <c r="A828" s="15"/>
      <c r="B828" s="15">
        <v>2480</v>
      </c>
      <c r="C828" s="16" t="s">
        <v>43</v>
      </c>
      <c r="D828" s="32"/>
      <c r="E828" s="18">
        <v>653000</v>
      </c>
    </row>
    <row r="829" spans="1:5" ht="38.25">
      <c r="A829" s="15"/>
      <c r="B829" s="15">
        <v>6220</v>
      </c>
      <c r="C829" s="16" t="s">
        <v>395</v>
      </c>
      <c r="D829" s="32"/>
      <c r="E829" s="18">
        <f>E830+E831</f>
        <v>1232000</v>
      </c>
    </row>
    <row r="830" spans="1:5" ht="38.25">
      <c r="A830" s="15"/>
      <c r="B830" s="15"/>
      <c r="C830" s="16" t="s">
        <v>54</v>
      </c>
      <c r="D830" s="32"/>
      <c r="E830" s="18">
        <v>1225000</v>
      </c>
    </row>
    <row r="831" spans="1:5" ht="12.75">
      <c r="A831" s="15"/>
      <c r="B831" s="15"/>
      <c r="C831" s="16" t="s">
        <v>55</v>
      </c>
      <c r="D831" s="32"/>
      <c r="E831" s="18">
        <v>7000</v>
      </c>
    </row>
    <row r="832" spans="1:5" ht="25.5">
      <c r="A832" s="15"/>
      <c r="B832" s="15">
        <v>2480</v>
      </c>
      <c r="C832" s="16" t="s">
        <v>43</v>
      </c>
      <c r="D832" s="32"/>
      <c r="E832" s="18">
        <v>50000</v>
      </c>
    </row>
    <row r="833" spans="1:5" ht="25.5">
      <c r="A833" s="15"/>
      <c r="B833" s="15"/>
      <c r="C833" s="16" t="s">
        <v>56</v>
      </c>
      <c r="D833" s="32"/>
      <c r="E833" s="18"/>
    </row>
    <row r="834" spans="1:5" s="23" customFormat="1" ht="12.75">
      <c r="A834" s="10"/>
      <c r="B834" s="10">
        <v>92114</v>
      </c>
      <c r="C834" s="12" t="s">
        <v>57</v>
      </c>
      <c r="D834" s="14" t="s">
        <v>58</v>
      </c>
      <c r="E834" s="14">
        <f>E836</f>
        <v>450000</v>
      </c>
    </row>
    <row r="835" spans="1:5" s="23" customFormat="1" ht="12.75">
      <c r="A835" s="10"/>
      <c r="B835" s="10"/>
      <c r="C835" s="14" t="s">
        <v>59</v>
      </c>
      <c r="D835" s="14"/>
      <c r="E835" s="14"/>
    </row>
    <row r="836" spans="1:5" ht="38.25">
      <c r="A836" s="15"/>
      <c r="B836" s="15">
        <v>4160</v>
      </c>
      <c r="C836" s="16" t="s">
        <v>60</v>
      </c>
      <c r="D836" s="32"/>
      <c r="E836" s="18">
        <v>450000</v>
      </c>
    </row>
    <row r="837" spans="1:5" ht="25.5">
      <c r="A837" s="10"/>
      <c r="B837" s="10">
        <v>92116</v>
      </c>
      <c r="C837" s="12" t="s">
        <v>61</v>
      </c>
      <c r="D837" s="87" t="s">
        <v>62</v>
      </c>
      <c r="E837" s="14">
        <f>E838</f>
        <v>2186400</v>
      </c>
    </row>
    <row r="838" spans="1:5" ht="12.75">
      <c r="A838" s="10"/>
      <c r="B838" s="10"/>
      <c r="C838" s="14" t="s">
        <v>63</v>
      </c>
      <c r="D838" s="87"/>
      <c r="E838" s="14">
        <f>E839</f>
        <v>2186400</v>
      </c>
    </row>
    <row r="839" spans="1:5" ht="25.5">
      <c r="A839" s="15"/>
      <c r="B839" s="15">
        <v>2480</v>
      </c>
      <c r="C839" s="16" t="s">
        <v>43</v>
      </c>
      <c r="D839" s="32"/>
      <c r="E839" s="18">
        <v>2186400</v>
      </c>
    </row>
    <row r="840" spans="1:5" s="23" customFormat="1" ht="25.5">
      <c r="A840" s="10"/>
      <c r="B840" s="10">
        <v>92120</v>
      </c>
      <c r="C840" s="12" t="s">
        <v>64</v>
      </c>
      <c r="D840" s="87" t="s">
        <v>65</v>
      </c>
      <c r="E840" s="14">
        <f>E841+E844</f>
        <v>711000</v>
      </c>
    </row>
    <row r="841" spans="1:5" ht="12.75">
      <c r="A841" s="15"/>
      <c r="B841" s="15"/>
      <c r="C841" s="14" t="s">
        <v>236</v>
      </c>
      <c r="D841" s="32"/>
      <c r="E841" s="14">
        <f>E842+E843</f>
        <v>315000</v>
      </c>
    </row>
    <row r="842" spans="1:5" ht="12.75">
      <c r="A842" s="15"/>
      <c r="B842" s="15">
        <v>4170</v>
      </c>
      <c r="C842" s="16" t="s">
        <v>203</v>
      </c>
      <c r="D842" s="32"/>
      <c r="E842" s="18">
        <v>100000</v>
      </c>
    </row>
    <row r="843" spans="1:5" ht="12.75">
      <c r="A843" s="15"/>
      <c r="B843" s="15">
        <v>4300</v>
      </c>
      <c r="C843" s="16" t="s">
        <v>111</v>
      </c>
      <c r="D843" s="32"/>
      <c r="E843" s="18">
        <v>215000</v>
      </c>
    </row>
    <row r="844" spans="1:5" ht="12.75">
      <c r="A844" s="15"/>
      <c r="B844" s="15"/>
      <c r="C844" s="14" t="s">
        <v>66</v>
      </c>
      <c r="D844" s="45" t="s">
        <v>119</v>
      </c>
      <c r="E844" s="14">
        <f>E845</f>
        <v>396000</v>
      </c>
    </row>
    <row r="845" spans="1:5" ht="38.25">
      <c r="A845" s="15"/>
      <c r="B845" s="15">
        <v>4340</v>
      </c>
      <c r="C845" s="16" t="s">
        <v>67</v>
      </c>
      <c r="D845" s="32"/>
      <c r="E845" s="18">
        <v>396000</v>
      </c>
    </row>
    <row r="846" spans="1:5" ht="25.5">
      <c r="A846" s="10"/>
      <c r="B846" s="10">
        <v>92195</v>
      </c>
      <c r="C846" s="12" t="s">
        <v>116</v>
      </c>
      <c r="D846" s="87" t="s">
        <v>65</v>
      </c>
      <c r="E846" s="14">
        <f>E848+E849+E850+E851+E852+E847</f>
        <v>387000</v>
      </c>
    </row>
    <row r="847" spans="1:5" ht="38.25">
      <c r="A847" s="15"/>
      <c r="B847" s="15">
        <v>2330</v>
      </c>
      <c r="C847" s="16" t="s">
        <v>68</v>
      </c>
      <c r="D847" s="88"/>
      <c r="E847" s="18">
        <v>29000</v>
      </c>
    </row>
    <row r="848" spans="1:5" ht="25.5">
      <c r="A848" s="10"/>
      <c r="B848" s="15">
        <v>2580</v>
      </c>
      <c r="C848" s="16" t="s">
        <v>69</v>
      </c>
      <c r="D848" s="87"/>
      <c r="E848" s="18">
        <v>170000</v>
      </c>
    </row>
    <row r="849" spans="1:5" ht="25.5">
      <c r="A849" s="10"/>
      <c r="B849" s="15">
        <v>3040</v>
      </c>
      <c r="C849" s="16" t="s">
        <v>70</v>
      </c>
      <c r="D849" s="87"/>
      <c r="E849" s="18">
        <v>25000</v>
      </c>
    </row>
    <row r="850" spans="1:5" ht="12.75">
      <c r="A850" s="10"/>
      <c r="B850" s="15">
        <v>3240</v>
      </c>
      <c r="C850" s="16" t="s">
        <v>71</v>
      </c>
      <c r="D850" s="87"/>
      <c r="E850" s="18">
        <v>12000</v>
      </c>
    </row>
    <row r="851" spans="1:5" ht="12.75">
      <c r="A851" s="10"/>
      <c r="B851" s="15">
        <v>4210</v>
      </c>
      <c r="C851" s="16" t="s">
        <v>206</v>
      </c>
      <c r="D851" s="87"/>
      <c r="E851" s="18">
        <v>7000</v>
      </c>
    </row>
    <row r="852" spans="1:5" ht="12.75">
      <c r="A852" s="10"/>
      <c r="B852" s="15">
        <v>4300</v>
      </c>
      <c r="C852" s="16" t="s">
        <v>111</v>
      </c>
      <c r="D852" s="87"/>
      <c r="E852" s="18">
        <v>144000</v>
      </c>
    </row>
    <row r="853" spans="1:5" ht="25.5">
      <c r="A853" s="8">
        <v>925</v>
      </c>
      <c r="B853" s="8"/>
      <c r="C853" s="9" t="s">
        <v>72</v>
      </c>
      <c r="D853" s="9"/>
      <c r="E853" s="9">
        <f>E856+E854</f>
        <v>473000</v>
      </c>
    </row>
    <row r="854" spans="1:5" s="27" customFormat="1" ht="12.75">
      <c r="A854" s="10"/>
      <c r="B854" s="10">
        <v>92503</v>
      </c>
      <c r="C854" s="12" t="s">
        <v>73</v>
      </c>
      <c r="D854" s="13" t="s">
        <v>110</v>
      </c>
      <c r="E854" s="14">
        <f>E855</f>
        <v>33000</v>
      </c>
    </row>
    <row r="855" spans="1:5" s="27" customFormat="1" ht="12.75">
      <c r="A855" s="10"/>
      <c r="B855" s="15">
        <v>4300</v>
      </c>
      <c r="C855" s="16" t="s">
        <v>111</v>
      </c>
      <c r="D855" s="14"/>
      <c r="E855" s="18">
        <v>33000</v>
      </c>
    </row>
    <row r="856" spans="1:5" ht="12.75">
      <c r="A856" s="10"/>
      <c r="B856" s="10">
        <v>92504</v>
      </c>
      <c r="C856" s="12" t="s">
        <v>74</v>
      </c>
      <c r="D856" s="12"/>
      <c r="E856" s="14">
        <f>E857</f>
        <v>440000</v>
      </c>
    </row>
    <row r="857" spans="1:5" ht="12.75">
      <c r="A857" s="15"/>
      <c r="B857" s="10"/>
      <c r="C857" s="14" t="s">
        <v>75</v>
      </c>
      <c r="D857" s="13" t="s">
        <v>110</v>
      </c>
      <c r="E857" s="14">
        <f>E858+E860</f>
        <v>440000</v>
      </c>
    </row>
    <row r="858" spans="1:5" ht="12.75">
      <c r="A858" s="15"/>
      <c r="B858" s="15">
        <v>6050</v>
      </c>
      <c r="C858" s="16" t="s">
        <v>131</v>
      </c>
      <c r="D858" s="14"/>
      <c r="E858" s="45">
        <f>E859</f>
        <v>310000</v>
      </c>
    </row>
    <row r="859" spans="1:5" ht="28.5" customHeight="1">
      <c r="A859" s="15"/>
      <c r="B859" s="15"/>
      <c r="C859" s="16" t="s">
        <v>76</v>
      </c>
      <c r="E859" s="18">
        <v>310000</v>
      </c>
    </row>
    <row r="860" spans="1:5" ht="12.75">
      <c r="A860" s="15"/>
      <c r="B860" s="15">
        <v>6060</v>
      </c>
      <c r="C860" s="16" t="s">
        <v>283</v>
      </c>
      <c r="E860" s="45">
        <f>E861</f>
        <v>130000</v>
      </c>
    </row>
    <row r="861" spans="1:5" ht="24.75" customHeight="1">
      <c r="A861" s="15"/>
      <c r="B861" s="15"/>
      <c r="C861" s="16" t="s">
        <v>76</v>
      </c>
      <c r="D861" s="13"/>
      <c r="E861" s="18">
        <v>130000</v>
      </c>
    </row>
    <row r="862" spans="1:5" ht="22.5" customHeight="1">
      <c r="A862" s="8">
        <v>926</v>
      </c>
      <c r="B862" s="8"/>
      <c r="C862" s="9" t="s">
        <v>77</v>
      </c>
      <c r="D862" s="9"/>
      <c r="E862" s="9">
        <f>E875+E878+E863</f>
        <v>9768540</v>
      </c>
    </row>
    <row r="863" spans="1:5" s="27" customFormat="1" ht="12.75">
      <c r="A863" s="10"/>
      <c r="B863" s="10">
        <v>92601</v>
      </c>
      <c r="C863" s="12" t="s">
        <v>78</v>
      </c>
      <c r="D863" s="31"/>
      <c r="E863" s="14">
        <f>E871+E865</f>
        <v>7177540</v>
      </c>
    </row>
    <row r="864" spans="1:5" s="27" customFormat="1" ht="12.75">
      <c r="A864" s="10"/>
      <c r="B864" s="10"/>
      <c r="C864" s="16"/>
      <c r="D864" s="84"/>
      <c r="E864" s="18"/>
    </row>
    <row r="865" spans="1:5" s="27" customFormat="1" ht="12.75">
      <c r="A865" s="15"/>
      <c r="B865" s="15">
        <v>6050</v>
      </c>
      <c r="C865" s="16" t="s">
        <v>131</v>
      </c>
      <c r="E865" s="14">
        <f>E866+E867+E868+E869</f>
        <v>6871540</v>
      </c>
    </row>
    <row r="866" spans="1:5" s="27" customFormat="1" ht="25.5">
      <c r="A866" s="10"/>
      <c r="B866" s="10"/>
      <c r="C866" s="16" t="s">
        <v>79</v>
      </c>
      <c r="D866" s="87" t="s">
        <v>80</v>
      </c>
      <c r="E866" s="18">
        <v>1200000</v>
      </c>
    </row>
    <row r="867" spans="1:5" s="27" customFormat="1" ht="25.5">
      <c r="A867" s="10"/>
      <c r="B867" s="10"/>
      <c r="C867" s="16" t="s">
        <v>81</v>
      </c>
      <c r="D867" s="89" t="s">
        <v>119</v>
      </c>
      <c r="E867" s="18">
        <v>29890</v>
      </c>
    </row>
    <row r="868" spans="1:5" s="27" customFormat="1" ht="25.5">
      <c r="A868" s="10"/>
      <c r="B868" s="10"/>
      <c r="C868" s="16" t="s">
        <v>82</v>
      </c>
      <c r="D868" s="89" t="s">
        <v>119</v>
      </c>
      <c r="E868" s="18">
        <v>116650</v>
      </c>
    </row>
    <row r="869" spans="1:5" s="27" customFormat="1" ht="25.5">
      <c r="A869" s="10"/>
      <c r="B869" s="10"/>
      <c r="C869" s="16" t="s">
        <v>83</v>
      </c>
      <c r="D869" s="89" t="s">
        <v>223</v>
      </c>
      <c r="E869" s="18">
        <v>5525000</v>
      </c>
    </row>
    <row r="870" spans="1:5" s="27" customFormat="1" ht="12.75">
      <c r="A870" s="10"/>
      <c r="B870" s="10"/>
      <c r="C870" s="12"/>
      <c r="D870" s="89"/>
      <c r="E870" s="14"/>
    </row>
    <row r="871" spans="1:5" s="27" customFormat="1" ht="38.25">
      <c r="A871" s="15"/>
      <c r="B871" s="15">
        <v>6210</v>
      </c>
      <c r="C871" s="16" t="s">
        <v>84</v>
      </c>
      <c r="D871" s="48"/>
      <c r="E871" s="14">
        <f>SUM(E872:E874)</f>
        <v>306000</v>
      </c>
    </row>
    <row r="872" spans="1:5" s="27" customFormat="1" ht="24.75" customHeight="1">
      <c r="A872" s="10"/>
      <c r="B872" s="10"/>
      <c r="C872" s="16" t="s">
        <v>85</v>
      </c>
      <c r="D872" s="14" t="s">
        <v>86</v>
      </c>
      <c r="E872" s="18">
        <v>20000</v>
      </c>
    </row>
    <row r="873" spans="1:5" s="27" customFormat="1" ht="25.5">
      <c r="A873" s="10"/>
      <c r="B873" s="10"/>
      <c r="C873" s="16" t="s">
        <v>87</v>
      </c>
      <c r="D873" s="14" t="s">
        <v>119</v>
      </c>
      <c r="E873" s="18">
        <v>50000</v>
      </c>
    </row>
    <row r="874" spans="1:5" s="27" customFormat="1" ht="25.5">
      <c r="A874" s="10"/>
      <c r="B874" s="10"/>
      <c r="C874" s="16" t="s">
        <v>88</v>
      </c>
      <c r="D874" s="14" t="s">
        <v>119</v>
      </c>
      <c r="E874" s="18">
        <v>236000</v>
      </c>
    </row>
    <row r="875" spans="1:5" ht="12.75">
      <c r="A875" s="10"/>
      <c r="B875" s="10">
        <v>92604</v>
      </c>
      <c r="C875" s="12" t="s">
        <v>89</v>
      </c>
      <c r="D875" s="87"/>
      <c r="E875" s="14">
        <f>E876</f>
        <v>2036000</v>
      </c>
    </row>
    <row r="876" spans="1:5" ht="12.75">
      <c r="A876" s="10"/>
      <c r="B876" s="10"/>
      <c r="C876" s="14" t="s">
        <v>90</v>
      </c>
      <c r="D876" s="87" t="s">
        <v>86</v>
      </c>
      <c r="E876" s="25">
        <f>E877</f>
        <v>2036000</v>
      </c>
    </row>
    <row r="877" spans="1:5" ht="12.75">
      <c r="A877" s="10"/>
      <c r="B877" s="15">
        <v>2650</v>
      </c>
      <c r="C877" s="16" t="s">
        <v>91</v>
      </c>
      <c r="D877" s="32"/>
      <c r="E877" s="18">
        <v>2036000</v>
      </c>
    </row>
    <row r="878" spans="1:5" ht="25.5">
      <c r="A878" s="10"/>
      <c r="B878" s="10">
        <v>92695</v>
      </c>
      <c r="C878" s="12" t="s">
        <v>116</v>
      </c>
      <c r="D878" s="87" t="s">
        <v>80</v>
      </c>
      <c r="E878" s="14">
        <f>SUM(E879:E890)-E886-E883-E884</f>
        <v>555000</v>
      </c>
    </row>
    <row r="879" spans="1:5" ht="25.5">
      <c r="A879" s="10"/>
      <c r="B879" s="15">
        <v>2580</v>
      </c>
      <c r="C879" s="16" t="s">
        <v>69</v>
      </c>
      <c r="D879" s="87"/>
      <c r="E879" s="18">
        <v>242000</v>
      </c>
    </row>
    <row r="880" spans="1:5" ht="25.5">
      <c r="A880" s="10"/>
      <c r="B880" s="15">
        <v>3040</v>
      </c>
      <c r="C880" s="16" t="s">
        <v>70</v>
      </c>
      <c r="D880" s="12"/>
      <c r="E880" s="18">
        <v>68000</v>
      </c>
    </row>
    <row r="881" spans="1:5" ht="12.75">
      <c r="A881" s="10"/>
      <c r="B881" s="15">
        <v>4210</v>
      </c>
      <c r="C881" s="16" t="s">
        <v>206</v>
      </c>
      <c r="D881" s="12"/>
      <c r="E881" s="18">
        <v>32000</v>
      </c>
    </row>
    <row r="882" spans="1:5" ht="12.75">
      <c r="A882" s="10"/>
      <c r="B882" s="15">
        <v>4270</v>
      </c>
      <c r="C882" s="16" t="s">
        <v>218</v>
      </c>
      <c r="D882" s="14" t="s">
        <v>119</v>
      </c>
      <c r="E882" s="44">
        <f>E883+E884</f>
        <v>65000</v>
      </c>
    </row>
    <row r="883" spans="1:5" ht="12.75">
      <c r="A883" s="10"/>
      <c r="B883" s="15"/>
      <c r="C883" s="16" t="s">
        <v>92</v>
      </c>
      <c r="D883" s="12"/>
      <c r="E883" s="18">
        <v>50000</v>
      </c>
    </row>
    <row r="884" spans="1:5" ht="12.75">
      <c r="A884" s="10"/>
      <c r="B884" s="15"/>
      <c r="C884" s="16" t="s">
        <v>93</v>
      </c>
      <c r="D884" s="12"/>
      <c r="E884" s="18">
        <v>15000</v>
      </c>
    </row>
    <row r="885" spans="1:5" ht="12.75">
      <c r="A885" s="10"/>
      <c r="B885" s="15">
        <v>4300</v>
      </c>
      <c r="C885" s="16" t="s">
        <v>111</v>
      </c>
      <c r="D885" s="12"/>
      <c r="E885" s="18">
        <v>104000</v>
      </c>
    </row>
    <row r="886" spans="1:5" ht="12.75">
      <c r="A886" s="10"/>
      <c r="B886" s="15"/>
      <c r="C886" s="16" t="s">
        <v>94</v>
      </c>
      <c r="D886" s="12"/>
      <c r="E886" s="44">
        <v>10000</v>
      </c>
    </row>
    <row r="887" spans="1:5" ht="12.75">
      <c r="A887" s="10"/>
      <c r="B887" s="15">
        <v>4430</v>
      </c>
      <c r="C887" s="16" t="s">
        <v>139</v>
      </c>
      <c r="D887" s="12"/>
      <c r="E887" s="18">
        <v>4000</v>
      </c>
    </row>
    <row r="888" spans="1:5" ht="12.75">
      <c r="A888" s="10"/>
      <c r="B888" s="15">
        <v>6050</v>
      </c>
      <c r="C888" s="16" t="s">
        <v>163</v>
      </c>
      <c r="D888" s="12"/>
      <c r="E888" s="18">
        <v>30000</v>
      </c>
    </row>
    <row r="889" spans="1:5" ht="25.5">
      <c r="A889" s="10"/>
      <c r="B889" s="15"/>
      <c r="C889" s="16" t="s">
        <v>95</v>
      </c>
      <c r="D889" s="14" t="s">
        <v>119</v>
      </c>
      <c r="E889" s="18"/>
    </row>
    <row r="890" spans="1:5" ht="12.75">
      <c r="A890" s="10"/>
      <c r="B890" s="15">
        <v>6060</v>
      </c>
      <c r="C890" s="16" t="s">
        <v>283</v>
      </c>
      <c r="D890" s="14"/>
      <c r="E890" s="18">
        <v>10000</v>
      </c>
    </row>
    <row r="891" spans="1:5" ht="25.5">
      <c r="A891" s="10"/>
      <c r="B891" s="15"/>
      <c r="C891" s="16" t="s">
        <v>95</v>
      </c>
      <c r="D891" s="14" t="s">
        <v>119</v>
      </c>
      <c r="E891" s="18"/>
    </row>
    <row r="892" spans="1:5" ht="22.5" customHeight="1">
      <c r="A892" s="90"/>
      <c r="B892" s="90"/>
      <c r="C892" s="90" t="s">
        <v>96</v>
      </c>
      <c r="D892" s="90"/>
      <c r="E892" s="91">
        <f>E862+E853+E808+E708+E672+E630+E590+E528+E357+E345+E340+E329+E286+E261+E144+E112+E60+E51+E22+E17+E6+E522</f>
        <v>197529637</v>
      </c>
    </row>
    <row r="893" spans="1:5" ht="12.75">
      <c r="A893" s="10"/>
      <c r="B893" s="10"/>
      <c r="C893" s="30"/>
      <c r="D893" s="30"/>
      <c r="E893" s="18"/>
    </row>
    <row r="894" spans="1:5" ht="25.5">
      <c r="A894" s="90"/>
      <c r="B894" s="90"/>
      <c r="C894" s="90" t="s">
        <v>97</v>
      </c>
      <c r="D894" s="9" t="s">
        <v>98</v>
      </c>
      <c r="E894" s="91">
        <f>E895</f>
        <v>4236000</v>
      </c>
    </row>
    <row r="895" spans="1:5" ht="12.75">
      <c r="A895" s="15"/>
      <c r="B895" s="15">
        <v>992</v>
      </c>
      <c r="C895" s="16" t="s">
        <v>99</v>
      </c>
      <c r="E895" s="18">
        <v>4236000</v>
      </c>
    </row>
    <row r="896" spans="1:5" ht="22.5" customHeight="1">
      <c r="A896" s="90"/>
      <c r="B896" s="90"/>
      <c r="C896" s="90" t="s">
        <v>100</v>
      </c>
      <c r="D896" s="90"/>
      <c r="E896" s="91">
        <f>E894+E892</f>
        <v>201765637</v>
      </c>
    </row>
    <row r="899" ht="12.75">
      <c r="E899" s="92"/>
    </row>
  </sheetData>
  <mergeCells count="4">
    <mergeCell ref="A1:A4"/>
    <mergeCell ref="B1:B4"/>
    <mergeCell ref="C1:C4"/>
    <mergeCell ref="E1:E4"/>
  </mergeCells>
  <printOptions gridLines="1" horizontalCentered="1"/>
  <pageMargins left="0.3937007874015748" right="0.3937007874015748" top="0.8267716535433072" bottom="0.5905511811023623" header="0.37" footer="0.31496062992125984"/>
  <pageSetup horizontalDpi="600" verticalDpi="600" orientation="portrait" paperSize="9" scale="80" r:id="rId1"/>
  <headerFooter alignWithMargins="0">
    <oddHeader xml:space="preserve">&amp;C&amp;"Arial CE,Pogrubiony"Plan finansowy Urzędu Miasta Opola na 2005r.&amp;R&amp;8Zał. Nr 1  
do zarządzenia Nr OR.I-0151-26  /2006   
Prezydenta  Miasta Opola 
z dnia 23.01.2006 r. </oddHeader>
    <oddFooter>&amp;Lwg stanu na 31.12.2005r.&amp;R 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Referat Planowania</dc:creator>
  <cp:keywords/>
  <dc:description/>
  <cp:lastModifiedBy>Referat Planowania</cp:lastModifiedBy>
  <cp:lastPrinted>2006-02-09T13:07:35Z</cp:lastPrinted>
  <dcterms:created xsi:type="dcterms:W3CDTF">2006-01-18T13:21:59Z</dcterms:created>
  <dcterms:modified xsi:type="dcterms:W3CDTF">2006-02-16T07:45:47Z</dcterms:modified>
  <cp:category/>
  <cp:version/>
  <cp:contentType/>
  <cp:contentStatus/>
</cp:coreProperties>
</file>