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14" activeTab="0"/>
  </bookViews>
  <sheets>
    <sheet name="MOK - 35" sheetId="1" r:id="rId1"/>
    <sheet name="Biblioteka - 36" sheetId="2" r:id="rId2"/>
    <sheet name="Galeria - 37" sheetId="3" r:id="rId3"/>
    <sheet name="Teatr -38" sheetId="4" r:id="rId4"/>
    <sheet name="ZAODRZE - 39" sheetId="5" r:id="rId5"/>
    <sheet name="Centrum - 40" sheetId="6" r:id="rId6"/>
    <sheet name="Śródmieście - 4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a" hidden="1">'[1]Inwestycje-zał.3'!#REF!</definedName>
    <definedName name="aa" hidden="1">'[4]Inwestycje-zał.3'!#REF!</definedName>
    <definedName name="aaa" hidden="1">'[2]Inwestycje-zał.3'!#REF!</definedName>
    <definedName name="abc" hidden="1">'[1]Inwestycje-zał.3'!#REF!</definedName>
    <definedName name="bb" hidden="1">'[1]Inwestycje-zał.3'!#REF!</definedName>
    <definedName name="ddd" hidden="1">'[5]Inwestycje-zał.3'!#REF!</definedName>
    <definedName name="fffffff" hidden="1">'[2]Inwestycje-zał.3'!#REF!</definedName>
    <definedName name="frfg" hidden="1">'[6]INWESTYCJE'!#REF!</definedName>
    <definedName name="kk" hidden="1">'[1]Inwestycje-zał.3'!#REF!</definedName>
    <definedName name="kkk" hidden="1">'[4]Inwestycje-zał.3'!#REF!</definedName>
    <definedName name="nananan" hidden="1">'[1]Inwestycje-zał.3'!#REF!</definedName>
    <definedName name="planowanie" hidden="1">'[1]Inwestycje-zał.3'!#REF!</definedName>
    <definedName name="Sierpień" hidden="1">'[1]Inwestycje-zał.3'!#REF!</definedName>
    <definedName name="ss" hidden="1">'[2]Inwestycje-zał.3'!#REF!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<sst xmlns="http://schemas.openxmlformats.org/spreadsheetml/2006/main" count="324" uniqueCount="124">
  <si>
    <t>Wykonanie</t>
  </si>
  <si>
    <t>Przychody</t>
  </si>
  <si>
    <t xml:space="preserve">§ </t>
  </si>
  <si>
    <t xml:space="preserve">Wyszczególnienie </t>
  </si>
  <si>
    <t>0830</t>
  </si>
  <si>
    <t>Wpływy z usług</t>
  </si>
  <si>
    <t>0920</t>
  </si>
  <si>
    <t>Pozostałe odsetki</t>
  </si>
  <si>
    <t>0970</t>
  </si>
  <si>
    <t>Wpływy z różnych dochodów</t>
  </si>
  <si>
    <t>I. Stan środków obrotowych na początek roku</t>
  </si>
  <si>
    <t>II. Przychody własne ogółem:</t>
  </si>
  <si>
    <t>%                   
4:3</t>
  </si>
  <si>
    <t>Ogółem</t>
  </si>
  <si>
    <t>Koszty</t>
  </si>
  <si>
    <t>Wynagrodzenia osobowe pracowników</t>
  </si>
  <si>
    <t>Składki na ubezpieczenia społeczne</t>
  </si>
  <si>
    <t>Składki na Fundusz Pracy</t>
  </si>
  <si>
    <t>Wpłaty na Państwowy Fundusz Rehabilitacji Osób 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</si>
  <si>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</si>
  <si>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</si>
  <si>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</si>
  <si>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</si>
  <si>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</si>
  <si>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</si>
  <si>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</si>
  <si>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Podatek dochodowy od osób prawnych</t>
  </si>
  <si>
    <t>Podatek od nieruchomości</t>
  </si>
  <si>
    <t>Amortyzacja</t>
  </si>
  <si>
    <t>wymagalne należności</t>
  </si>
  <si>
    <t>Należności, w tym:</t>
  </si>
  <si>
    <t>Zobowiązania, w tym:</t>
  </si>
  <si>
    <t>wymagalne zobowiązania</t>
  </si>
  <si>
    <t>Ogółem (I+II+III)</t>
  </si>
  <si>
    <t>-</t>
  </si>
  <si>
    <t>III. Dotacje z budżetu miasta</t>
  </si>
  <si>
    <t>Wynagrodzenia bezosobowe</t>
  </si>
  <si>
    <t>Podróże służbowe zagraniczne</t>
  </si>
  <si>
    <t>Dotacje celowe z budżetu na finansowanie lub dofinansowanie kosztów realizacji inwestycji i zakupów inwestycyjnych innych jednostek sektora finansów publicznych</t>
  </si>
  <si>
    <t>IV. Dotacja z budżetu państwa</t>
  </si>
  <si>
    <t>Ogółem (I+II+III+IV)</t>
  </si>
  <si>
    <t>Wynagrodzenia agencyjno-prowizyjne</t>
  </si>
  <si>
    <t>Pozostałe podatki na rzecz budżetu państwa</t>
  </si>
  <si>
    <t>Straty nadzwyczajne</t>
  </si>
  <si>
    <t>Zyski nadzwyczajne</t>
  </si>
  <si>
    <t>Kontrakt POZ</t>
  </si>
  <si>
    <t>Ginekologia</t>
  </si>
  <si>
    <t>Opłata całodobowa</t>
  </si>
  <si>
    <t>Transport sanitarny</t>
  </si>
  <si>
    <t>Pozostała sprzedaż usług medycznych</t>
  </si>
  <si>
    <t>Wpływy z czynszu</t>
  </si>
  <si>
    <t>Programy zdrowotne</t>
  </si>
  <si>
    <t>Dary</t>
  </si>
  <si>
    <t>Zużycie materiałów i energii</t>
  </si>
  <si>
    <t>Usługi obce</t>
  </si>
  <si>
    <t>Podatki i opłaty</t>
  </si>
  <si>
    <t xml:space="preserve">Wynagrodzenia </t>
  </si>
  <si>
    <t>Składki ZUS</t>
  </si>
  <si>
    <t>Świadczenia na rzecz pracowników</t>
  </si>
  <si>
    <t>Pozostałe</t>
  </si>
  <si>
    <t xml:space="preserve">Przychody </t>
  </si>
  <si>
    <t>Wynik finansowy:</t>
  </si>
  <si>
    <t xml:space="preserve">Plan </t>
  </si>
  <si>
    <t>%                   
3:4</t>
  </si>
  <si>
    <t>NFZ - kontrakt na pielęgniarki środowiskowe</t>
  </si>
  <si>
    <t>dla jednostek gospodarczych</t>
  </si>
  <si>
    <t>dla osób fizycznych odpłatne</t>
  </si>
  <si>
    <t>Umowy z Urzędem Miasta</t>
  </si>
  <si>
    <t>Dzierżawy, materiały</t>
  </si>
  <si>
    <t>pozostałe przychody operacyjne</t>
  </si>
  <si>
    <t>przychody finansowe</t>
  </si>
  <si>
    <t xml:space="preserve">Zużycie materiałów  </t>
  </si>
  <si>
    <t>Zużycie energii</t>
  </si>
  <si>
    <t>Usługi komunalne</t>
  </si>
  <si>
    <t>Zakup procedur</t>
  </si>
  <si>
    <t>Usługi remontowe</t>
  </si>
  <si>
    <t>Usługi bankowe</t>
  </si>
  <si>
    <t>Pozostałe usługi</t>
  </si>
  <si>
    <t>Wynagrodzenia</t>
  </si>
  <si>
    <t>Pozostałe koszty rodzajowe</t>
  </si>
  <si>
    <t>Pozostałe koszty operacyjne</t>
  </si>
  <si>
    <t>w ramach kontraktu z NFZ</t>
  </si>
  <si>
    <t>sprzedaż usług medycyny pracy</t>
  </si>
  <si>
    <t>sprzedaż usług z tytułu szczepień</t>
  </si>
  <si>
    <t>sprzedaż usług dla innych ZOZ-ów</t>
  </si>
  <si>
    <t>Pozostałe przychody finansowe</t>
  </si>
  <si>
    <t>dotacje do programów profilaktycznych</t>
  </si>
  <si>
    <t>z tytułu wynajmu pomieszczeń</t>
  </si>
  <si>
    <t>dzierżawy sprzętu</t>
  </si>
  <si>
    <t>należności za media, telefon</t>
  </si>
  <si>
    <t>pozostałe przychody</t>
  </si>
  <si>
    <t>Ubezpieczenia społeczne i inne świadczenia</t>
  </si>
  <si>
    <t>Koszty finansowe</t>
  </si>
  <si>
    <t>Usługi medyczne odpłatne, w tym:</t>
  </si>
  <si>
    <t>Inne przychody, w tym:</t>
  </si>
  <si>
    <t>Zużycie materiałów i energii, z tego:</t>
  </si>
  <si>
    <t>Usługi obce, z tego:</t>
  </si>
  <si>
    <t>Sprzedaż usług medycznych, w tym:</t>
  </si>
  <si>
    <t>dla pozostałych odbiorców, z tego:</t>
  </si>
  <si>
    <t>Pozostałe przychody operacyjne, w tym:</t>
  </si>
  <si>
    <t>dotacje UM</t>
  </si>
  <si>
    <t>sprzedaż usług dla pacjentów indywidualnych</t>
  </si>
  <si>
    <t xml:space="preserve">Plan na 2006 r. </t>
  </si>
  <si>
    <t>Wykonanie 
za 2006 r.</t>
  </si>
  <si>
    <t>Koszty socjalne</t>
  </si>
  <si>
    <t>Materiały i wyposażenie</t>
  </si>
  <si>
    <t>Energia</t>
  </si>
  <si>
    <t>Usługi medyczne</t>
  </si>
  <si>
    <t xml:space="preserve">Pozostałe usługi </t>
  </si>
  <si>
    <t xml:space="preserve">Wydatki pozostałe </t>
  </si>
  <si>
    <t>Wydatki związane z zakupami sprzętu</t>
  </si>
  <si>
    <t>Wydatki związane z dotacją UM</t>
  </si>
  <si>
    <t xml:space="preserve">Wydatki inwestycyjne </t>
  </si>
  <si>
    <t>Pokrycie amortyzacji</t>
  </si>
  <si>
    <t>0570</t>
  </si>
  <si>
    <t>Grzywny, mandaty i inne kary pieniężne od ludności</t>
  </si>
  <si>
    <t>0840</t>
  </si>
  <si>
    <t xml:space="preserve">Wpływy ze sprzedaży wyrobów </t>
  </si>
  <si>
    <t xml:space="preserve">IV. Dotacje na inwestycje </t>
  </si>
  <si>
    <t>Różne wydatki na rzecz osób fizycznych</t>
  </si>
  <si>
    <t>Zakup pomocy naukowych, dydaktycznych i książek</t>
  </si>
  <si>
    <t>Stan środków obrotowych na koniec roku</t>
  </si>
  <si>
    <t>Pozostałe przychody operacyjne</t>
  </si>
  <si>
    <t>Usługi transportowe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</si>
</sst>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0\ [$zł-415];[Red]\-#,##0.00\ [$zł-415]"/>
    <numFmt numFmtId="189" formatCode="d\ mmmm\ yyyy"/>
    <numFmt numFmtId="190" formatCode="#,##0\ [$zł-415];[Red]\-#,##0\ [$zł-415]"/>
    <numFmt numFmtId="191" formatCode="0.000%"/>
    <numFmt numFmtId="192" formatCode="[&gt;0]#,##0.00&quot; zł &quot;;[&lt;0]\-#,##0.00&quot; zł &quot;;&quot; -&quot;#&quot; zł &quot;"/>
    <numFmt numFmtId="193" formatCode="[&gt;0]#,##0.000&quot; zł &quot;;[&lt;0]\-#,##0.000&quot; zł &quot;;&quot; -&quot;#&quot; zł &quot;"/>
    <numFmt numFmtId="194" formatCode="#,##0.00\ _z_ł"/>
    <numFmt numFmtId="195" formatCode="#,##0.0000"/>
    <numFmt numFmtId="196" formatCode="[&gt;0]#,##0.000&quot; zł &quot;;[&lt;0]\-#,##0.000&quot; zł &quot;;&quot; -&quot;#.0&quot; zł &quot;"/>
    <numFmt numFmtId="197" formatCode="[&gt;0]#,##0.0000&quot; zł &quot;;[&lt;0]\-#,##0.0000&quot; zł &quot;;&quot; -&quot;#.00&quot; zł &quot;"/>
    <numFmt numFmtId="198" formatCode="[&gt;0]#,##0.00000&quot; zł &quot;;[&lt;0]\-#,##0.00000&quot; zł &quot;;&quot; -&quot;#.000&quot; zł &quot;"/>
    <numFmt numFmtId="199" formatCode="mmm/yyyy"/>
    <numFmt numFmtId="200" formatCode="0.0000"/>
    <numFmt numFmtId="201" formatCode="0.000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#,##0.00000"/>
    <numFmt numFmtId="208" formatCode="#\.##0"/>
    <numFmt numFmtId="209" formatCode="#\.###\.##0"/>
    <numFmt numFmtId="210" formatCode="#\.##0.00"/>
    <numFmt numFmtId="211" formatCode="0\.##0.00"/>
    <numFmt numFmtId="212" formatCode="###\.###"/>
    <numFmt numFmtId="213" formatCode="#\.###\.##0.00"/>
    <numFmt numFmtId="214" formatCode="#\.###\.###.#0"/>
    <numFmt numFmtId="215" formatCode="[$€-2]\ #,##0.00_);[Red]\([$€-2]\ #,##0.00\)"/>
  </numFmts>
  <fonts count="15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1" xfId="67" applyFont="1" applyBorder="1" applyAlignment="1">
      <alignment horizontal="center" vertical="center" wrapText="1"/>
      <protection/>
    </xf>
    <xf numFmtId="0" fontId="4" fillId="0" borderId="0" xfId="67" applyFont="1">
      <alignment/>
      <protection/>
    </xf>
    <xf numFmtId="0" fontId="9" fillId="0" borderId="1" xfId="67" applyFont="1" applyBorder="1" applyAlignment="1">
      <alignment horizontal="center" vertical="center" wrapText="1"/>
      <protection/>
    </xf>
    <xf numFmtId="0" fontId="7" fillId="0" borderId="0" xfId="67" applyFont="1">
      <alignment/>
      <protection/>
    </xf>
    <xf numFmtId="0" fontId="4" fillId="0" borderId="1" xfId="67" applyFont="1" applyBorder="1" applyAlignment="1">
      <alignment horizontal="center" vertical="center" wrapText="1"/>
      <protection/>
    </xf>
    <xf numFmtId="0" fontId="4" fillId="0" borderId="1" xfId="67" applyFont="1" applyBorder="1" applyAlignment="1">
      <alignment horizontal="left" vertical="center" wrapText="1"/>
      <protection/>
    </xf>
    <xf numFmtId="0" fontId="8" fillId="0" borderId="1" xfId="67" applyFont="1" applyBorder="1" applyAlignment="1">
      <alignment horizontal="left" vertical="center" wrapText="1"/>
      <protection/>
    </xf>
    <xf numFmtId="4" fontId="4" fillId="0" borderId="1" xfId="67" applyNumberFormat="1" applyFont="1" applyBorder="1" applyAlignment="1">
      <alignment horizontal="center" vertical="center" wrapText="1"/>
      <protection/>
    </xf>
    <xf numFmtId="4" fontId="8" fillId="0" borderId="1" xfId="67" applyNumberFormat="1" applyFont="1" applyBorder="1" applyAlignment="1">
      <alignment horizontal="center" vertical="center" wrapText="1"/>
      <protection/>
    </xf>
    <xf numFmtId="0" fontId="4" fillId="0" borderId="1" xfId="67" applyFont="1" applyBorder="1" applyAlignment="1" quotePrefix="1">
      <alignment horizontal="center" vertical="center" wrapText="1"/>
      <protection/>
    </xf>
    <xf numFmtId="3" fontId="8" fillId="0" borderId="1" xfId="67" applyNumberFormat="1" applyFont="1" applyBorder="1" applyAlignment="1">
      <alignment horizontal="center" vertical="center" wrapText="1"/>
      <protection/>
    </xf>
    <xf numFmtId="3" fontId="4" fillId="0" borderId="1" xfId="67" applyNumberFormat="1" applyFont="1" applyBorder="1" applyAlignment="1">
      <alignment horizontal="center" vertical="center" wrapText="1"/>
      <protection/>
    </xf>
    <xf numFmtId="164" fontId="8" fillId="0" borderId="1" xfId="67" applyNumberFormat="1" applyFont="1" applyBorder="1" applyAlignment="1">
      <alignment horizontal="center" vertical="center" wrapText="1"/>
      <protection/>
    </xf>
    <xf numFmtId="164" fontId="4" fillId="0" borderId="1" xfId="67" applyNumberFormat="1" applyFont="1" applyBorder="1" applyAlignment="1">
      <alignment horizontal="center" vertical="center" wrapText="1"/>
      <protection/>
    </xf>
    <xf numFmtId="0" fontId="4" fillId="2" borderId="1" xfId="67" applyFont="1" applyFill="1" applyBorder="1" applyAlignment="1">
      <alignment horizontal="center" vertical="center" wrapText="1"/>
      <protection/>
    </xf>
    <xf numFmtId="0" fontId="8" fillId="2" borderId="1" xfId="67" applyFont="1" applyFill="1" applyBorder="1" applyAlignment="1">
      <alignment horizontal="center" vertical="center" wrapText="1"/>
      <protection/>
    </xf>
    <xf numFmtId="3" fontId="10" fillId="2" borderId="1" xfId="67" applyNumberFormat="1" applyFont="1" applyFill="1" applyBorder="1" applyAlignment="1">
      <alignment horizontal="center" vertical="center" wrapText="1"/>
      <protection/>
    </xf>
    <xf numFmtId="4" fontId="10" fillId="2" borderId="1" xfId="67" applyNumberFormat="1" applyFont="1" applyFill="1" applyBorder="1" applyAlignment="1">
      <alignment horizontal="center" vertical="center" wrapText="1"/>
      <protection/>
    </xf>
    <xf numFmtId="164" fontId="10" fillId="2" borderId="1" xfId="67" applyNumberFormat="1" applyFont="1" applyFill="1" applyBorder="1" applyAlignment="1">
      <alignment horizontal="center" vertical="center" wrapText="1"/>
      <protection/>
    </xf>
    <xf numFmtId="0" fontId="12" fillId="0" borderId="1" xfId="67" applyFont="1" applyBorder="1" applyAlignment="1">
      <alignment horizontal="left" vertical="center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8" fillId="0" borderId="1" xfId="67" applyFont="1" applyBorder="1" applyAlignment="1">
      <alignment horizontal="center" vertical="center"/>
      <protection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1" fillId="0" borderId="0" xfId="67" applyFont="1">
      <alignment/>
      <protection/>
    </xf>
    <xf numFmtId="0" fontId="13" fillId="0" borderId="0" xfId="67" applyFont="1">
      <alignment/>
      <protection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14" fillId="0" borderId="1" xfId="67" applyNumberFormat="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64" fontId="10" fillId="2" borderId="1" xfId="69" applyNumberFormat="1" applyFont="1" applyFill="1" applyBorder="1" applyAlignment="1">
      <alignment horizontal="center" vertical="center" wrapText="1"/>
    </xf>
    <xf numFmtId="4" fontId="8" fillId="0" borderId="1" xfId="67" applyNumberFormat="1" applyFont="1" applyBorder="1" applyAlignment="1">
      <alignment horizontal="center" vertical="center"/>
      <protection/>
    </xf>
    <xf numFmtId="164" fontId="14" fillId="0" borderId="0" xfId="69" applyNumberFormat="1" applyFont="1" applyAlignment="1">
      <alignment/>
    </xf>
    <xf numFmtId="0" fontId="6" fillId="0" borderId="1" xfId="0" applyFont="1" applyBorder="1" applyAlignment="1">
      <alignment horizontal="right" vertical="center" wrapText="1"/>
    </xf>
    <xf numFmtId="3" fontId="4" fillId="0" borderId="1" xfId="67" applyNumberFormat="1" applyFont="1" applyBorder="1" applyAlignment="1">
      <alignment horizontal="center"/>
      <protection/>
    </xf>
    <xf numFmtId="4" fontId="4" fillId="0" borderId="1" xfId="67" applyNumberFormat="1" applyFont="1" applyBorder="1" applyAlignment="1">
      <alignment horizontal="center"/>
      <protection/>
    </xf>
    <xf numFmtId="4" fontId="4" fillId="0" borderId="0" xfId="67" applyNumberFormat="1" applyFont="1">
      <alignment/>
      <protection/>
    </xf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4" fillId="0" borderId="0" xfId="67" applyFont="1" applyFill="1" applyBorder="1">
      <alignment/>
      <protection/>
    </xf>
    <xf numFmtId="164" fontId="4" fillId="2" borderId="1" xfId="67" applyNumberFormat="1" applyFont="1" applyFill="1" applyBorder="1" applyAlignment="1">
      <alignment horizontal="center" vertical="center" wrapText="1"/>
      <protection/>
    </xf>
    <xf numFmtId="0" fontId="4" fillId="0" borderId="0" xfId="67" applyFont="1" applyBorder="1">
      <alignment/>
      <protection/>
    </xf>
    <xf numFmtId="0" fontId="4" fillId="0" borderId="0" xfId="67" applyFont="1" applyFill="1" applyBorder="1" applyAlignment="1">
      <alignment horizontal="center" vertical="center" wrapText="1"/>
      <protection/>
    </xf>
    <xf numFmtId="0" fontId="8" fillId="0" borderId="0" xfId="67" applyFont="1" applyFill="1" applyBorder="1" applyAlignment="1">
      <alignment horizontal="center" vertical="center" wrapText="1"/>
      <protection/>
    </xf>
    <xf numFmtId="3" fontId="10" fillId="0" borderId="0" xfId="67" applyNumberFormat="1" applyFont="1" applyFill="1" applyBorder="1" applyAlignment="1">
      <alignment horizontal="center" vertical="center" wrapText="1"/>
      <protection/>
    </xf>
    <xf numFmtId="4" fontId="10" fillId="0" borderId="0" xfId="67" applyNumberFormat="1" applyFont="1" applyFill="1" applyBorder="1" applyAlignment="1">
      <alignment horizontal="center" vertical="center" wrapText="1"/>
      <protection/>
    </xf>
    <xf numFmtId="164" fontId="4" fillId="0" borderId="0" xfId="67" applyNumberFormat="1" applyFont="1" applyFill="1" applyBorder="1" applyAlignment="1">
      <alignment horizontal="center" vertical="center" wrapText="1"/>
      <protection/>
    </xf>
    <xf numFmtId="4" fontId="8" fillId="0" borderId="1" xfId="67" applyNumberFormat="1" applyFont="1" applyFill="1" applyBorder="1" applyAlignment="1">
      <alignment horizontal="center" vertical="center"/>
      <protection/>
    </xf>
    <xf numFmtId="4" fontId="4" fillId="0" borderId="0" xfId="67" applyNumberFormat="1" applyFont="1" applyFill="1">
      <alignment/>
      <protection/>
    </xf>
    <xf numFmtId="4" fontId="14" fillId="0" borderId="1" xfId="67" applyNumberFormat="1" applyFont="1" applyBorder="1" applyAlignment="1">
      <alignment horizontal="center" vertical="center"/>
      <protection/>
    </xf>
    <xf numFmtId="0" fontId="8" fillId="0" borderId="1" xfId="67" applyFont="1" applyBorder="1" applyAlignment="1">
      <alignment horizontal="left" vertical="center" wrapText="1"/>
      <protection/>
    </xf>
    <xf numFmtId="0" fontId="12" fillId="0" borderId="1" xfId="67" applyFont="1" applyBorder="1" applyAlignment="1">
      <alignment horizontal="left" vertical="center"/>
      <protection/>
    </xf>
    <xf numFmtId="0" fontId="10" fillId="0" borderId="2" xfId="67" applyFont="1" applyBorder="1" applyAlignment="1">
      <alignment horizontal="center" vertical="center" wrapText="1"/>
      <protection/>
    </xf>
    <xf numFmtId="0" fontId="10" fillId="0" borderId="3" xfId="67" applyFont="1" applyBorder="1" applyAlignment="1">
      <alignment horizontal="center" vertical="center" wrapText="1"/>
      <protection/>
    </xf>
    <xf numFmtId="0" fontId="10" fillId="0" borderId="4" xfId="67" applyFont="1" applyBorder="1" applyAlignment="1">
      <alignment horizontal="center" vertical="center" wrapText="1"/>
      <protection/>
    </xf>
  </cellXfs>
  <cellStyles count="57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gnoza Wydatków -1999r. (2)" xfId="33"/>
    <cellStyle name="_laroux_Projekt wydatków bieżących ze zlec. 2005r.-30.09 - zał.2" xfId="34"/>
    <cellStyle name="_laroux_SPRAW97R" xfId="35"/>
    <cellStyle name="_laroux_SPRAW98A" xfId="36"/>
    <cellStyle name="_laroux_SPRAW98R" xfId="37"/>
    <cellStyle name="_laroux_Tabela nr3 (2)" xfId="38"/>
    <cellStyle name="_laroux_UKWYD98A" xfId="39"/>
    <cellStyle name="_laroux_unia euro." xfId="40"/>
    <cellStyle name="_laroux_Wstepny proj.1999r.  (2)" xfId="41"/>
    <cellStyle name="_laroux_Wyd§-30.11 (2)" xfId="42"/>
    <cellStyle name="_laroux_Wyd§-30.9-(2)aktualne (2)" xfId="43"/>
    <cellStyle name="_laroux_Wyd§-31.12.98r (2)" xfId="44"/>
    <cellStyle name="_laroux_WYDAT98" xfId="45"/>
    <cellStyle name="_laroux_WYDATKI-jedn. (2)" xfId="46"/>
    <cellStyle name="_laroux_WYKRMP98" xfId="47"/>
    <cellStyle name="_laroux_Wyn.i zatr. j.org. 96-98 (2)" xfId="48"/>
    <cellStyle name="_laroux_ZAŁ NR 1" xfId="49"/>
    <cellStyle name="_laroux_zał. 1 wyd" xfId="50"/>
    <cellStyle name="_laroux_ZAŁ. NR 14" xfId="51"/>
    <cellStyle name="_laroux_ZAŁ. NR 7" xfId="52"/>
    <cellStyle name="_laroux_ZAŁ. NR 8" xfId="53"/>
    <cellStyle name="_laroux_ZAŁ. NR 9" xfId="54"/>
    <cellStyle name="_laroux_zał.3" xfId="55"/>
    <cellStyle name="_laroux_ZATRUD" xfId="56"/>
    <cellStyle name="_laroux_Zeszyt1" xfId="57"/>
    <cellStyle name="Comma [0]_laroux" xfId="58"/>
    <cellStyle name="Comma_laroux" xfId="59"/>
    <cellStyle name="Currency [0]_laroux" xfId="60"/>
    <cellStyle name="Currency_laroux" xfId="61"/>
    <cellStyle name="Comma" xfId="62"/>
    <cellStyle name="Comma [0]" xfId="63"/>
    <cellStyle name="Hyperlink" xfId="64"/>
    <cellStyle name="Normal_laroux" xfId="65"/>
    <cellStyle name="normální_laroux" xfId="66"/>
    <cellStyle name="Normalny_Zeszyt1" xfId="67"/>
    <cellStyle name="Followed Hyperlink" xfId="68"/>
    <cellStyle name="Percent" xfId="69"/>
    <cellStyle name="Currency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5.00390625" style="3" bestFit="1" customWidth="1"/>
    <col min="2" max="2" width="51.25390625" style="3" customWidth="1"/>
    <col min="3" max="4" width="18.625" style="3" customWidth="1"/>
    <col min="5" max="16384" width="9.125" style="3" customWidth="1"/>
  </cols>
  <sheetData>
    <row r="1" spans="1:5" ht="30.75" customHeight="1">
      <c r="A1" s="65" t="s">
        <v>1</v>
      </c>
      <c r="B1" s="66"/>
      <c r="C1" s="66"/>
      <c r="D1" s="66"/>
      <c r="E1" s="67"/>
    </row>
    <row r="2" spans="1:5" ht="30" customHeight="1">
      <c r="A2" s="2" t="s">
        <v>2</v>
      </c>
      <c r="B2" s="2" t="s">
        <v>3</v>
      </c>
      <c r="C2" s="2" t="s">
        <v>102</v>
      </c>
      <c r="D2" s="2" t="s">
        <v>103</v>
      </c>
      <c r="E2" s="2" t="s">
        <v>12</v>
      </c>
    </row>
    <row r="3" spans="1:5" s="5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</row>
    <row r="4" spans="1:5" ht="19.5" customHeight="1">
      <c r="A4" s="6"/>
      <c r="B4" s="8" t="s">
        <v>10</v>
      </c>
      <c r="C4" s="12">
        <v>165000</v>
      </c>
      <c r="D4" s="10">
        <v>233575.51</v>
      </c>
      <c r="E4" s="14">
        <f>D4/C4</f>
        <v>1.4156091515151517</v>
      </c>
    </row>
    <row r="5" spans="1:5" ht="19.5" customHeight="1">
      <c r="A5" s="6"/>
      <c r="B5" s="8" t="s">
        <v>11</v>
      </c>
      <c r="C5" s="12">
        <f>SUM(C6:C8)</f>
        <v>1567650</v>
      </c>
      <c r="D5" s="10">
        <f>SUM(D6:D9)</f>
        <v>1650495.1600000001</v>
      </c>
      <c r="E5" s="14">
        <f aca="true" t="shared" si="0" ref="E5:E11">D5/C5</f>
        <v>1.0528467196121585</v>
      </c>
    </row>
    <row r="6" spans="1:5" ht="19.5" customHeight="1">
      <c r="A6" s="11" t="s">
        <v>4</v>
      </c>
      <c r="B6" s="7" t="s">
        <v>5</v>
      </c>
      <c r="C6" s="13">
        <v>1285980</v>
      </c>
      <c r="D6" s="9">
        <v>1276917.47</v>
      </c>
      <c r="E6" s="15">
        <f t="shared" si="0"/>
        <v>0.9929528219723479</v>
      </c>
    </row>
    <row r="7" spans="1:5" ht="19.5" customHeight="1">
      <c r="A7" s="11" t="s">
        <v>6</v>
      </c>
      <c r="B7" s="7" t="s">
        <v>7</v>
      </c>
      <c r="C7" s="13">
        <v>8020</v>
      </c>
      <c r="D7" s="9">
        <v>7307.59</v>
      </c>
      <c r="E7" s="15">
        <f t="shared" si="0"/>
        <v>0.9111708229426434</v>
      </c>
    </row>
    <row r="8" spans="1:5" ht="19.5" customHeight="1">
      <c r="A8" s="11" t="s">
        <v>8</v>
      </c>
      <c r="B8" s="7" t="s">
        <v>9</v>
      </c>
      <c r="C8" s="13">
        <v>273650</v>
      </c>
      <c r="D8" s="9">
        <v>355550.1</v>
      </c>
      <c r="E8" s="15">
        <f t="shared" si="0"/>
        <v>1.29928777635666</v>
      </c>
    </row>
    <row r="9" spans="1:5" ht="19.5" customHeight="1">
      <c r="A9" s="11"/>
      <c r="B9" s="7" t="s">
        <v>44</v>
      </c>
      <c r="C9" s="13"/>
      <c r="D9" s="9">
        <v>10720</v>
      </c>
      <c r="E9" s="15"/>
    </row>
    <row r="10" spans="1:5" ht="19.5" customHeight="1">
      <c r="A10" s="6"/>
      <c r="B10" s="8" t="s">
        <v>35</v>
      </c>
      <c r="C10" s="12">
        <v>1443350</v>
      </c>
      <c r="D10" s="10">
        <v>1446296.86</v>
      </c>
      <c r="E10" s="14">
        <f t="shared" si="0"/>
        <v>1.0020416808119998</v>
      </c>
    </row>
    <row r="11" spans="1:5" ht="19.5" customHeight="1">
      <c r="A11" s="16"/>
      <c r="B11" s="17" t="s">
        <v>33</v>
      </c>
      <c r="C11" s="18">
        <f>C4+C5+C10</f>
        <v>3176000</v>
      </c>
      <c r="D11" s="19">
        <f>D4+D5+D10</f>
        <v>3330367.5300000003</v>
      </c>
      <c r="E11" s="20">
        <f t="shared" si="0"/>
        <v>1.0486043860201513</v>
      </c>
    </row>
    <row r="12" ht="18" customHeight="1"/>
    <row r="13" spans="1:5" ht="30.75" customHeight="1">
      <c r="A13" s="65" t="s">
        <v>14</v>
      </c>
      <c r="B13" s="66"/>
      <c r="C13" s="66"/>
      <c r="D13" s="66"/>
      <c r="E13" s="67"/>
    </row>
    <row r="14" spans="1:5" ht="30" customHeight="1">
      <c r="A14" s="2" t="s">
        <v>2</v>
      </c>
      <c r="B14" s="2" t="s">
        <v>3</v>
      </c>
      <c r="C14" s="2" t="s">
        <v>102</v>
      </c>
      <c r="D14" s="2" t="s">
        <v>103</v>
      </c>
      <c r="E14" s="2" t="s">
        <v>12</v>
      </c>
    </row>
    <row r="15" spans="1:5" ht="12.75">
      <c r="A15" s="4">
        <v>1</v>
      </c>
      <c r="B15" s="4">
        <v>2</v>
      </c>
      <c r="C15" s="4">
        <v>3</v>
      </c>
      <c r="D15" s="4">
        <v>4</v>
      </c>
      <c r="E15" s="4">
        <v>5</v>
      </c>
    </row>
    <row r="16" spans="1:5" ht="12.75">
      <c r="A16" s="6">
        <v>4010</v>
      </c>
      <c r="B16" s="7" t="s">
        <v>15</v>
      </c>
      <c r="C16" s="13">
        <v>935400</v>
      </c>
      <c r="D16" s="9">
        <v>858246.89</v>
      </c>
      <c r="E16" s="15">
        <f>D16/C16</f>
        <v>0.9175185909771221</v>
      </c>
    </row>
    <row r="17" spans="1:5" ht="12.75">
      <c r="A17" s="6">
        <v>4110</v>
      </c>
      <c r="B17" s="7" t="s">
        <v>16</v>
      </c>
      <c r="C17" s="13">
        <v>159000</v>
      </c>
      <c r="D17" s="9">
        <v>149296.12</v>
      </c>
      <c r="E17" s="15">
        <f aca="true" t="shared" si="1" ref="E17:E30">D17/C17</f>
        <v>0.9389693081761006</v>
      </c>
    </row>
    <row r="18" spans="1:5" ht="12.75">
      <c r="A18" s="6">
        <v>4120</v>
      </c>
      <c r="B18" s="7" t="s">
        <v>17</v>
      </c>
      <c r="C18" s="13">
        <v>21800</v>
      </c>
      <c r="D18" s="9">
        <v>19872.44</v>
      </c>
      <c r="E18" s="15">
        <f t="shared" si="1"/>
        <v>0.9115798165137614</v>
      </c>
    </row>
    <row r="19" spans="1:5" ht="25.5">
      <c r="A19" s="6">
        <v>4140</v>
      </c>
      <c r="B19" s="7" t="s">
        <v>18</v>
      </c>
      <c r="C19" s="13">
        <v>4000</v>
      </c>
      <c r="D19" s="9">
        <v>3446.73</v>
      </c>
      <c r="E19" s="15">
        <f t="shared" si="1"/>
        <v>0.8616825</v>
      </c>
    </row>
    <row r="20" spans="1:5" ht="12.75">
      <c r="A20" s="6">
        <v>4210</v>
      </c>
      <c r="B20" s="7" t="s">
        <v>19</v>
      </c>
      <c r="C20" s="13">
        <v>115800</v>
      </c>
      <c r="D20" s="9">
        <v>107698.77</v>
      </c>
      <c r="E20" s="15">
        <f t="shared" si="1"/>
        <v>0.9300411917098446</v>
      </c>
    </row>
    <row r="21" spans="1:5" ht="12.75">
      <c r="A21" s="6">
        <v>4260</v>
      </c>
      <c r="B21" s="7" t="s">
        <v>20</v>
      </c>
      <c r="C21" s="13">
        <v>91000</v>
      </c>
      <c r="D21" s="9">
        <v>89862.9</v>
      </c>
      <c r="E21" s="15">
        <f t="shared" si="1"/>
        <v>0.9875043956043955</v>
      </c>
    </row>
    <row r="22" spans="1:5" ht="12.75">
      <c r="A22" s="6">
        <v>4270</v>
      </c>
      <c r="B22" s="7" t="s">
        <v>21</v>
      </c>
      <c r="C22" s="13">
        <v>27000</v>
      </c>
      <c r="D22" s="9">
        <v>26805.94</v>
      </c>
      <c r="E22" s="15">
        <f t="shared" si="1"/>
        <v>0.9928125925925926</v>
      </c>
    </row>
    <row r="23" spans="1:5" ht="12.75">
      <c r="A23" s="6">
        <v>4300</v>
      </c>
      <c r="B23" s="7" t="s">
        <v>22</v>
      </c>
      <c r="C23" s="13">
        <v>1322000</v>
      </c>
      <c r="D23" s="9">
        <v>1314207.28</v>
      </c>
      <c r="E23" s="15">
        <f t="shared" si="1"/>
        <v>0.9941053555219365</v>
      </c>
    </row>
    <row r="24" spans="1:5" ht="12.75">
      <c r="A24" s="6">
        <v>4410</v>
      </c>
      <c r="B24" s="7" t="s">
        <v>23</v>
      </c>
      <c r="C24" s="13">
        <v>4000</v>
      </c>
      <c r="D24" s="9">
        <v>3241.34</v>
      </c>
      <c r="E24" s="15">
        <f t="shared" si="1"/>
        <v>0.810335</v>
      </c>
    </row>
    <row r="25" spans="1:5" ht="12.75">
      <c r="A25" s="6">
        <v>4430</v>
      </c>
      <c r="B25" s="7" t="s">
        <v>24</v>
      </c>
      <c r="C25" s="13">
        <v>51000</v>
      </c>
      <c r="D25" s="9">
        <v>50945.71</v>
      </c>
      <c r="E25" s="15">
        <f t="shared" si="1"/>
        <v>0.9989354901960784</v>
      </c>
    </row>
    <row r="26" spans="1:5" ht="12.75">
      <c r="A26" s="6">
        <v>4440</v>
      </c>
      <c r="B26" s="7" t="s">
        <v>25</v>
      </c>
      <c r="C26" s="13">
        <v>22900</v>
      </c>
      <c r="D26" s="9">
        <v>22610.3</v>
      </c>
      <c r="E26" s="15">
        <f t="shared" si="1"/>
        <v>0.987349344978166</v>
      </c>
    </row>
    <row r="27" spans="1:5" ht="12.75">
      <c r="A27" s="6">
        <v>4460</v>
      </c>
      <c r="B27" s="7" t="s">
        <v>26</v>
      </c>
      <c r="C27" s="13">
        <v>1000</v>
      </c>
      <c r="D27" s="9">
        <v>678</v>
      </c>
      <c r="E27" s="15">
        <f t="shared" si="1"/>
        <v>0.678</v>
      </c>
    </row>
    <row r="28" spans="1:5" ht="12.75">
      <c r="A28" s="6">
        <v>4480</v>
      </c>
      <c r="B28" s="7" t="s">
        <v>27</v>
      </c>
      <c r="C28" s="13">
        <v>21000</v>
      </c>
      <c r="D28" s="9">
        <v>20339</v>
      </c>
      <c r="E28" s="15">
        <f t="shared" si="1"/>
        <v>0.9685238095238096</v>
      </c>
    </row>
    <row r="29" spans="1:5" ht="12.75">
      <c r="A29" s="6">
        <v>4580</v>
      </c>
      <c r="B29" s="7" t="s">
        <v>7</v>
      </c>
      <c r="C29" s="13">
        <v>3100</v>
      </c>
      <c r="D29" s="9">
        <v>2934.1</v>
      </c>
      <c r="E29" s="15">
        <f t="shared" si="1"/>
        <v>0.9464838709677419</v>
      </c>
    </row>
    <row r="30" spans="1:5" ht="12.75">
      <c r="A30" s="11">
        <v>4720</v>
      </c>
      <c r="B30" s="7" t="s">
        <v>28</v>
      </c>
      <c r="C30" s="13">
        <v>397000</v>
      </c>
      <c r="D30" s="9">
        <v>396200.73</v>
      </c>
      <c r="E30" s="15">
        <f t="shared" si="1"/>
        <v>0.997986725440806</v>
      </c>
    </row>
    <row r="31" spans="1:5" ht="12.75">
      <c r="A31" s="11"/>
      <c r="B31" s="7" t="s">
        <v>43</v>
      </c>
      <c r="C31" s="13"/>
      <c r="D31" s="9">
        <v>10720</v>
      </c>
      <c r="E31" s="15"/>
    </row>
    <row r="32" spans="1:5" ht="19.5" customHeight="1">
      <c r="A32" s="16"/>
      <c r="B32" s="17" t="s">
        <v>13</v>
      </c>
      <c r="C32" s="18">
        <f>SUM(C16:C31)</f>
        <v>3176000</v>
      </c>
      <c r="D32" s="19">
        <f>SUM(D16:D31)</f>
        <v>3077106.2499999995</v>
      </c>
      <c r="E32" s="20">
        <f>D32/C32</f>
        <v>0.9688621693954659</v>
      </c>
    </row>
    <row r="33" ht="18" customHeight="1"/>
    <row r="34" spans="1:3" ht="18.75" customHeight="1">
      <c r="A34" s="63" t="s">
        <v>30</v>
      </c>
      <c r="B34" s="63"/>
      <c r="C34" s="44" t="s">
        <v>34</v>
      </c>
    </row>
    <row r="35" spans="1:3" ht="18.75" customHeight="1">
      <c r="A35" s="64" t="s">
        <v>29</v>
      </c>
      <c r="B35" s="64"/>
      <c r="C35" s="62" t="s">
        <v>34</v>
      </c>
    </row>
    <row r="36" ht="18" customHeight="1">
      <c r="C36" s="49"/>
    </row>
    <row r="37" spans="1:3" ht="18.75" customHeight="1">
      <c r="A37" s="63" t="s">
        <v>31</v>
      </c>
      <c r="B37" s="63"/>
      <c r="C37" s="44">
        <v>117757.22</v>
      </c>
    </row>
    <row r="38" spans="1:3" ht="18.75" customHeight="1">
      <c r="A38" s="64" t="s">
        <v>32</v>
      </c>
      <c r="B38" s="64"/>
      <c r="C38" s="62" t="s">
        <v>34</v>
      </c>
    </row>
  </sheetData>
  <mergeCells count="6">
    <mergeCell ref="A37:B37"/>
    <mergeCell ref="A38:B38"/>
    <mergeCell ref="A1:E1"/>
    <mergeCell ref="A13:E13"/>
    <mergeCell ref="A34:B34"/>
    <mergeCell ref="A35:B35"/>
  </mergeCells>
  <printOptions horizontalCentered="1"/>
  <pageMargins left="0.5905511811023623" right="0.5905511811023623" top="1.14" bottom="0.984251968503937" header="0.5118110236220472" footer="0.5118110236220472"/>
  <pageSetup horizontalDpi="600" verticalDpi="600" orientation="portrait" paperSize="9" scale="85" r:id="rId1"/>
  <headerFooter alignWithMargins="0">
    <oddHeader>&amp;C&amp;"Arial,Pogrubiony"
&amp;12Wykonanie planu finansowego 
Miejskiego Ośrodka Kultury w Opolu za 2006 rok&amp;RZałącznik Nr 35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:E1"/>
    </sheetView>
  </sheetViews>
  <sheetFormatPr defaultColWidth="9.00390625" defaultRowHeight="12.75"/>
  <cols>
    <col min="1" max="1" width="5.625" style="3" bestFit="1" customWidth="1"/>
    <col min="2" max="2" width="51.25390625" style="3" customWidth="1"/>
    <col min="3" max="4" width="18.625" style="3" customWidth="1"/>
    <col min="5" max="5" width="7.375" style="3" customWidth="1"/>
    <col min="6" max="16384" width="9.125" style="3" customWidth="1"/>
  </cols>
  <sheetData>
    <row r="1" spans="1:5" ht="30.75" customHeight="1">
      <c r="A1" s="65" t="s">
        <v>1</v>
      </c>
      <c r="B1" s="66"/>
      <c r="C1" s="66"/>
      <c r="D1" s="66"/>
      <c r="E1" s="67"/>
    </row>
    <row r="2" spans="1:5" ht="30" customHeight="1">
      <c r="A2" s="2" t="s">
        <v>2</v>
      </c>
      <c r="B2" s="2" t="s">
        <v>3</v>
      </c>
      <c r="C2" s="2" t="s">
        <v>102</v>
      </c>
      <c r="D2" s="2" t="s">
        <v>103</v>
      </c>
      <c r="E2" s="2" t="s">
        <v>12</v>
      </c>
    </row>
    <row r="3" spans="1:5" s="5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</row>
    <row r="4" spans="1:5" ht="19.5" customHeight="1">
      <c r="A4" s="6"/>
      <c r="B4" s="8" t="s">
        <v>10</v>
      </c>
      <c r="C4" s="12"/>
      <c r="D4" s="10">
        <v>5447.66</v>
      </c>
      <c r="E4" s="14"/>
    </row>
    <row r="5" spans="1:5" ht="19.5" customHeight="1">
      <c r="A5" s="6"/>
      <c r="B5" s="8" t="s">
        <v>11</v>
      </c>
      <c r="C5" s="12">
        <f>SUM(C6:C10)</f>
        <v>133000</v>
      </c>
      <c r="D5" s="10">
        <f>SUM(D6:D10)</f>
        <v>122565.59</v>
      </c>
      <c r="E5" s="14">
        <f aca="true" t="shared" si="0" ref="E5:E13">D5/C5</f>
        <v>0.9215457894736842</v>
      </c>
    </row>
    <row r="6" spans="1:5" ht="19.5" customHeight="1">
      <c r="A6" s="11" t="s">
        <v>114</v>
      </c>
      <c r="B6" s="7" t="s">
        <v>115</v>
      </c>
      <c r="C6" s="13">
        <v>23000</v>
      </c>
      <c r="D6" s="9">
        <v>26042.56</v>
      </c>
      <c r="E6" s="15">
        <f t="shared" si="0"/>
        <v>1.1322852173913045</v>
      </c>
    </row>
    <row r="7" spans="1:5" ht="19.5" customHeight="1">
      <c r="A7" s="11" t="s">
        <v>4</v>
      </c>
      <c r="B7" s="7" t="s">
        <v>5</v>
      </c>
      <c r="C7" s="13">
        <v>20000</v>
      </c>
      <c r="D7" s="9">
        <v>10868.3</v>
      </c>
      <c r="E7" s="15">
        <f t="shared" si="0"/>
        <v>0.543415</v>
      </c>
    </row>
    <row r="8" spans="1:5" ht="19.5" customHeight="1">
      <c r="A8" s="11" t="s">
        <v>116</v>
      </c>
      <c r="B8" s="7" t="s">
        <v>117</v>
      </c>
      <c r="C8" s="13">
        <v>9900</v>
      </c>
      <c r="D8" s="9">
        <v>19113.91</v>
      </c>
      <c r="E8" s="15">
        <f t="shared" si="0"/>
        <v>1.9306979797979797</v>
      </c>
    </row>
    <row r="9" spans="1:5" ht="19.5" customHeight="1">
      <c r="A9" s="11" t="s">
        <v>6</v>
      </c>
      <c r="B9" s="7" t="s">
        <v>7</v>
      </c>
      <c r="C9" s="13">
        <v>100</v>
      </c>
      <c r="D9" s="9">
        <v>6.96</v>
      </c>
      <c r="E9" s="15">
        <f t="shared" si="0"/>
        <v>0.0696</v>
      </c>
    </row>
    <row r="10" spans="1:5" ht="19.5" customHeight="1">
      <c r="A10" s="11" t="s">
        <v>8</v>
      </c>
      <c r="B10" s="7" t="s">
        <v>9</v>
      </c>
      <c r="C10" s="13">
        <v>80000</v>
      </c>
      <c r="D10" s="9">
        <v>66533.86</v>
      </c>
      <c r="E10" s="15">
        <f t="shared" si="0"/>
        <v>0.83167325</v>
      </c>
    </row>
    <row r="11" spans="1:5" ht="19.5" customHeight="1">
      <c r="A11" s="6"/>
      <c r="B11" s="8" t="s">
        <v>35</v>
      </c>
      <c r="C11" s="12">
        <v>2268000</v>
      </c>
      <c r="D11" s="10">
        <v>2268000</v>
      </c>
      <c r="E11" s="14">
        <f t="shared" si="0"/>
        <v>1</v>
      </c>
    </row>
    <row r="12" spans="1:5" ht="19.5" customHeight="1">
      <c r="A12" s="6"/>
      <c r="B12" s="8" t="s">
        <v>118</v>
      </c>
      <c r="C12" s="12">
        <v>40000</v>
      </c>
      <c r="D12" s="10">
        <v>39507.04</v>
      </c>
      <c r="E12" s="14">
        <f t="shared" si="0"/>
        <v>0.987676</v>
      </c>
    </row>
    <row r="13" spans="1:5" ht="19.5" customHeight="1">
      <c r="A13" s="16"/>
      <c r="B13" s="17" t="s">
        <v>40</v>
      </c>
      <c r="C13" s="18">
        <f>C4+C5+C11+C12</f>
        <v>2441000</v>
      </c>
      <c r="D13" s="19">
        <f>D4+D5+D11+D12</f>
        <v>2435520.29</v>
      </c>
      <c r="E13" s="20">
        <f t="shared" si="0"/>
        <v>0.9977551372388366</v>
      </c>
    </row>
    <row r="14" ht="18" customHeight="1"/>
    <row r="15" spans="1:5" ht="30.75" customHeight="1">
      <c r="A15" s="65" t="s">
        <v>14</v>
      </c>
      <c r="B15" s="66"/>
      <c r="C15" s="66"/>
      <c r="D15" s="66"/>
      <c r="E15" s="67"/>
    </row>
    <row r="16" spans="1:5" ht="30" customHeight="1">
      <c r="A16" s="2" t="s">
        <v>2</v>
      </c>
      <c r="B16" s="2" t="s">
        <v>3</v>
      </c>
      <c r="C16" s="2" t="s">
        <v>102</v>
      </c>
      <c r="D16" s="2" t="s">
        <v>103</v>
      </c>
      <c r="E16" s="2" t="s">
        <v>12</v>
      </c>
    </row>
    <row r="17" spans="1:5" ht="12.75">
      <c r="A17" s="4">
        <v>1</v>
      </c>
      <c r="B17" s="4">
        <v>2</v>
      </c>
      <c r="C17" s="4">
        <v>3</v>
      </c>
      <c r="D17" s="4">
        <v>4</v>
      </c>
      <c r="E17" s="4">
        <v>5</v>
      </c>
    </row>
    <row r="18" spans="1:5" ht="12.75">
      <c r="A18" s="6">
        <v>3030</v>
      </c>
      <c r="B18" s="7" t="s">
        <v>119</v>
      </c>
      <c r="C18" s="13">
        <v>30000</v>
      </c>
      <c r="D18" s="9">
        <v>27180</v>
      </c>
      <c r="E18" s="15">
        <f aca="true" t="shared" si="1" ref="E18:E34">D18/C18</f>
        <v>0.906</v>
      </c>
    </row>
    <row r="19" spans="1:5" ht="12.75">
      <c r="A19" s="6">
        <v>4010</v>
      </c>
      <c r="B19" s="7" t="s">
        <v>15</v>
      </c>
      <c r="C19" s="13">
        <v>1358000</v>
      </c>
      <c r="D19" s="9">
        <v>1357935.85</v>
      </c>
      <c r="E19" s="15">
        <f t="shared" si="1"/>
        <v>0.9999527614138439</v>
      </c>
    </row>
    <row r="20" spans="1:5" ht="12.75">
      <c r="A20" s="6">
        <v>4110</v>
      </c>
      <c r="B20" s="7" t="s">
        <v>16</v>
      </c>
      <c r="C20" s="13">
        <v>234500</v>
      </c>
      <c r="D20" s="9">
        <v>234494.47</v>
      </c>
      <c r="E20" s="15">
        <f t="shared" si="1"/>
        <v>0.9999764179104478</v>
      </c>
    </row>
    <row r="21" spans="1:5" ht="12.75">
      <c r="A21" s="6">
        <v>4120</v>
      </c>
      <c r="B21" s="7" t="s">
        <v>17</v>
      </c>
      <c r="C21" s="13">
        <v>32600</v>
      </c>
      <c r="D21" s="9">
        <v>32553.92</v>
      </c>
      <c r="E21" s="15">
        <f t="shared" si="1"/>
        <v>0.9985865030674846</v>
      </c>
    </row>
    <row r="22" spans="1:5" ht="12.75">
      <c r="A22" s="6">
        <v>4210</v>
      </c>
      <c r="B22" s="7" t="s">
        <v>19</v>
      </c>
      <c r="C22" s="13">
        <v>79000</v>
      </c>
      <c r="D22" s="9">
        <v>78882.67</v>
      </c>
      <c r="E22" s="15">
        <f t="shared" si="1"/>
        <v>0.9985148101265823</v>
      </c>
    </row>
    <row r="23" spans="1:5" ht="12.75">
      <c r="A23" s="6">
        <v>4240</v>
      </c>
      <c r="B23" s="7" t="s">
        <v>120</v>
      </c>
      <c r="C23" s="13">
        <v>193500</v>
      </c>
      <c r="D23" s="9">
        <v>193244.26</v>
      </c>
      <c r="E23" s="15">
        <f t="shared" si="1"/>
        <v>0.99867834625323</v>
      </c>
    </row>
    <row r="24" spans="1:5" ht="12.75">
      <c r="A24" s="6">
        <v>4260</v>
      </c>
      <c r="B24" s="7" t="s">
        <v>20</v>
      </c>
      <c r="C24" s="13">
        <v>53400</v>
      </c>
      <c r="D24" s="9">
        <v>50320.23</v>
      </c>
      <c r="E24" s="15">
        <f t="shared" si="1"/>
        <v>0.9423264044943821</v>
      </c>
    </row>
    <row r="25" spans="1:5" ht="12.75">
      <c r="A25" s="6">
        <v>4270</v>
      </c>
      <c r="B25" s="7" t="s">
        <v>21</v>
      </c>
      <c r="C25" s="13">
        <v>36400</v>
      </c>
      <c r="D25" s="9">
        <v>28314.1</v>
      </c>
      <c r="E25" s="15">
        <f t="shared" si="1"/>
        <v>0.7778598901098901</v>
      </c>
    </row>
    <row r="26" spans="1:5" ht="12.75">
      <c r="A26" s="6">
        <v>4300</v>
      </c>
      <c r="B26" s="7" t="s">
        <v>22</v>
      </c>
      <c r="C26" s="13">
        <v>322600</v>
      </c>
      <c r="D26" s="9">
        <v>314202.35</v>
      </c>
      <c r="E26" s="15">
        <f t="shared" si="1"/>
        <v>0.9739688468691878</v>
      </c>
    </row>
    <row r="27" spans="1:5" ht="12.75">
      <c r="A27" s="6">
        <v>4410</v>
      </c>
      <c r="B27" s="7" t="s">
        <v>23</v>
      </c>
      <c r="C27" s="13">
        <v>6000</v>
      </c>
      <c r="D27" s="9">
        <v>5032.79</v>
      </c>
      <c r="E27" s="15">
        <f t="shared" si="1"/>
        <v>0.8387983333333333</v>
      </c>
    </row>
    <row r="28" spans="1:5" ht="12.75">
      <c r="A28" s="6">
        <v>4420</v>
      </c>
      <c r="B28" s="7" t="s">
        <v>37</v>
      </c>
      <c r="C28" s="13">
        <v>9500</v>
      </c>
      <c r="D28" s="9">
        <v>9315.57</v>
      </c>
      <c r="E28" s="15">
        <f t="shared" si="1"/>
        <v>0.9805863157894736</v>
      </c>
    </row>
    <row r="29" spans="1:5" ht="12.75">
      <c r="A29" s="6">
        <v>4430</v>
      </c>
      <c r="B29" s="7" t="s">
        <v>24</v>
      </c>
      <c r="C29" s="13">
        <v>1500</v>
      </c>
      <c r="D29" s="9">
        <v>1246</v>
      </c>
      <c r="E29" s="15">
        <f t="shared" si="1"/>
        <v>0.8306666666666667</v>
      </c>
    </row>
    <row r="30" spans="1:5" ht="12.75">
      <c r="A30" s="6">
        <v>4440</v>
      </c>
      <c r="B30" s="7" t="s">
        <v>25</v>
      </c>
      <c r="C30" s="13">
        <v>41000</v>
      </c>
      <c r="D30" s="9">
        <v>40887</v>
      </c>
      <c r="E30" s="15">
        <f t="shared" si="1"/>
        <v>0.9972439024390244</v>
      </c>
    </row>
    <row r="31" spans="1:5" ht="12.75">
      <c r="A31" s="6">
        <v>4480</v>
      </c>
      <c r="B31" s="7" t="s">
        <v>27</v>
      </c>
      <c r="C31" s="13">
        <v>3000</v>
      </c>
      <c r="D31" s="9">
        <v>2962</v>
      </c>
      <c r="E31" s="15">
        <f t="shared" si="1"/>
        <v>0.9873333333333333</v>
      </c>
    </row>
    <row r="32" spans="1:5" s="52" customFormat="1" ht="51">
      <c r="A32" s="11">
        <v>6220</v>
      </c>
      <c r="B32" s="7" t="s">
        <v>38</v>
      </c>
      <c r="C32" s="13">
        <v>40000</v>
      </c>
      <c r="D32" s="9">
        <v>39507.04</v>
      </c>
      <c r="E32" s="15">
        <f t="shared" si="1"/>
        <v>0.987676</v>
      </c>
    </row>
    <row r="33" spans="1:5" s="52" customFormat="1" ht="12.75">
      <c r="A33" s="11"/>
      <c r="B33" s="7" t="s">
        <v>121</v>
      </c>
      <c r="C33" s="13"/>
      <c r="D33" s="9">
        <v>19442.04</v>
      </c>
      <c r="E33" s="15"/>
    </row>
    <row r="34" spans="1:5" s="54" customFormat="1" ht="19.5" customHeight="1">
      <c r="A34" s="16"/>
      <c r="B34" s="17" t="s">
        <v>13</v>
      </c>
      <c r="C34" s="18">
        <f>SUM(C18:C33)</f>
        <v>2441000</v>
      </c>
      <c r="D34" s="19">
        <f>SUM(D18:D33)</f>
        <v>2435520.29</v>
      </c>
      <c r="E34" s="53">
        <f t="shared" si="1"/>
        <v>0.9977551372388366</v>
      </c>
    </row>
    <row r="35" spans="1:5" s="54" customFormat="1" ht="19.5" customHeight="1">
      <c r="A35" s="55"/>
      <c r="B35" s="56"/>
      <c r="C35" s="57"/>
      <c r="D35" s="58"/>
      <c r="E35" s="59"/>
    </row>
    <row r="36" ht="18" customHeight="1"/>
    <row r="37" spans="1:3" ht="18.75" customHeight="1">
      <c r="A37" s="63" t="s">
        <v>30</v>
      </c>
      <c r="B37" s="63"/>
      <c r="C37" s="60">
        <v>7547.48</v>
      </c>
    </row>
    <row r="38" spans="1:3" ht="18.75" customHeight="1">
      <c r="A38" s="64" t="s">
        <v>29</v>
      </c>
      <c r="B38" s="64"/>
      <c r="C38" s="60" t="s">
        <v>34</v>
      </c>
    </row>
    <row r="39" ht="18" customHeight="1">
      <c r="C39" s="61"/>
    </row>
    <row r="40" spans="1:3" ht="18.75" customHeight="1">
      <c r="A40" s="63" t="s">
        <v>31</v>
      </c>
      <c r="B40" s="63"/>
      <c r="C40" s="60">
        <v>89011.68</v>
      </c>
    </row>
    <row r="41" spans="1:3" ht="18.75" customHeight="1">
      <c r="A41" s="64" t="s">
        <v>32</v>
      </c>
      <c r="B41" s="64"/>
      <c r="C41" s="60" t="s">
        <v>34</v>
      </c>
    </row>
  </sheetData>
  <mergeCells count="6">
    <mergeCell ref="A40:B40"/>
    <mergeCell ref="A41:B41"/>
    <mergeCell ref="A1:E1"/>
    <mergeCell ref="A15:E15"/>
    <mergeCell ref="A37:B37"/>
    <mergeCell ref="A38:B38"/>
  </mergeCells>
  <printOptions horizontalCentered="1"/>
  <pageMargins left="0.3937007874015748" right="0.3937007874015748" top="1.141732283464567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Miejskiej Biblioteki Publicznej w Opolu za 2006 rok&amp;RZałącznik Nr 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E1"/>
    </sheetView>
  </sheetViews>
  <sheetFormatPr defaultColWidth="9.00390625" defaultRowHeight="12.75"/>
  <cols>
    <col min="1" max="1" width="5.00390625" style="3" bestFit="1" customWidth="1"/>
    <col min="2" max="2" width="51.25390625" style="3" customWidth="1"/>
    <col min="3" max="4" width="18.625" style="3" customWidth="1"/>
    <col min="5" max="5" width="9.75390625" style="3" customWidth="1"/>
    <col min="6" max="16384" width="9.125" style="3" customWidth="1"/>
  </cols>
  <sheetData>
    <row r="1" spans="1:5" ht="30.75" customHeight="1">
      <c r="A1" s="65" t="s">
        <v>1</v>
      </c>
      <c r="B1" s="66"/>
      <c r="C1" s="66"/>
      <c r="D1" s="66"/>
      <c r="E1" s="67"/>
    </row>
    <row r="2" spans="1:5" ht="30" customHeight="1">
      <c r="A2" s="2" t="s">
        <v>2</v>
      </c>
      <c r="B2" s="2" t="s">
        <v>3</v>
      </c>
      <c r="C2" s="2" t="s">
        <v>102</v>
      </c>
      <c r="D2" s="2" t="s">
        <v>103</v>
      </c>
      <c r="E2" s="2" t="s">
        <v>12</v>
      </c>
    </row>
    <row r="3" spans="1:5" s="5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</row>
    <row r="4" spans="1:5" ht="19.5" customHeight="1">
      <c r="A4" s="6"/>
      <c r="B4" s="8" t="s">
        <v>10</v>
      </c>
      <c r="C4" s="12">
        <v>31286</v>
      </c>
      <c r="D4" s="10">
        <v>31285.95</v>
      </c>
      <c r="E4" s="14">
        <f aca="true" t="shared" si="0" ref="E4:E12">D4/C4</f>
        <v>0.9999984018410791</v>
      </c>
    </row>
    <row r="5" spans="1:5" ht="19.5" customHeight="1">
      <c r="A5" s="6"/>
      <c r="B5" s="8" t="s">
        <v>11</v>
      </c>
      <c r="C5" s="12">
        <f>SUM(C6:C9)</f>
        <v>213000</v>
      </c>
      <c r="D5" s="10">
        <f>SUM(D6:D9)</f>
        <v>214898.38</v>
      </c>
      <c r="E5" s="14">
        <f t="shared" si="0"/>
        <v>1.0089125821596245</v>
      </c>
    </row>
    <row r="6" spans="1:5" ht="19.5" customHeight="1">
      <c r="A6" s="11" t="s">
        <v>4</v>
      </c>
      <c r="B6" s="7" t="s">
        <v>5</v>
      </c>
      <c r="C6" s="13">
        <v>48500</v>
      </c>
      <c r="D6" s="9">
        <v>50994.56</v>
      </c>
      <c r="E6" s="15">
        <f t="shared" si="0"/>
        <v>1.0514342268041237</v>
      </c>
    </row>
    <row r="7" spans="1:5" ht="19.5" customHeight="1">
      <c r="A7" s="11" t="s">
        <v>6</v>
      </c>
      <c r="B7" s="7" t="s">
        <v>7</v>
      </c>
      <c r="C7" s="13">
        <v>500</v>
      </c>
      <c r="D7" s="9"/>
      <c r="E7" s="15">
        <f t="shared" si="0"/>
        <v>0</v>
      </c>
    </row>
    <row r="8" spans="1:5" ht="19.5" customHeight="1">
      <c r="A8" s="11" t="s">
        <v>8</v>
      </c>
      <c r="B8" s="7" t="s">
        <v>9</v>
      </c>
      <c r="C8" s="13">
        <v>129000</v>
      </c>
      <c r="D8" s="9">
        <v>129617.28</v>
      </c>
      <c r="E8" s="15">
        <f t="shared" si="0"/>
        <v>1.0047851162790697</v>
      </c>
    </row>
    <row r="9" spans="1:5" ht="19.5" customHeight="1">
      <c r="A9" s="11"/>
      <c r="B9" s="7" t="s">
        <v>113</v>
      </c>
      <c r="C9" s="13">
        <v>35000</v>
      </c>
      <c r="D9" s="9">
        <v>34286.54</v>
      </c>
      <c r="E9" s="15">
        <f t="shared" si="0"/>
        <v>0.9796154285714286</v>
      </c>
    </row>
    <row r="10" spans="1:5" ht="19.5" customHeight="1">
      <c r="A10" s="6"/>
      <c r="B10" s="8" t="s">
        <v>35</v>
      </c>
      <c r="C10" s="12">
        <v>3032498</v>
      </c>
      <c r="D10" s="10">
        <v>3031786.69</v>
      </c>
      <c r="E10" s="14">
        <f t="shared" si="0"/>
        <v>0.9997654376029267</v>
      </c>
    </row>
    <row r="11" spans="1:5" ht="19.5" customHeight="1">
      <c r="A11" s="6"/>
      <c r="B11" s="8" t="s">
        <v>39</v>
      </c>
      <c r="C11" s="12">
        <v>259892</v>
      </c>
      <c r="D11" s="10">
        <v>259892</v>
      </c>
      <c r="E11" s="14">
        <f t="shared" si="0"/>
        <v>1</v>
      </c>
    </row>
    <row r="12" spans="1:5" ht="19.5" customHeight="1">
      <c r="A12" s="16"/>
      <c r="B12" s="17" t="s">
        <v>40</v>
      </c>
      <c r="C12" s="18">
        <f>C4+C5+C10+C11</f>
        <v>3536676</v>
      </c>
      <c r="D12" s="19">
        <f>D4+D5+D10+D11</f>
        <v>3537863.02</v>
      </c>
      <c r="E12" s="20">
        <f t="shared" si="0"/>
        <v>1.0003356315365048</v>
      </c>
    </row>
    <row r="13" ht="18" customHeight="1"/>
    <row r="14" spans="1:5" ht="30.75" customHeight="1">
      <c r="A14" s="65" t="s">
        <v>14</v>
      </c>
      <c r="B14" s="66"/>
      <c r="C14" s="66"/>
      <c r="D14" s="66"/>
      <c r="E14" s="67"/>
    </row>
    <row r="15" spans="1:5" ht="30" customHeight="1">
      <c r="A15" s="2" t="s">
        <v>2</v>
      </c>
      <c r="B15" s="2" t="s">
        <v>3</v>
      </c>
      <c r="C15" s="2" t="s">
        <v>102</v>
      </c>
      <c r="D15" s="2" t="s">
        <v>103</v>
      </c>
      <c r="E15" s="2" t="s">
        <v>12</v>
      </c>
    </row>
    <row r="16" spans="1:5" ht="12.75">
      <c r="A16" s="4">
        <v>1</v>
      </c>
      <c r="B16" s="4">
        <v>2</v>
      </c>
      <c r="C16" s="4">
        <v>3</v>
      </c>
      <c r="D16" s="4">
        <v>4</v>
      </c>
      <c r="E16" s="4">
        <v>5</v>
      </c>
    </row>
    <row r="17" spans="1:5" ht="12.75">
      <c r="A17" s="6">
        <v>4010</v>
      </c>
      <c r="B17" s="7" t="s">
        <v>15</v>
      </c>
      <c r="C17" s="13">
        <v>361000</v>
      </c>
      <c r="D17" s="9">
        <v>360825.19</v>
      </c>
      <c r="E17" s="15">
        <f aca="true" t="shared" si="1" ref="E17:E33">D17/C17</f>
        <v>0.9995157617728532</v>
      </c>
    </row>
    <row r="18" spans="1:5" ht="12.75">
      <c r="A18" s="6">
        <v>4110</v>
      </c>
      <c r="B18" s="7" t="s">
        <v>16</v>
      </c>
      <c r="C18" s="13">
        <v>57000</v>
      </c>
      <c r="D18" s="9">
        <v>56868</v>
      </c>
      <c r="E18" s="15">
        <f t="shared" si="1"/>
        <v>0.9976842105263158</v>
      </c>
    </row>
    <row r="19" spans="1:5" ht="12.75">
      <c r="A19" s="6">
        <v>4120</v>
      </c>
      <c r="B19" s="7" t="s">
        <v>17</v>
      </c>
      <c r="C19" s="13">
        <v>9000</v>
      </c>
      <c r="D19" s="9">
        <v>8748.81</v>
      </c>
      <c r="E19" s="15">
        <f t="shared" si="1"/>
        <v>0.9720899999999999</v>
      </c>
    </row>
    <row r="20" spans="1:5" ht="12.75">
      <c r="A20" s="6">
        <v>4170</v>
      </c>
      <c r="B20" s="7" t="s">
        <v>36</v>
      </c>
      <c r="C20" s="13">
        <v>20500</v>
      </c>
      <c r="D20" s="9">
        <v>19560</v>
      </c>
      <c r="E20" s="15">
        <f t="shared" si="1"/>
        <v>0.9541463414634146</v>
      </c>
    </row>
    <row r="21" spans="1:5" ht="12.75">
      <c r="A21" s="6">
        <v>4210</v>
      </c>
      <c r="B21" s="7" t="s">
        <v>19</v>
      </c>
      <c r="C21" s="13">
        <v>118500</v>
      </c>
      <c r="D21" s="9">
        <v>118076.66</v>
      </c>
      <c r="E21" s="15">
        <f t="shared" si="1"/>
        <v>0.9964275105485232</v>
      </c>
    </row>
    <row r="22" spans="1:5" ht="12.75">
      <c r="A22" s="6">
        <v>4260</v>
      </c>
      <c r="B22" s="7" t="s">
        <v>20</v>
      </c>
      <c r="C22" s="13">
        <v>45500</v>
      </c>
      <c r="D22" s="9">
        <v>45492.85</v>
      </c>
      <c r="E22" s="15">
        <f t="shared" si="1"/>
        <v>0.9998428571428571</v>
      </c>
    </row>
    <row r="23" spans="1:5" ht="12.75">
      <c r="A23" s="6">
        <v>4270</v>
      </c>
      <c r="B23" s="7" t="s">
        <v>21</v>
      </c>
      <c r="C23" s="13">
        <v>9000</v>
      </c>
      <c r="D23" s="9">
        <v>8728.99</v>
      </c>
      <c r="E23" s="15">
        <f t="shared" si="1"/>
        <v>0.9698877777777778</v>
      </c>
    </row>
    <row r="24" spans="1:5" ht="12.75">
      <c r="A24" s="6">
        <v>4300</v>
      </c>
      <c r="B24" s="7" t="s">
        <v>22</v>
      </c>
      <c r="C24" s="13">
        <v>361300</v>
      </c>
      <c r="D24" s="9">
        <v>360981.12</v>
      </c>
      <c r="E24" s="15">
        <f t="shared" si="1"/>
        <v>0.9991174093551065</v>
      </c>
    </row>
    <row r="25" spans="1:5" ht="12.75">
      <c r="A25" s="6">
        <v>4410</v>
      </c>
      <c r="B25" s="7" t="s">
        <v>23</v>
      </c>
      <c r="C25" s="13">
        <v>1000</v>
      </c>
      <c r="D25" s="9">
        <v>546.64</v>
      </c>
      <c r="E25" s="15">
        <f t="shared" si="1"/>
        <v>0.54664</v>
      </c>
    </row>
    <row r="26" spans="1:5" ht="12.75">
      <c r="A26" s="6">
        <v>4420</v>
      </c>
      <c r="B26" s="7" t="s">
        <v>37</v>
      </c>
      <c r="C26" s="13">
        <v>4500</v>
      </c>
      <c r="D26" s="9">
        <v>4461.22</v>
      </c>
      <c r="E26" s="15">
        <f t="shared" si="1"/>
        <v>0.9913822222222223</v>
      </c>
    </row>
    <row r="27" spans="1:5" ht="12.75">
      <c r="A27" s="6">
        <v>4430</v>
      </c>
      <c r="B27" s="7" t="s">
        <v>24</v>
      </c>
      <c r="C27" s="13">
        <v>6500</v>
      </c>
      <c r="D27" s="9">
        <v>6083.65</v>
      </c>
      <c r="E27" s="15">
        <f t="shared" si="1"/>
        <v>0.9359461538461538</v>
      </c>
    </row>
    <row r="28" spans="1:5" ht="12.75">
      <c r="A28" s="6">
        <v>4440</v>
      </c>
      <c r="B28" s="7" t="s">
        <v>25</v>
      </c>
      <c r="C28" s="13">
        <v>9000</v>
      </c>
      <c r="D28" s="9">
        <v>8788.86</v>
      </c>
      <c r="E28" s="15">
        <f t="shared" si="1"/>
        <v>0.9765400000000001</v>
      </c>
    </row>
    <row r="29" spans="1:5" ht="12.75">
      <c r="A29" s="6">
        <v>4480</v>
      </c>
      <c r="B29" s="7" t="s">
        <v>27</v>
      </c>
      <c r="C29" s="13">
        <v>8500</v>
      </c>
      <c r="D29" s="9">
        <v>8438</v>
      </c>
      <c r="E29" s="15">
        <f>D29/C29</f>
        <v>0.9927058823529412</v>
      </c>
    </row>
    <row r="30" spans="1:5" ht="51">
      <c r="A30" s="6">
        <v>6220</v>
      </c>
      <c r="B30" s="7" t="s">
        <v>38</v>
      </c>
      <c r="C30" s="13">
        <v>2459090</v>
      </c>
      <c r="D30" s="9">
        <v>2458378.69</v>
      </c>
      <c r="E30" s="15">
        <f t="shared" si="1"/>
        <v>0.9997107425917717</v>
      </c>
    </row>
    <row r="31" spans="1:5" ht="12.75">
      <c r="A31" s="6"/>
      <c r="B31" s="7" t="s">
        <v>28</v>
      </c>
      <c r="C31" s="13">
        <v>35000</v>
      </c>
      <c r="D31" s="9">
        <v>34286.54</v>
      </c>
      <c r="E31" s="15">
        <f t="shared" si="1"/>
        <v>0.9796154285714286</v>
      </c>
    </row>
    <row r="32" spans="1:5" ht="12.75">
      <c r="A32" s="6"/>
      <c r="B32" s="7" t="s">
        <v>121</v>
      </c>
      <c r="C32" s="13">
        <v>31286</v>
      </c>
      <c r="D32" s="9">
        <v>37597.8</v>
      </c>
      <c r="E32" s="15">
        <f t="shared" si="1"/>
        <v>1.2017451895416482</v>
      </c>
    </row>
    <row r="33" spans="1:5" ht="19.5" customHeight="1">
      <c r="A33" s="16"/>
      <c r="B33" s="17" t="s">
        <v>13</v>
      </c>
      <c r="C33" s="18">
        <f>SUM(C17:C32)</f>
        <v>3536676</v>
      </c>
      <c r="D33" s="19">
        <f>SUM(D17:D32)</f>
        <v>3537863.0199999996</v>
      </c>
      <c r="E33" s="20">
        <f t="shared" si="1"/>
        <v>1.0003356315365048</v>
      </c>
    </row>
    <row r="34" ht="18" customHeight="1"/>
    <row r="35" spans="1:3" ht="18.75" customHeight="1">
      <c r="A35" s="63" t="s">
        <v>30</v>
      </c>
      <c r="B35" s="63"/>
      <c r="C35" s="44">
        <v>15591.17</v>
      </c>
    </row>
    <row r="36" spans="1:3" ht="18.75" customHeight="1">
      <c r="A36" s="64" t="s">
        <v>29</v>
      </c>
      <c r="B36" s="64"/>
      <c r="C36" s="44" t="s">
        <v>34</v>
      </c>
    </row>
    <row r="37" ht="18" customHeight="1">
      <c r="C37" s="49"/>
    </row>
    <row r="38" spans="1:3" ht="18.75" customHeight="1">
      <c r="A38" s="63" t="s">
        <v>31</v>
      </c>
      <c r="B38" s="63"/>
      <c r="C38" s="44">
        <v>18251.17</v>
      </c>
    </row>
    <row r="39" spans="1:3" ht="18.75" customHeight="1">
      <c r="A39" s="64" t="s">
        <v>32</v>
      </c>
      <c r="B39" s="64"/>
      <c r="C39" s="44" t="s">
        <v>34</v>
      </c>
    </row>
    <row r="40" ht="12.75">
      <c r="C40" s="49"/>
    </row>
  </sheetData>
  <mergeCells count="6">
    <mergeCell ref="A38:B38"/>
    <mergeCell ref="A39:B39"/>
    <mergeCell ref="A1:E1"/>
    <mergeCell ref="A14:E14"/>
    <mergeCell ref="A35:B35"/>
    <mergeCell ref="A36:B36"/>
  </mergeCells>
  <printOptions horizontalCentered="1"/>
  <pageMargins left="0.3937007874015748" right="0.3937007874015748" top="1.141732283464567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Galerii Sztuki Współczesnej w Opolu za 2006 rok&amp;RZałącznik Nr 37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00390625" defaultRowHeight="12.75"/>
  <cols>
    <col min="1" max="1" width="5.00390625" style="3" bestFit="1" customWidth="1"/>
    <col min="2" max="2" width="51.25390625" style="3" customWidth="1"/>
    <col min="3" max="4" width="18.625" style="3" customWidth="1"/>
    <col min="5" max="5" width="8.375" style="3" customWidth="1"/>
    <col min="6" max="16384" width="9.125" style="3" customWidth="1"/>
  </cols>
  <sheetData>
    <row r="1" spans="1:5" ht="30.75" customHeight="1">
      <c r="A1" s="65" t="s">
        <v>1</v>
      </c>
      <c r="B1" s="66"/>
      <c r="C1" s="66"/>
      <c r="D1" s="66"/>
      <c r="E1" s="67"/>
    </row>
    <row r="2" spans="1:5" ht="30" customHeight="1">
      <c r="A2" s="2" t="s">
        <v>2</v>
      </c>
      <c r="B2" s="2" t="s">
        <v>3</v>
      </c>
      <c r="C2" s="2" t="s">
        <v>102</v>
      </c>
      <c r="D2" s="2" t="s">
        <v>103</v>
      </c>
      <c r="E2" s="2" t="s">
        <v>12</v>
      </c>
    </row>
    <row r="3" spans="1:5" s="5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</row>
    <row r="4" spans="1:5" ht="19.5" customHeight="1">
      <c r="A4" s="6"/>
      <c r="B4" s="8" t="s">
        <v>10</v>
      </c>
      <c r="C4" s="12"/>
      <c r="D4" s="10"/>
      <c r="E4" s="14"/>
    </row>
    <row r="5" spans="1:5" ht="19.5" customHeight="1">
      <c r="A5" s="6"/>
      <c r="B5" s="8" t="s">
        <v>11</v>
      </c>
      <c r="C5" s="12">
        <f>SUM(C6:C8)</f>
        <v>639000</v>
      </c>
      <c r="D5" s="10">
        <f>SUM(D6:D8)</f>
        <v>655619.5</v>
      </c>
      <c r="E5" s="14">
        <f aca="true" t="shared" si="0" ref="E5:E11">D5/C5</f>
        <v>1.026008607198748</v>
      </c>
    </row>
    <row r="6" spans="1:5" ht="19.5" customHeight="1">
      <c r="A6" s="11" t="s">
        <v>4</v>
      </c>
      <c r="B6" s="7" t="s">
        <v>5</v>
      </c>
      <c r="C6" s="13">
        <v>574000</v>
      </c>
      <c r="D6" s="9">
        <v>592006.71</v>
      </c>
      <c r="E6" s="15">
        <f t="shared" si="0"/>
        <v>1.0313705749128919</v>
      </c>
    </row>
    <row r="7" spans="1:5" ht="19.5" customHeight="1">
      <c r="A7" s="11" t="s">
        <v>8</v>
      </c>
      <c r="B7" s="7" t="s">
        <v>9</v>
      </c>
      <c r="C7" s="13">
        <v>5000</v>
      </c>
      <c r="D7" s="9">
        <v>3600</v>
      </c>
      <c r="E7" s="15">
        <f t="shared" si="0"/>
        <v>0.72</v>
      </c>
    </row>
    <row r="8" spans="1:5" ht="19.5" customHeight="1">
      <c r="A8" s="11"/>
      <c r="B8" s="7" t="s">
        <v>122</v>
      </c>
      <c r="C8" s="13">
        <v>60000</v>
      </c>
      <c r="D8" s="9">
        <v>60012.79</v>
      </c>
      <c r="E8" s="15">
        <f t="shared" si="0"/>
        <v>1.0002131666666667</v>
      </c>
    </row>
    <row r="9" spans="1:5" ht="19.5" customHeight="1">
      <c r="A9" s="6"/>
      <c r="B9" s="8" t="s">
        <v>35</v>
      </c>
      <c r="C9" s="12">
        <v>2392000</v>
      </c>
      <c r="D9" s="10">
        <v>2383503.45</v>
      </c>
      <c r="E9" s="14">
        <f t="shared" si="0"/>
        <v>0.9964479306020068</v>
      </c>
    </row>
    <row r="10" spans="1:5" ht="19.5" customHeight="1">
      <c r="A10" s="6"/>
      <c r="B10" s="8" t="s">
        <v>39</v>
      </c>
      <c r="C10" s="12">
        <v>30000</v>
      </c>
      <c r="D10" s="10">
        <v>30000</v>
      </c>
      <c r="E10" s="14">
        <f t="shared" si="0"/>
        <v>1</v>
      </c>
    </row>
    <row r="11" spans="1:5" ht="19.5" customHeight="1">
      <c r="A11" s="16"/>
      <c r="B11" s="17" t="s">
        <v>40</v>
      </c>
      <c r="C11" s="18">
        <f>C4+C5+C9+C10</f>
        <v>3061000</v>
      </c>
      <c r="D11" s="19">
        <f>D4+D5+D9+D10</f>
        <v>3069122.95</v>
      </c>
      <c r="E11" s="20">
        <f t="shared" si="0"/>
        <v>1.002653691604051</v>
      </c>
    </row>
    <row r="12" ht="18" customHeight="1"/>
    <row r="13" spans="1:5" ht="30.75" customHeight="1">
      <c r="A13" s="65" t="s">
        <v>14</v>
      </c>
      <c r="B13" s="66"/>
      <c r="C13" s="66"/>
      <c r="D13" s="66"/>
      <c r="E13" s="67"/>
    </row>
    <row r="14" spans="1:5" ht="30" customHeight="1">
      <c r="A14" s="2" t="s">
        <v>2</v>
      </c>
      <c r="B14" s="2" t="s">
        <v>3</v>
      </c>
      <c r="C14" s="2" t="s">
        <v>102</v>
      </c>
      <c r="D14" s="2" t="s">
        <v>103</v>
      </c>
      <c r="E14" s="2" t="s">
        <v>12</v>
      </c>
    </row>
    <row r="15" spans="1:5" ht="12.75">
      <c r="A15" s="4">
        <v>1</v>
      </c>
      <c r="B15" s="4">
        <v>2</v>
      </c>
      <c r="C15" s="4">
        <v>3</v>
      </c>
      <c r="D15" s="4">
        <v>4</v>
      </c>
      <c r="E15" s="4">
        <v>5</v>
      </c>
    </row>
    <row r="16" spans="1:5" ht="12.75">
      <c r="A16" s="6">
        <v>4010</v>
      </c>
      <c r="B16" s="7" t="s">
        <v>15</v>
      </c>
      <c r="C16" s="13">
        <v>1632700</v>
      </c>
      <c r="D16" s="9">
        <v>1622226.91</v>
      </c>
      <c r="E16" s="15">
        <f aca="true" t="shared" si="1" ref="E16:E31">D16/C16</f>
        <v>0.9935854167942672</v>
      </c>
    </row>
    <row r="17" spans="1:5" ht="12.75">
      <c r="A17" s="6">
        <v>4100</v>
      </c>
      <c r="B17" s="7" t="s">
        <v>41</v>
      </c>
      <c r="C17" s="13">
        <v>211500</v>
      </c>
      <c r="D17" s="9">
        <v>211319.02</v>
      </c>
      <c r="E17" s="15">
        <f t="shared" si="1"/>
        <v>0.9991443026004727</v>
      </c>
    </row>
    <row r="18" spans="1:5" ht="12.75">
      <c r="A18" s="6">
        <v>4110</v>
      </c>
      <c r="B18" s="7" t="s">
        <v>16</v>
      </c>
      <c r="C18" s="13">
        <v>291500</v>
      </c>
      <c r="D18" s="9">
        <v>291408.68</v>
      </c>
      <c r="E18" s="15">
        <f t="shared" si="1"/>
        <v>0.9996867238421955</v>
      </c>
    </row>
    <row r="19" spans="1:5" ht="12.75">
      <c r="A19" s="6">
        <v>4120</v>
      </c>
      <c r="B19" s="7" t="s">
        <v>17</v>
      </c>
      <c r="C19" s="13">
        <v>42500</v>
      </c>
      <c r="D19" s="9">
        <v>42435.18</v>
      </c>
      <c r="E19" s="15">
        <f t="shared" si="1"/>
        <v>0.9984748235294117</v>
      </c>
    </row>
    <row r="20" spans="1:5" ht="25.5">
      <c r="A20" s="6">
        <v>4140</v>
      </c>
      <c r="B20" s="7" t="s">
        <v>18</v>
      </c>
      <c r="C20" s="13">
        <v>22800</v>
      </c>
      <c r="D20" s="9">
        <v>22792</v>
      </c>
      <c r="E20" s="15">
        <f t="shared" si="1"/>
        <v>0.9996491228070176</v>
      </c>
    </row>
    <row r="21" spans="1:5" ht="12.75">
      <c r="A21" s="6">
        <v>4210</v>
      </c>
      <c r="B21" s="7" t="s">
        <v>19</v>
      </c>
      <c r="C21" s="13">
        <v>345000</v>
      </c>
      <c r="D21" s="9">
        <v>344718.76</v>
      </c>
      <c r="E21" s="15">
        <f t="shared" si="1"/>
        <v>0.9991848115942029</v>
      </c>
    </row>
    <row r="22" spans="1:5" ht="12.75">
      <c r="A22" s="6">
        <v>4260</v>
      </c>
      <c r="B22" s="7" t="s">
        <v>20</v>
      </c>
      <c r="C22" s="13">
        <v>73800</v>
      </c>
      <c r="D22" s="9">
        <v>73608.68</v>
      </c>
      <c r="E22" s="15">
        <f t="shared" si="1"/>
        <v>0.9974075880758807</v>
      </c>
    </row>
    <row r="23" spans="1:5" ht="12.75">
      <c r="A23" s="6">
        <v>4270</v>
      </c>
      <c r="B23" s="7" t="s">
        <v>21</v>
      </c>
      <c r="C23" s="13">
        <v>2300</v>
      </c>
      <c r="D23" s="9">
        <v>2294.25</v>
      </c>
      <c r="E23" s="15">
        <f t="shared" si="1"/>
        <v>0.9975</v>
      </c>
    </row>
    <row r="24" spans="1:5" ht="12.75">
      <c r="A24" s="6">
        <v>4300</v>
      </c>
      <c r="B24" s="7" t="s">
        <v>22</v>
      </c>
      <c r="C24" s="13">
        <v>357000</v>
      </c>
      <c r="D24" s="9">
        <v>356650.67</v>
      </c>
      <c r="E24" s="15">
        <f t="shared" si="1"/>
        <v>0.9990214845938374</v>
      </c>
    </row>
    <row r="25" spans="1:5" ht="12.75">
      <c r="A25" s="6">
        <v>4410</v>
      </c>
      <c r="B25" s="7" t="s">
        <v>23</v>
      </c>
      <c r="C25" s="13">
        <v>8100</v>
      </c>
      <c r="D25" s="9">
        <v>8089.86</v>
      </c>
      <c r="E25" s="15">
        <f t="shared" si="1"/>
        <v>0.9987481481481482</v>
      </c>
    </row>
    <row r="26" spans="1:5" ht="12.75">
      <c r="A26" s="6">
        <v>4420</v>
      </c>
      <c r="B26" s="7" t="s">
        <v>37</v>
      </c>
      <c r="C26" s="13">
        <v>3300</v>
      </c>
      <c r="D26" s="9">
        <v>3256.98</v>
      </c>
      <c r="E26" s="15">
        <f t="shared" si="1"/>
        <v>0.9869636363636364</v>
      </c>
    </row>
    <row r="27" spans="1:5" ht="12.75">
      <c r="A27" s="6">
        <v>4430</v>
      </c>
      <c r="B27" s="7" t="s">
        <v>24</v>
      </c>
      <c r="C27" s="13">
        <v>4400</v>
      </c>
      <c r="D27" s="9">
        <v>4344.01</v>
      </c>
      <c r="E27" s="15">
        <f t="shared" si="1"/>
        <v>0.987275</v>
      </c>
    </row>
    <row r="28" spans="1:5" ht="12.75">
      <c r="A28" s="6">
        <v>4440</v>
      </c>
      <c r="B28" s="7" t="s">
        <v>25</v>
      </c>
      <c r="C28" s="13">
        <v>38000</v>
      </c>
      <c r="D28" s="9">
        <v>37792.21</v>
      </c>
      <c r="E28" s="15">
        <f t="shared" si="1"/>
        <v>0.9945318421052631</v>
      </c>
    </row>
    <row r="29" spans="1:5" ht="12.75">
      <c r="A29" s="6">
        <v>4480</v>
      </c>
      <c r="B29" s="7" t="s">
        <v>27</v>
      </c>
      <c r="C29" s="13">
        <v>12100</v>
      </c>
      <c r="D29" s="9">
        <v>12023</v>
      </c>
      <c r="E29" s="15">
        <f t="shared" si="1"/>
        <v>0.9936363636363637</v>
      </c>
    </row>
    <row r="30" spans="1:5" ht="12.75">
      <c r="A30" s="6">
        <v>4490</v>
      </c>
      <c r="B30" s="7" t="s">
        <v>42</v>
      </c>
      <c r="C30" s="13">
        <v>16000</v>
      </c>
      <c r="D30" s="9">
        <v>15645.8</v>
      </c>
      <c r="E30" s="15">
        <f t="shared" si="1"/>
        <v>0.9778625</v>
      </c>
    </row>
    <row r="31" spans="1:5" ht="19.5" customHeight="1">
      <c r="A31" s="16"/>
      <c r="B31" s="17" t="s">
        <v>13</v>
      </c>
      <c r="C31" s="18">
        <f>SUM(C16:C30)</f>
        <v>3061000</v>
      </c>
      <c r="D31" s="19">
        <f>SUM(D16:D30)</f>
        <v>3048606.0099999993</v>
      </c>
      <c r="E31" s="20">
        <f t="shared" si="1"/>
        <v>0.9959509996733091</v>
      </c>
    </row>
    <row r="32" ht="18" customHeight="1"/>
    <row r="33" spans="1:3" ht="18.75" customHeight="1">
      <c r="A33" s="63" t="s">
        <v>30</v>
      </c>
      <c r="B33" s="63"/>
      <c r="C33" s="44">
        <v>38140.18</v>
      </c>
    </row>
    <row r="34" spans="1:3" ht="18.75" customHeight="1">
      <c r="A34" s="64" t="s">
        <v>29</v>
      </c>
      <c r="B34" s="64"/>
      <c r="C34" s="44" t="s">
        <v>34</v>
      </c>
    </row>
    <row r="35" ht="18" customHeight="1">
      <c r="C35" s="49"/>
    </row>
    <row r="36" spans="1:3" ht="18.75" customHeight="1">
      <c r="A36" s="63" t="s">
        <v>31</v>
      </c>
      <c r="B36" s="63"/>
      <c r="C36" s="44">
        <v>149576.95</v>
      </c>
    </row>
    <row r="37" spans="1:3" ht="18.75" customHeight="1">
      <c r="A37" s="64" t="s">
        <v>32</v>
      </c>
      <c r="B37" s="64"/>
      <c r="C37" s="44" t="s">
        <v>34</v>
      </c>
    </row>
  </sheetData>
  <mergeCells count="6">
    <mergeCell ref="A36:B36"/>
    <mergeCell ref="A37:B37"/>
    <mergeCell ref="A1:E1"/>
    <mergeCell ref="A13:E13"/>
    <mergeCell ref="A33:B33"/>
    <mergeCell ref="A34:B34"/>
  </mergeCells>
  <printOptions horizontalCentered="1"/>
  <pageMargins left="0.3937007874015748" right="0.3937007874015748" top="1.141732283464567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Opolskiego Teatru Lalki i Aktora w Opolu za 2006 rok&amp;RZałącznik Nr 38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:D1"/>
    </sheetView>
  </sheetViews>
  <sheetFormatPr defaultColWidth="9.00390625" defaultRowHeight="12.75"/>
  <cols>
    <col min="1" max="1" width="51.25390625" style="3" customWidth="1"/>
    <col min="2" max="3" width="18.625" style="3" customWidth="1"/>
    <col min="4" max="4" width="8.00390625" style="3" customWidth="1"/>
    <col min="5" max="16384" width="9.125" style="3" customWidth="1"/>
  </cols>
  <sheetData>
    <row r="1" spans="1:4" ht="30.75" customHeight="1">
      <c r="A1" s="65" t="s">
        <v>60</v>
      </c>
      <c r="B1" s="66"/>
      <c r="C1" s="66"/>
      <c r="D1" s="67"/>
    </row>
    <row r="2" spans="1:4" ht="30" customHeight="1">
      <c r="A2" s="2" t="s">
        <v>3</v>
      </c>
      <c r="B2" s="2" t="s">
        <v>102</v>
      </c>
      <c r="C2" s="2" t="s">
        <v>103</v>
      </c>
      <c r="D2" s="2" t="s">
        <v>63</v>
      </c>
    </row>
    <row r="3" spans="1:4" s="5" customFormat="1" ht="11.25">
      <c r="A3" s="4">
        <v>1</v>
      </c>
      <c r="B3" s="4">
        <v>2</v>
      </c>
      <c r="C3" s="4">
        <v>3</v>
      </c>
      <c r="D3" s="4">
        <v>4</v>
      </c>
    </row>
    <row r="4" spans="1:4" ht="19.5" customHeight="1">
      <c r="A4" s="22" t="s">
        <v>45</v>
      </c>
      <c r="B4" s="24">
        <v>1140000</v>
      </c>
      <c r="C4" s="25">
        <v>1206706.62</v>
      </c>
      <c r="D4" s="15">
        <f aca="true" t="shared" si="0" ref="D4:D12">C4/B4</f>
        <v>1.0585145789473684</v>
      </c>
    </row>
    <row r="5" spans="1:4" ht="19.5" customHeight="1">
      <c r="A5" s="22" t="s">
        <v>46</v>
      </c>
      <c r="B5" s="24">
        <v>95700</v>
      </c>
      <c r="C5" s="25">
        <v>109197</v>
      </c>
      <c r="D5" s="15">
        <f t="shared" si="0"/>
        <v>1.1410344827586207</v>
      </c>
    </row>
    <row r="6" spans="1:4" ht="19.5" customHeight="1">
      <c r="A6" s="22" t="s">
        <v>47</v>
      </c>
      <c r="B6" s="24">
        <v>90000</v>
      </c>
      <c r="C6" s="25">
        <v>113112.12</v>
      </c>
      <c r="D6" s="15">
        <f t="shared" si="0"/>
        <v>1.2568013333333332</v>
      </c>
    </row>
    <row r="7" spans="1:4" ht="19.5" customHeight="1">
      <c r="A7" s="22" t="s">
        <v>48</v>
      </c>
      <c r="B7" s="24">
        <v>23900</v>
      </c>
      <c r="C7" s="25">
        <v>27703.06</v>
      </c>
      <c r="D7" s="15">
        <f t="shared" si="0"/>
        <v>1.159123849372385</v>
      </c>
    </row>
    <row r="8" spans="1:4" ht="19.5" customHeight="1">
      <c r="A8" s="22" t="s">
        <v>49</v>
      </c>
      <c r="B8" s="24">
        <v>51000</v>
      </c>
      <c r="C8" s="25">
        <v>82747.1</v>
      </c>
      <c r="D8" s="15">
        <f t="shared" si="0"/>
        <v>1.6224921568627453</v>
      </c>
    </row>
    <row r="9" spans="1:4" ht="19.5" customHeight="1">
      <c r="A9" s="22" t="s">
        <v>50</v>
      </c>
      <c r="B9" s="24">
        <v>116500</v>
      </c>
      <c r="C9" s="25">
        <v>121285.87</v>
      </c>
      <c r="D9" s="15">
        <f t="shared" si="0"/>
        <v>1.0410804291845492</v>
      </c>
    </row>
    <row r="10" spans="1:4" ht="19.5" customHeight="1">
      <c r="A10" s="22" t="s">
        <v>51</v>
      </c>
      <c r="B10" s="24">
        <v>11820</v>
      </c>
      <c r="C10" s="25">
        <v>13010</v>
      </c>
      <c r="D10" s="15">
        <f t="shared" si="0"/>
        <v>1.1006768189509306</v>
      </c>
    </row>
    <row r="11" spans="1:4" ht="19.5" customHeight="1">
      <c r="A11" s="22" t="s">
        <v>52</v>
      </c>
      <c r="B11" s="24">
        <v>175</v>
      </c>
      <c r="C11" s="25">
        <v>7818.63</v>
      </c>
      <c r="D11" s="15">
        <f t="shared" si="0"/>
        <v>44.677885714285715</v>
      </c>
    </row>
    <row r="12" spans="1:4" ht="19.5" customHeight="1">
      <c r="A12" s="17" t="s">
        <v>13</v>
      </c>
      <c r="B12" s="18">
        <f>SUM(B4:B11)</f>
        <v>1529095</v>
      </c>
      <c r="C12" s="19">
        <f>SUM(C4:C11)</f>
        <v>1681580.4000000004</v>
      </c>
      <c r="D12" s="20">
        <f t="shared" si="0"/>
        <v>1.099722646401957</v>
      </c>
    </row>
    <row r="13" ht="18" customHeight="1"/>
    <row r="14" spans="1:4" ht="30.75" customHeight="1">
      <c r="A14" s="65" t="s">
        <v>14</v>
      </c>
      <c r="B14" s="66"/>
      <c r="C14" s="66"/>
      <c r="D14" s="67"/>
    </row>
    <row r="15" spans="1:4" ht="30" customHeight="1">
      <c r="A15" s="2" t="s">
        <v>3</v>
      </c>
      <c r="B15" s="2" t="s">
        <v>102</v>
      </c>
      <c r="C15" s="2" t="s">
        <v>103</v>
      </c>
      <c r="D15" s="2" t="s">
        <v>63</v>
      </c>
    </row>
    <row r="16" spans="1:4" ht="12.75">
      <c r="A16" s="4">
        <v>1</v>
      </c>
      <c r="B16" s="4">
        <v>2</v>
      </c>
      <c r="C16" s="4">
        <v>3</v>
      </c>
      <c r="D16" s="4">
        <v>4</v>
      </c>
    </row>
    <row r="17" spans="1:4" ht="19.5" customHeight="1">
      <c r="A17" s="23" t="s">
        <v>28</v>
      </c>
      <c r="B17" s="27">
        <v>90300</v>
      </c>
      <c r="C17" s="28">
        <v>84444.99</v>
      </c>
      <c r="D17" s="15">
        <f aca="true" t="shared" si="1" ref="D17:D26">C17/B17</f>
        <v>0.9351604651162791</v>
      </c>
    </row>
    <row r="18" spans="1:4" ht="19.5" customHeight="1">
      <c r="A18" s="23" t="s">
        <v>53</v>
      </c>
      <c r="B18" s="27">
        <v>146300</v>
      </c>
      <c r="C18" s="28">
        <v>159933.81</v>
      </c>
      <c r="D18" s="15">
        <f t="shared" si="1"/>
        <v>1.0931907723855092</v>
      </c>
    </row>
    <row r="19" spans="1:4" ht="19.5" customHeight="1">
      <c r="A19" s="23" t="s">
        <v>54</v>
      </c>
      <c r="B19" s="27">
        <v>180700</v>
      </c>
      <c r="C19" s="28">
        <v>179364.43</v>
      </c>
      <c r="D19" s="15">
        <f t="shared" si="1"/>
        <v>0.9926089097952407</v>
      </c>
    </row>
    <row r="20" spans="1:4" ht="19.5" customHeight="1">
      <c r="A20" s="23" t="s">
        <v>55</v>
      </c>
      <c r="B20" s="27">
        <v>9900</v>
      </c>
      <c r="C20" s="28">
        <v>10114.8</v>
      </c>
      <c r="D20" s="15">
        <f t="shared" si="1"/>
        <v>1.0216969696969695</v>
      </c>
    </row>
    <row r="21" spans="1:4" ht="19.5" customHeight="1">
      <c r="A21" s="23" t="s">
        <v>56</v>
      </c>
      <c r="B21" s="27">
        <v>885000</v>
      </c>
      <c r="C21" s="28">
        <v>926106.45</v>
      </c>
      <c r="D21" s="15">
        <f t="shared" si="1"/>
        <v>1.0464479661016948</v>
      </c>
    </row>
    <row r="22" spans="1:4" ht="19.5" customHeight="1">
      <c r="A22" s="23" t="s">
        <v>57</v>
      </c>
      <c r="B22" s="27">
        <v>176000</v>
      </c>
      <c r="C22" s="28">
        <v>168573.18</v>
      </c>
      <c r="D22" s="15">
        <f t="shared" si="1"/>
        <v>0.957802159090909</v>
      </c>
    </row>
    <row r="23" spans="1:4" ht="19.5" customHeight="1">
      <c r="A23" s="23" t="s">
        <v>58</v>
      </c>
      <c r="B23" s="27">
        <v>32000</v>
      </c>
      <c r="C23" s="28">
        <v>33216.26</v>
      </c>
      <c r="D23" s="15">
        <f t="shared" si="1"/>
        <v>1.0380081250000002</v>
      </c>
    </row>
    <row r="24" spans="1:4" ht="19.5" customHeight="1">
      <c r="A24" s="23" t="s">
        <v>59</v>
      </c>
      <c r="B24" s="27">
        <v>5328</v>
      </c>
      <c r="C24" s="28">
        <v>5333</v>
      </c>
      <c r="D24" s="15">
        <f t="shared" si="1"/>
        <v>1.0009384384384385</v>
      </c>
    </row>
    <row r="25" spans="1:4" ht="19.5" customHeight="1">
      <c r="A25" s="23" t="s">
        <v>92</v>
      </c>
      <c r="B25" s="27"/>
      <c r="C25" s="28">
        <v>97.86</v>
      </c>
      <c r="D25" s="15"/>
    </row>
    <row r="26" spans="1:4" ht="19.5" customHeight="1">
      <c r="A26" s="17" t="s">
        <v>13</v>
      </c>
      <c r="B26" s="18">
        <f>SUM(B17:B25)</f>
        <v>1525528</v>
      </c>
      <c r="C26" s="19">
        <f>SUM(C17:C25)</f>
        <v>1567184.78</v>
      </c>
      <c r="D26" s="20">
        <f t="shared" si="1"/>
        <v>1.027306467006833</v>
      </c>
    </row>
    <row r="27" ht="18" customHeight="1"/>
    <row r="28" spans="2:3" ht="18" customHeight="1">
      <c r="B28" s="26" t="s">
        <v>62</v>
      </c>
      <c r="C28" s="26" t="s">
        <v>0</v>
      </c>
    </row>
    <row r="29" spans="1:3" ht="18" customHeight="1">
      <c r="A29" s="8" t="s">
        <v>61</v>
      </c>
      <c r="B29" s="9">
        <f>B12-B26</f>
        <v>3567</v>
      </c>
      <c r="C29" s="9">
        <f>C12-C26</f>
        <v>114395.62000000034</v>
      </c>
    </row>
    <row r="30" ht="18" customHeight="1"/>
    <row r="31" spans="1:3" ht="18.75" customHeight="1">
      <c r="A31" s="8" t="s">
        <v>30</v>
      </c>
      <c r="B31" s="44">
        <v>155738</v>
      </c>
      <c r="C31" s="49"/>
    </row>
    <row r="32" spans="1:3" ht="18.75" customHeight="1">
      <c r="A32" s="21" t="s">
        <v>29</v>
      </c>
      <c r="B32" s="44" t="s">
        <v>34</v>
      </c>
      <c r="C32" s="49"/>
    </row>
    <row r="33" ht="18" customHeight="1">
      <c r="B33" s="49"/>
    </row>
    <row r="34" spans="1:2" ht="18.75" customHeight="1">
      <c r="A34" s="8" t="s">
        <v>31</v>
      </c>
      <c r="B34" s="44" t="s">
        <v>34</v>
      </c>
    </row>
    <row r="35" spans="1:2" ht="18.75" customHeight="1">
      <c r="A35" s="21" t="s">
        <v>32</v>
      </c>
      <c r="B35" s="44" t="s">
        <v>34</v>
      </c>
    </row>
  </sheetData>
  <mergeCells count="2">
    <mergeCell ref="A1:D1"/>
    <mergeCell ref="A14:D14"/>
  </mergeCells>
  <printOptions horizontalCentered="1"/>
  <pageMargins left="0.5905511811023623" right="0.5905511811023623" top="1.14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SP ZOZ "Zaodrze" za 2006 rok&amp;RZałącznik Nr 39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D1"/>
    </sheetView>
  </sheetViews>
  <sheetFormatPr defaultColWidth="9.00390625" defaultRowHeight="12.75"/>
  <cols>
    <col min="1" max="1" width="51.25390625" style="29" customWidth="1"/>
    <col min="2" max="3" width="18.625" style="29" customWidth="1"/>
    <col min="4" max="4" width="8.75390625" style="29" customWidth="1"/>
    <col min="5" max="16384" width="9.125" style="29" customWidth="1"/>
  </cols>
  <sheetData>
    <row r="1" spans="1:4" ht="30.75" customHeight="1">
      <c r="A1" s="65" t="s">
        <v>60</v>
      </c>
      <c r="B1" s="66"/>
      <c r="C1" s="66"/>
      <c r="D1" s="67"/>
    </row>
    <row r="2" spans="1:4" ht="30" customHeight="1">
      <c r="A2" s="2" t="s">
        <v>3</v>
      </c>
      <c r="B2" s="2" t="s">
        <v>102</v>
      </c>
      <c r="C2" s="2" t="s">
        <v>103</v>
      </c>
      <c r="D2" s="2" t="s">
        <v>63</v>
      </c>
    </row>
    <row r="3" spans="1:4" s="30" customFormat="1" ht="11.25">
      <c r="A3" s="4">
        <v>1</v>
      </c>
      <c r="B3" s="4">
        <v>2</v>
      </c>
      <c r="C3" s="4">
        <v>3</v>
      </c>
      <c r="D3" s="4">
        <v>4</v>
      </c>
    </row>
    <row r="4" spans="1:4" ht="15" customHeight="1">
      <c r="A4" s="31" t="s">
        <v>45</v>
      </c>
      <c r="B4" s="32">
        <v>2618000</v>
      </c>
      <c r="C4" s="33">
        <v>3013382.14</v>
      </c>
      <c r="D4" s="15">
        <f aca="true" t="shared" si="0" ref="D4:D14">C4/B4</f>
        <v>1.151024499618029</v>
      </c>
    </row>
    <row r="5" spans="1:4" ht="15" customHeight="1">
      <c r="A5" s="31" t="s">
        <v>64</v>
      </c>
      <c r="B5" s="32">
        <v>176000</v>
      </c>
      <c r="C5" s="33">
        <v>197925</v>
      </c>
      <c r="D5" s="15">
        <f t="shared" si="0"/>
        <v>1.1245738636363636</v>
      </c>
    </row>
    <row r="6" spans="1:4" ht="15" customHeight="1">
      <c r="A6" s="31" t="s">
        <v>93</v>
      </c>
      <c r="B6" s="32">
        <f>B7+B8</f>
        <v>590000</v>
      </c>
      <c r="C6" s="33">
        <v>638298.79</v>
      </c>
      <c r="D6" s="15">
        <f t="shared" si="0"/>
        <v>1.0818623559322034</v>
      </c>
    </row>
    <row r="7" spans="1:4" ht="15" customHeight="1">
      <c r="A7" s="34" t="s">
        <v>65</v>
      </c>
      <c r="B7" s="1">
        <v>340000</v>
      </c>
      <c r="C7" s="35">
        <v>373599.79</v>
      </c>
      <c r="D7" s="36">
        <f t="shared" si="0"/>
        <v>1.098822911764706</v>
      </c>
    </row>
    <row r="8" spans="1:4" ht="15" customHeight="1">
      <c r="A8" s="34" t="s">
        <v>66</v>
      </c>
      <c r="B8" s="1">
        <v>250000</v>
      </c>
      <c r="C8" s="35">
        <v>264699.48</v>
      </c>
      <c r="D8" s="36">
        <f t="shared" si="0"/>
        <v>1.05879792</v>
      </c>
    </row>
    <row r="9" spans="1:4" ht="15" customHeight="1">
      <c r="A9" s="31" t="s">
        <v>67</v>
      </c>
      <c r="B9" s="32">
        <v>364000</v>
      </c>
      <c r="C9" s="33">
        <v>364538.69</v>
      </c>
      <c r="D9" s="15">
        <f t="shared" si="0"/>
        <v>1.0014799175824176</v>
      </c>
    </row>
    <row r="10" spans="1:4" ht="15" customHeight="1">
      <c r="A10" s="31" t="s">
        <v>68</v>
      </c>
      <c r="B10" s="32">
        <v>150000</v>
      </c>
      <c r="C10" s="33">
        <v>144601.93</v>
      </c>
      <c r="D10" s="15">
        <f t="shared" si="0"/>
        <v>0.9640128666666666</v>
      </c>
    </row>
    <row r="11" spans="1:4" ht="15" customHeight="1">
      <c r="A11" s="31" t="s">
        <v>94</v>
      </c>
      <c r="B11" s="32">
        <f>B12+B13</f>
        <v>45000</v>
      </c>
      <c r="C11" s="33">
        <f>C12+C13</f>
        <v>103479.03</v>
      </c>
      <c r="D11" s="15">
        <f t="shared" si="0"/>
        <v>2.299534</v>
      </c>
    </row>
    <row r="12" spans="1:4" ht="15" customHeight="1">
      <c r="A12" s="34" t="s">
        <v>69</v>
      </c>
      <c r="B12" s="1"/>
      <c r="C12" s="35">
        <v>58989.32</v>
      </c>
      <c r="D12" s="15"/>
    </row>
    <row r="13" spans="1:4" ht="15" customHeight="1">
      <c r="A13" s="34" t="s">
        <v>70</v>
      </c>
      <c r="B13" s="1">
        <v>45000</v>
      </c>
      <c r="C13" s="35">
        <v>44489.71</v>
      </c>
      <c r="D13" s="15">
        <f t="shared" si="0"/>
        <v>0.9886602222222222</v>
      </c>
    </row>
    <row r="14" spans="1:4" ht="19.5" customHeight="1">
      <c r="A14" s="17" t="s">
        <v>13</v>
      </c>
      <c r="B14" s="18">
        <f>SUM(B4:B6,B11,B9,B10)</f>
        <v>3943000</v>
      </c>
      <c r="C14" s="19">
        <f>SUM(C4:C6,C11,C9,C10)</f>
        <v>4462225.58</v>
      </c>
      <c r="D14" s="20">
        <f t="shared" si="0"/>
        <v>1.1316828759827542</v>
      </c>
    </row>
    <row r="15" ht="13.5" customHeight="1"/>
    <row r="16" spans="1:4" ht="30.75" customHeight="1">
      <c r="A16" s="65" t="s">
        <v>14</v>
      </c>
      <c r="B16" s="66"/>
      <c r="C16" s="66"/>
      <c r="D16" s="67"/>
    </row>
    <row r="17" spans="1:4" ht="30" customHeight="1">
      <c r="A17" s="2" t="s">
        <v>3</v>
      </c>
      <c r="B17" s="2" t="s">
        <v>102</v>
      </c>
      <c r="C17" s="2" t="s">
        <v>103</v>
      </c>
      <c r="D17" s="2" t="s">
        <v>63</v>
      </c>
    </row>
    <row r="18" spans="1:4" ht="12.75">
      <c r="A18" s="4">
        <v>1</v>
      </c>
      <c r="B18" s="4">
        <v>2</v>
      </c>
      <c r="C18" s="4">
        <v>3</v>
      </c>
      <c r="D18" s="4">
        <v>4</v>
      </c>
    </row>
    <row r="19" spans="1:4" ht="15" customHeight="1">
      <c r="A19" s="37" t="s">
        <v>95</v>
      </c>
      <c r="B19" s="47">
        <f>B20+B21</f>
        <v>341000</v>
      </c>
      <c r="C19" s="48">
        <f>C20+C21</f>
        <v>359628.64</v>
      </c>
      <c r="D19" s="15">
        <f aca="true" t="shared" si="1" ref="D19:D33">C19/B19</f>
        <v>1.0546294428152494</v>
      </c>
    </row>
    <row r="20" spans="1:4" ht="15" customHeight="1">
      <c r="A20" s="40" t="s">
        <v>71</v>
      </c>
      <c r="B20" s="41">
        <v>255000</v>
      </c>
      <c r="C20" s="42">
        <v>271213.54</v>
      </c>
      <c r="D20" s="36">
        <f t="shared" si="1"/>
        <v>1.0635825098039215</v>
      </c>
    </row>
    <row r="21" spans="1:4" ht="15" customHeight="1">
      <c r="A21" s="40" t="s">
        <v>72</v>
      </c>
      <c r="B21" s="41">
        <v>86000</v>
      </c>
      <c r="C21" s="42">
        <v>88415.1</v>
      </c>
      <c r="D21" s="36">
        <f t="shared" si="1"/>
        <v>1.028082558139535</v>
      </c>
    </row>
    <row r="22" spans="1:4" ht="15" customHeight="1">
      <c r="A22" s="37" t="s">
        <v>96</v>
      </c>
      <c r="B22" s="38">
        <f>SUM(B23:B28)</f>
        <v>548700</v>
      </c>
      <c r="C22" s="39">
        <f>SUM(C23:C28)</f>
        <v>648429.03</v>
      </c>
      <c r="D22" s="15">
        <f t="shared" si="1"/>
        <v>1.1817551120831056</v>
      </c>
    </row>
    <row r="23" spans="1:4" ht="15" customHeight="1">
      <c r="A23" s="40" t="s">
        <v>73</v>
      </c>
      <c r="B23" s="41">
        <v>8700</v>
      </c>
      <c r="C23" s="42">
        <v>8231.7</v>
      </c>
      <c r="D23" s="36">
        <f t="shared" si="1"/>
        <v>0.9461724137931036</v>
      </c>
    </row>
    <row r="24" spans="1:4" ht="15" customHeight="1">
      <c r="A24" s="40" t="s">
        <v>74</v>
      </c>
      <c r="B24" s="41">
        <v>340000</v>
      </c>
      <c r="C24" s="42">
        <v>424237.64</v>
      </c>
      <c r="D24" s="36">
        <f t="shared" si="1"/>
        <v>1.2477577647058824</v>
      </c>
    </row>
    <row r="25" spans="1:4" ht="15" customHeight="1">
      <c r="A25" s="40" t="s">
        <v>123</v>
      </c>
      <c r="B25" s="41">
        <v>14000</v>
      </c>
      <c r="C25" s="42">
        <v>13287.57</v>
      </c>
      <c r="D25" s="36">
        <f t="shared" si="1"/>
        <v>0.9491121428571428</v>
      </c>
    </row>
    <row r="26" spans="1:4" ht="15" customHeight="1">
      <c r="A26" s="40" t="s">
        <v>75</v>
      </c>
      <c r="B26" s="41">
        <v>16000</v>
      </c>
      <c r="C26" s="42">
        <v>40203.33</v>
      </c>
      <c r="D26" s="36">
        <f t="shared" si="1"/>
        <v>2.512708125</v>
      </c>
    </row>
    <row r="27" spans="1:4" ht="15" customHeight="1">
      <c r="A27" s="40" t="s">
        <v>76</v>
      </c>
      <c r="B27" s="41">
        <v>3000</v>
      </c>
      <c r="C27" s="42">
        <v>3028.26</v>
      </c>
      <c r="D27" s="36">
        <f t="shared" si="1"/>
        <v>1.00942</v>
      </c>
    </row>
    <row r="28" spans="1:4" ht="15" customHeight="1">
      <c r="A28" s="40" t="s">
        <v>77</v>
      </c>
      <c r="B28" s="41">
        <v>167000</v>
      </c>
      <c r="C28" s="42">
        <v>159440.53</v>
      </c>
      <c r="D28" s="36">
        <f t="shared" si="1"/>
        <v>0.9547337125748503</v>
      </c>
    </row>
    <row r="29" spans="1:4" ht="15" customHeight="1">
      <c r="A29" s="37" t="s">
        <v>55</v>
      </c>
      <c r="B29" s="38">
        <v>100000</v>
      </c>
      <c r="C29" s="39">
        <v>102752.69</v>
      </c>
      <c r="D29" s="15">
        <f t="shared" si="1"/>
        <v>1.0275269</v>
      </c>
    </row>
    <row r="30" spans="1:4" ht="15" customHeight="1">
      <c r="A30" s="37" t="s">
        <v>78</v>
      </c>
      <c r="B30" s="38">
        <v>2270000</v>
      </c>
      <c r="C30" s="39">
        <v>2517073.28</v>
      </c>
      <c r="D30" s="15">
        <f t="shared" si="1"/>
        <v>1.1088428546255507</v>
      </c>
    </row>
    <row r="31" spans="1:4" ht="15" customHeight="1">
      <c r="A31" s="37" t="s">
        <v>58</v>
      </c>
      <c r="B31" s="38">
        <v>471800</v>
      </c>
      <c r="C31" s="39">
        <v>505797.99</v>
      </c>
      <c r="D31" s="15">
        <f t="shared" si="1"/>
        <v>1.0720601738024587</v>
      </c>
    </row>
    <row r="32" spans="1:4" ht="15" customHeight="1">
      <c r="A32" s="37" t="s">
        <v>28</v>
      </c>
      <c r="B32" s="38">
        <v>194000</v>
      </c>
      <c r="C32" s="39">
        <v>192871.87</v>
      </c>
      <c r="D32" s="15">
        <f t="shared" si="1"/>
        <v>0.9941848969072165</v>
      </c>
    </row>
    <row r="33" spans="1:4" ht="15" customHeight="1">
      <c r="A33" s="37" t="s">
        <v>79</v>
      </c>
      <c r="B33" s="38">
        <v>12000</v>
      </c>
      <c r="C33" s="39">
        <v>17465.07</v>
      </c>
      <c r="D33" s="15">
        <f t="shared" si="1"/>
        <v>1.4554225</v>
      </c>
    </row>
    <row r="34" spans="1:4" ht="15" customHeight="1">
      <c r="A34" s="37" t="s">
        <v>80</v>
      </c>
      <c r="B34" s="38"/>
      <c r="C34" s="39">
        <v>2.01</v>
      </c>
      <c r="D34" s="15"/>
    </row>
    <row r="35" spans="1:4" ht="19.5" customHeight="1">
      <c r="A35" s="17" t="s">
        <v>13</v>
      </c>
      <c r="B35" s="18">
        <f>SUM(B19,B22,B29:B34)</f>
        <v>3937500</v>
      </c>
      <c r="C35" s="19">
        <f>SUM(C19,C22,C29:C34)</f>
        <v>4344020.58</v>
      </c>
      <c r="D35" s="43">
        <f>C35/B35</f>
        <v>1.103243321904762</v>
      </c>
    </row>
    <row r="36" spans="1:4" ht="13.5" customHeight="1">
      <c r="A36" s="3"/>
      <c r="B36" s="3"/>
      <c r="C36" s="3"/>
      <c r="D36" s="3"/>
    </row>
    <row r="37" spans="1:4" ht="18" customHeight="1">
      <c r="A37" s="3"/>
      <c r="B37" s="26" t="s">
        <v>62</v>
      </c>
      <c r="C37" s="26" t="s">
        <v>0</v>
      </c>
      <c r="D37" s="3"/>
    </row>
    <row r="38" spans="1:4" ht="18" customHeight="1">
      <c r="A38" s="8" t="s">
        <v>61</v>
      </c>
      <c r="B38" s="13">
        <f>B14-B35</f>
        <v>5500</v>
      </c>
      <c r="C38" s="9">
        <f>C14-C35</f>
        <v>118205</v>
      </c>
      <c r="D38" s="45"/>
    </row>
    <row r="39" spans="1:4" ht="18" customHeight="1">
      <c r="A39" s="3"/>
      <c r="B39" s="3"/>
      <c r="C39" s="3"/>
      <c r="D39" s="3"/>
    </row>
    <row r="40" spans="1:4" ht="18.75" customHeight="1">
      <c r="A40" s="8" t="s">
        <v>30</v>
      </c>
      <c r="B40" s="44">
        <v>443238</v>
      </c>
      <c r="C40" s="3"/>
      <c r="D40" s="3"/>
    </row>
    <row r="41" spans="1:4" ht="18.75" customHeight="1">
      <c r="A41" s="21" t="s">
        <v>29</v>
      </c>
      <c r="B41" s="44">
        <v>11379</v>
      </c>
      <c r="C41" s="49"/>
      <c r="D41" s="3"/>
    </row>
    <row r="42" spans="1:4" ht="18" customHeight="1">
      <c r="A42" s="3"/>
      <c r="B42" s="49"/>
      <c r="C42" s="3"/>
      <c r="D42" s="3"/>
    </row>
    <row r="43" spans="1:4" ht="18.75" customHeight="1">
      <c r="A43" s="8" t="s">
        <v>31</v>
      </c>
      <c r="B43" s="44" t="s">
        <v>34</v>
      </c>
      <c r="C43" s="3"/>
      <c r="D43" s="3"/>
    </row>
    <row r="44" spans="1:4" ht="18.75" customHeight="1">
      <c r="A44" s="21" t="s">
        <v>32</v>
      </c>
      <c r="B44" s="44" t="s">
        <v>34</v>
      </c>
      <c r="C44" s="3"/>
      <c r="D44" s="3"/>
    </row>
  </sheetData>
  <mergeCells count="2">
    <mergeCell ref="A1:D1"/>
    <mergeCell ref="A16:D16"/>
  </mergeCells>
  <printOptions horizontalCentered="1"/>
  <pageMargins left="0.5905511811023623" right="0.5905511811023623" top="1.01" bottom="0.984251968503937" header="0.4" footer="0.5118110236220472"/>
  <pageSetup horizontalDpi="600" verticalDpi="600" orientation="portrait" paperSize="9" scale="90" r:id="rId1"/>
  <headerFooter alignWithMargins="0">
    <oddHeader>&amp;C&amp;"Arial,Pogrubiony"
&amp;12Wykonanie planu finansowego 
SP ZOZ "Centrum" za 2006 rok&amp;RZałącznik Nr 40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:D1"/>
    </sheetView>
  </sheetViews>
  <sheetFormatPr defaultColWidth="9.00390625" defaultRowHeight="12.75"/>
  <cols>
    <col min="1" max="1" width="51.25390625" style="29" customWidth="1"/>
    <col min="2" max="3" width="18.625" style="29" customWidth="1"/>
    <col min="4" max="4" width="8.00390625" style="29" customWidth="1"/>
    <col min="5" max="16384" width="9.125" style="29" customWidth="1"/>
  </cols>
  <sheetData>
    <row r="1" spans="1:4" ht="30.75" customHeight="1">
      <c r="A1" s="65" t="s">
        <v>60</v>
      </c>
      <c r="B1" s="66"/>
      <c r="C1" s="66"/>
      <c r="D1" s="67"/>
    </row>
    <row r="2" spans="1:4" ht="30" customHeight="1">
      <c r="A2" s="2" t="s">
        <v>3</v>
      </c>
      <c r="B2" s="2" t="s">
        <v>102</v>
      </c>
      <c r="C2" s="2" t="s">
        <v>103</v>
      </c>
      <c r="D2" s="2" t="s">
        <v>63</v>
      </c>
    </row>
    <row r="3" spans="1:4" s="30" customFormat="1" ht="11.25">
      <c r="A3" s="4">
        <v>1</v>
      </c>
      <c r="B3" s="4">
        <v>2</v>
      </c>
      <c r="C3" s="4">
        <v>3</v>
      </c>
      <c r="D3" s="4">
        <v>4</v>
      </c>
    </row>
    <row r="4" spans="1:4" ht="15" customHeight="1">
      <c r="A4" s="31" t="s">
        <v>97</v>
      </c>
      <c r="B4" s="32">
        <f>B5+B6</f>
        <v>2659000</v>
      </c>
      <c r="C4" s="33">
        <f>C5+C6</f>
        <v>2774701.9699999997</v>
      </c>
      <c r="D4" s="15">
        <f aca="true" t="shared" si="0" ref="D4:D19">C4/B4</f>
        <v>1.0435133396013538</v>
      </c>
    </row>
    <row r="5" spans="1:4" ht="15" customHeight="1">
      <c r="A5" s="34" t="s">
        <v>81</v>
      </c>
      <c r="B5" s="1">
        <v>2245000</v>
      </c>
      <c r="C5" s="35">
        <v>2403192.01</v>
      </c>
      <c r="D5" s="15">
        <f t="shared" si="0"/>
        <v>1.0704641469933185</v>
      </c>
    </row>
    <row r="6" spans="1:4" ht="15" customHeight="1">
      <c r="A6" s="34" t="s">
        <v>98</v>
      </c>
      <c r="B6" s="1">
        <f>SUM(B7:B10)</f>
        <v>414000</v>
      </c>
      <c r="C6" s="35">
        <f>SUM(C7:C10)</f>
        <v>371509.96</v>
      </c>
      <c r="D6" s="15">
        <f t="shared" si="0"/>
        <v>0.8973670531400967</v>
      </c>
    </row>
    <row r="7" spans="1:4" ht="15" customHeight="1">
      <c r="A7" s="46" t="s">
        <v>82</v>
      </c>
      <c r="B7" s="1">
        <v>174000</v>
      </c>
      <c r="C7" s="35">
        <v>193853</v>
      </c>
      <c r="D7" s="15">
        <f t="shared" si="0"/>
        <v>1.1140977011494253</v>
      </c>
    </row>
    <row r="8" spans="1:4" ht="15" customHeight="1">
      <c r="A8" s="46" t="s">
        <v>83</v>
      </c>
      <c r="B8" s="1">
        <v>150000</v>
      </c>
      <c r="C8" s="35">
        <v>97538.66</v>
      </c>
      <c r="D8" s="15">
        <f t="shared" si="0"/>
        <v>0.6502577333333334</v>
      </c>
    </row>
    <row r="9" spans="1:4" ht="15" customHeight="1">
      <c r="A9" s="46" t="s">
        <v>101</v>
      </c>
      <c r="B9" s="1">
        <v>70000</v>
      </c>
      <c r="C9" s="35">
        <v>70023.3</v>
      </c>
      <c r="D9" s="15">
        <f t="shared" si="0"/>
        <v>1.0003328571428571</v>
      </c>
    </row>
    <row r="10" spans="1:4" ht="15" customHeight="1">
      <c r="A10" s="46" t="s">
        <v>84</v>
      </c>
      <c r="B10" s="1">
        <v>20000</v>
      </c>
      <c r="C10" s="35">
        <v>10095</v>
      </c>
      <c r="D10" s="15">
        <f t="shared" si="0"/>
        <v>0.50475</v>
      </c>
    </row>
    <row r="11" spans="1:4" ht="15" customHeight="1">
      <c r="A11" s="31" t="s">
        <v>85</v>
      </c>
      <c r="B11" s="32">
        <v>500</v>
      </c>
      <c r="C11" s="33">
        <v>17.76</v>
      </c>
      <c r="D11" s="15">
        <f t="shared" si="0"/>
        <v>0.03552</v>
      </c>
    </row>
    <row r="12" spans="1:4" ht="15" customHeight="1">
      <c r="A12" s="31" t="s">
        <v>99</v>
      </c>
      <c r="B12" s="32">
        <f>SUM(B13:B18)</f>
        <v>271500</v>
      </c>
      <c r="C12" s="33">
        <f>SUM(C13:C18)</f>
        <v>220898.59</v>
      </c>
      <c r="D12" s="15">
        <f t="shared" si="0"/>
        <v>0.8136227992633517</v>
      </c>
    </row>
    <row r="13" spans="1:4" ht="15" customHeight="1">
      <c r="A13" s="34" t="s">
        <v>86</v>
      </c>
      <c r="B13" s="1">
        <v>24500</v>
      </c>
      <c r="C13" s="35">
        <v>24500</v>
      </c>
      <c r="D13" s="36">
        <f t="shared" si="0"/>
        <v>1</v>
      </c>
    </row>
    <row r="14" spans="1:4" ht="15" customHeight="1">
      <c r="A14" s="34" t="s">
        <v>100</v>
      </c>
      <c r="B14" s="1">
        <v>70000</v>
      </c>
      <c r="C14" s="35">
        <v>20000</v>
      </c>
      <c r="D14" s="36">
        <f t="shared" si="0"/>
        <v>0.2857142857142857</v>
      </c>
    </row>
    <row r="15" spans="1:4" ht="15" customHeight="1">
      <c r="A15" s="34" t="s">
        <v>87</v>
      </c>
      <c r="B15" s="1">
        <v>115000</v>
      </c>
      <c r="C15" s="35">
        <v>118531.29</v>
      </c>
      <c r="D15" s="36">
        <f t="shared" si="0"/>
        <v>1.0307068695652173</v>
      </c>
    </row>
    <row r="16" spans="1:4" ht="15" customHeight="1">
      <c r="A16" s="34" t="s">
        <v>88</v>
      </c>
      <c r="B16" s="1">
        <v>15000</v>
      </c>
      <c r="C16" s="35">
        <v>11913.23</v>
      </c>
      <c r="D16" s="36">
        <f t="shared" si="0"/>
        <v>0.7942153333333333</v>
      </c>
    </row>
    <row r="17" spans="1:4" ht="15" customHeight="1">
      <c r="A17" s="34" t="s">
        <v>89</v>
      </c>
      <c r="B17" s="1">
        <v>37000</v>
      </c>
      <c r="C17" s="35">
        <v>38676</v>
      </c>
      <c r="D17" s="36">
        <f t="shared" si="0"/>
        <v>1.0452972972972974</v>
      </c>
    </row>
    <row r="18" spans="1:4" ht="15" customHeight="1">
      <c r="A18" s="34" t="s">
        <v>90</v>
      </c>
      <c r="B18" s="1">
        <v>10000</v>
      </c>
      <c r="C18" s="35">
        <v>7278.07</v>
      </c>
      <c r="D18" s="36">
        <f t="shared" si="0"/>
        <v>0.727807</v>
      </c>
    </row>
    <row r="19" spans="1:4" ht="19.5" customHeight="1">
      <c r="A19" s="17" t="s">
        <v>13</v>
      </c>
      <c r="B19" s="18">
        <f>B12+B11+B4</f>
        <v>2931000</v>
      </c>
      <c r="C19" s="19">
        <f>C12+C11+C4</f>
        <v>2995618.32</v>
      </c>
      <c r="D19" s="20">
        <f t="shared" si="0"/>
        <v>1.0220465097236437</v>
      </c>
    </row>
    <row r="20" ht="13.5" customHeight="1"/>
    <row r="21" spans="1:4" ht="30.75" customHeight="1">
      <c r="A21" s="65" t="s">
        <v>14</v>
      </c>
      <c r="B21" s="66"/>
      <c r="C21" s="66"/>
      <c r="D21" s="67"/>
    </row>
    <row r="22" spans="1:4" ht="30" customHeight="1">
      <c r="A22" s="2" t="s">
        <v>3</v>
      </c>
      <c r="B22" s="2" t="s">
        <v>102</v>
      </c>
      <c r="C22" s="2" t="s">
        <v>103</v>
      </c>
      <c r="D22" s="2" t="s">
        <v>63</v>
      </c>
    </row>
    <row r="23" spans="1:4" ht="12.75">
      <c r="A23" s="4">
        <v>1</v>
      </c>
      <c r="B23" s="4">
        <v>2</v>
      </c>
      <c r="C23" s="4">
        <v>3</v>
      </c>
      <c r="D23" s="4">
        <v>4</v>
      </c>
    </row>
    <row r="24" spans="1:4" ht="15" customHeight="1">
      <c r="A24" s="40" t="s">
        <v>28</v>
      </c>
      <c r="B24" s="50">
        <v>138500</v>
      </c>
      <c r="C24" s="51">
        <v>151198.73</v>
      </c>
      <c r="D24" s="15">
        <f aca="true" t="shared" si="1" ref="D24:D38">C24/B24</f>
        <v>1.091687581227437</v>
      </c>
    </row>
    <row r="25" spans="1:4" ht="15" customHeight="1">
      <c r="A25" s="40" t="s">
        <v>78</v>
      </c>
      <c r="B25" s="50">
        <v>1680000</v>
      </c>
      <c r="C25" s="51">
        <v>1752321.02</v>
      </c>
      <c r="D25" s="15">
        <f t="shared" si="1"/>
        <v>1.043048226190476</v>
      </c>
    </row>
    <row r="26" spans="1:4" ht="15" customHeight="1">
      <c r="A26" s="40" t="s">
        <v>91</v>
      </c>
      <c r="B26" s="50">
        <v>310000</v>
      </c>
      <c r="C26" s="51">
        <v>327668.18</v>
      </c>
      <c r="D26" s="15">
        <f t="shared" si="1"/>
        <v>1.056994129032258</v>
      </c>
    </row>
    <row r="27" spans="1:4" ht="15" customHeight="1">
      <c r="A27" s="40" t="s">
        <v>104</v>
      </c>
      <c r="B27" s="50">
        <v>37500</v>
      </c>
      <c r="C27" s="51">
        <v>37753.96</v>
      </c>
      <c r="D27" s="15">
        <f t="shared" si="1"/>
        <v>1.0067722666666667</v>
      </c>
    </row>
    <row r="28" spans="1:4" ht="15" customHeight="1">
      <c r="A28" s="40" t="s">
        <v>105</v>
      </c>
      <c r="B28" s="50">
        <v>165000</v>
      </c>
      <c r="C28" s="51">
        <v>153846.94</v>
      </c>
      <c r="D28" s="15">
        <f t="shared" si="1"/>
        <v>0.932405696969697</v>
      </c>
    </row>
    <row r="29" spans="1:4" ht="15" customHeight="1">
      <c r="A29" s="40" t="s">
        <v>106</v>
      </c>
      <c r="B29" s="50">
        <v>90000</v>
      </c>
      <c r="C29" s="51">
        <v>84138.47</v>
      </c>
      <c r="D29" s="15">
        <f t="shared" si="1"/>
        <v>0.934871888888889</v>
      </c>
    </row>
    <row r="30" spans="1:4" ht="15" customHeight="1">
      <c r="A30" s="40" t="s">
        <v>107</v>
      </c>
      <c r="B30" s="50">
        <v>230000</v>
      </c>
      <c r="C30" s="51">
        <v>266500.19</v>
      </c>
      <c r="D30" s="15">
        <f t="shared" si="1"/>
        <v>1.1586964782608695</v>
      </c>
    </row>
    <row r="31" spans="1:4" ht="15" customHeight="1">
      <c r="A31" s="40" t="s">
        <v>108</v>
      </c>
      <c r="B31" s="50">
        <v>90000</v>
      </c>
      <c r="C31" s="51">
        <v>92962.98</v>
      </c>
      <c r="D31" s="15">
        <f t="shared" si="1"/>
        <v>1.032922</v>
      </c>
    </row>
    <row r="32" spans="1:4" ht="15" customHeight="1">
      <c r="A32" s="40" t="s">
        <v>109</v>
      </c>
      <c r="B32" s="50">
        <v>24000</v>
      </c>
      <c r="C32" s="51">
        <v>25145.71</v>
      </c>
      <c r="D32" s="15">
        <f t="shared" si="1"/>
        <v>1.0477379166666667</v>
      </c>
    </row>
    <row r="33" spans="1:4" ht="15" customHeight="1">
      <c r="A33" s="40" t="s">
        <v>27</v>
      </c>
      <c r="B33" s="50">
        <v>16000</v>
      </c>
      <c r="C33" s="51">
        <v>14811</v>
      </c>
      <c r="D33" s="15">
        <f t="shared" si="1"/>
        <v>0.9256875</v>
      </c>
    </row>
    <row r="34" spans="1:4" ht="15" customHeight="1">
      <c r="A34" s="40" t="s">
        <v>80</v>
      </c>
      <c r="B34" s="50">
        <v>37500</v>
      </c>
      <c r="C34" s="51">
        <v>34123.26</v>
      </c>
      <c r="D34" s="15">
        <f t="shared" si="1"/>
        <v>0.9099536</v>
      </c>
    </row>
    <row r="35" spans="1:4" ht="15" customHeight="1">
      <c r="A35" s="40" t="s">
        <v>110</v>
      </c>
      <c r="B35" s="50">
        <v>18000</v>
      </c>
      <c r="C35" s="51">
        <v>10647.88</v>
      </c>
      <c r="D35" s="15">
        <f t="shared" si="1"/>
        <v>0.5915488888888888</v>
      </c>
    </row>
    <row r="36" spans="1:4" ht="15" customHeight="1">
      <c r="A36" s="40" t="s">
        <v>111</v>
      </c>
      <c r="B36" s="50">
        <v>24500</v>
      </c>
      <c r="C36" s="51">
        <v>24500</v>
      </c>
      <c r="D36" s="15">
        <f t="shared" si="1"/>
        <v>1</v>
      </c>
    </row>
    <row r="37" spans="1:4" ht="15" customHeight="1">
      <c r="A37" s="40" t="s">
        <v>112</v>
      </c>
      <c r="B37" s="50">
        <v>70000</v>
      </c>
      <c r="C37" s="51">
        <v>20000</v>
      </c>
      <c r="D37" s="15">
        <f t="shared" si="1"/>
        <v>0.2857142857142857</v>
      </c>
    </row>
    <row r="38" spans="1:4" ht="19.5" customHeight="1">
      <c r="A38" s="17" t="s">
        <v>13</v>
      </c>
      <c r="B38" s="18">
        <f>SUM(B24:B37)</f>
        <v>2931000</v>
      </c>
      <c r="C38" s="19">
        <f>SUM(C24:C37)</f>
        <v>2995618.32</v>
      </c>
      <c r="D38" s="20">
        <f t="shared" si="1"/>
        <v>1.0220465097236437</v>
      </c>
    </row>
    <row r="39" ht="14.25" customHeight="1"/>
    <row r="40" spans="1:3" ht="18" customHeight="1">
      <c r="A40" s="3"/>
      <c r="B40" s="26" t="s">
        <v>62</v>
      </c>
      <c r="C40" s="26" t="s">
        <v>0</v>
      </c>
    </row>
    <row r="41" spans="1:3" ht="18" customHeight="1">
      <c r="A41" s="8" t="s">
        <v>61</v>
      </c>
      <c r="B41" s="13">
        <f>B19-B38</f>
        <v>0</v>
      </c>
      <c r="C41" s="9">
        <f>C19-C38</f>
        <v>0</v>
      </c>
    </row>
    <row r="42" ht="18" customHeight="1"/>
    <row r="43" spans="1:2" ht="18.75" customHeight="1">
      <c r="A43" s="8" t="s">
        <v>30</v>
      </c>
      <c r="B43" s="44">
        <v>249761.12</v>
      </c>
    </row>
    <row r="44" spans="1:2" ht="18.75" customHeight="1">
      <c r="A44" s="21" t="s">
        <v>29</v>
      </c>
      <c r="B44" s="44">
        <v>11865.88</v>
      </c>
    </row>
    <row r="45" spans="1:2" ht="18" customHeight="1">
      <c r="A45" s="3"/>
      <c r="B45" s="49"/>
    </row>
    <row r="46" spans="1:2" ht="18.75" customHeight="1">
      <c r="A46" s="8" t="s">
        <v>31</v>
      </c>
      <c r="B46" s="44" t="s">
        <v>34</v>
      </c>
    </row>
    <row r="47" spans="1:2" ht="18.75" customHeight="1">
      <c r="A47" s="21" t="s">
        <v>32</v>
      </c>
      <c r="B47" s="44" t="s">
        <v>34</v>
      </c>
    </row>
  </sheetData>
  <mergeCells count="2">
    <mergeCell ref="A1:D1"/>
    <mergeCell ref="A21:D21"/>
  </mergeCells>
  <printOptions horizontalCentered="1"/>
  <pageMargins left="0.5905511811023623" right="0.5905511811023623" top="1.14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SP ZOZ "Śródmieście" za 2006 rok&amp;RZałącznik Nr 41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2007-03-19T12:30:56Z</cp:lastPrinted>
  <dcterms:created xsi:type="dcterms:W3CDTF">2000-11-14T12:10:39Z</dcterms:created>
  <dcterms:modified xsi:type="dcterms:W3CDTF">2007-03-19T13:07:08Z</dcterms:modified>
  <cp:category/>
  <cp:version/>
  <cp:contentType/>
  <cp:contentStatus/>
</cp:coreProperties>
</file>